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B5C7FFC8-AF9C-4F35-BD1D-2CB3D2424A52}" xr6:coauthVersionLast="46" xr6:coauthVersionMax="46" xr10:uidLastSave="{00000000-0000-0000-0000-000000000000}"/>
  <bookViews>
    <workbookView xWindow="4200" yWindow="2040" windowWidth="21600" windowHeight="11385" firstSheet="5" activeTab="8" xr2:uid="{00000000-000D-0000-FFFF-FFFF00000000}"/>
  </bookViews>
  <sheets>
    <sheet name="yuv SAP-E DC HV 测试" sheetId="9" state="hidden" r:id="rId1"/>
    <sheet name="yuv SAP-E Planar 测试" sheetId="8" state="hidden" r:id="rId2"/>
    <sheet name="Scan_yuv 压缩率 Planar 4" sheetId="18" r:id="rId3"/>
    <sheet name="Scan_yuv 压缩率 Planar 3 1" sheetId="17" r:id="rId4"/>
    <sheet name="Scan_yuv 压缩率 Planar 3 1in3" sheetId="16" r:id="rId5"/>
    <sheet name="Scan_yuv 压缩率 Planar" sheetId="15" r:id="rId6"/>
    <sheet name="Scan_yuv 压缩率" sheetId="14" r:id="rId7"/>
    <sheet name="yuv 压缩率" sheetId="1" r:id="rId8"/>
    <sheet name="LBPIP大论文表" sheetId="19" r:id="rId9"/>
    <sheet name="y 压缩率" sheetId="3" r:id="rId10"/>
    <sheet name="u 压缩率" sheetId="6" r:id="rId11"/>
    <sheet name="v 压缩率" sheetId="5" r:id="rId12"/>
    <sheet name="yuv 时间" sheetId="12" r:id="rId13"/>
    <sheet name="yuv 压缩率 A" sheetId="13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8" l="1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6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6" i="16"/>
  <c r="J24" i="16"/>
  <c r="J23" i="16"/>
  <c r="J22" i="16"/>
  <c r="J21" i="16"/>
  <c r="J30" i="16" s="1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32" i="16" s="1"/>
  <c r="J26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6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30" i="18" l="1"/>
  <c r="J32" i="18"/>
  <c r="J27" i="18"/>
  <c r="J28" i="18"/>
  <c r="J29" i="18"/>
  <c r="J31" i="18"/>
  <c r="J30" i="17"/>
  <c r="J32" i="17"/>
  <c r="J27" i="17"/>
  <c r="J28" i="17"/>
  <c r="J29" i="17"/>
  <c r="J31" i="17"/>
  <c r="J29" i="16"/>
  <c r="J27" i="16"/>
  <c r="J28" i="16"/>
  <c r="J31" i="16"/>
  <c r="J32" i="15"/>
  <c r="J30" i="15"/>
  <c r="J27" i="15"/>
  <c r="J28" i="15"/>
  <c r="J29" i="15"/>
  <c r="J31" i="15"/>
  <c r="J32" i="14"/>
  <c r="J30" i="14"/>
  <c r="J29" i="14"/>
  <c r="J27" i="14"/>
  <c r="J31" i="14"/>
  <c r="J28" i="14"/>
  <c r="N24" i="13"/>
  <c r="M24" i="13"/>
  <c r="L24" i="13"/>
  <c r="N23" i="13"/>
  <c r="M23" i="13"/>
  <c r="L23" i="13"/>
  <c r="N22" i="13"/>
  <c r="M22" i="13"/>
  <c r="L22" i="13"/>
  <c r="N21" i="13"/>
  <c r="N30" i="13" s="1"/>
  <c r="M21" i="13"/>
  <c r="M30" i="13" s="1"/>
  <c r="L21" i="13"/>
  <c r="N20" i="13"/>
  <c r="M20" i="13"/>
  <c r="L20" i="13"/>
  <c r="N19" i="13"/>
  <c r="M19" i="13"/>
  <c r="L19" i="13"/>
  <c r="N18" i="13"/>
  <c r="M18" i="13"/>
  <c r="L18" i="13"/>
  <c r="N17" i="13"/>
  <c r="M17" i="13"/>
  <c r="L17" i="13"/>
  <c r="N16" i="13"/>
  <c r="M16" i="13"/>
  <c r="L16" i="13"/>
  <c r="N15" i="13"/>
  <c r="M15" i="13"/>
  <c r="L15" i="13"/>
  <c r="N14" i="13"/>
  <c r="M14" i="13"/>
  <c r="L14" i="13"/>
  <c r="N13" i="13"/>
  <c r="M13" i="13"/>
  <c r="L13" i="13"/>
  <c r="N12" i="13"/>
  <c r="M12" i="13"/>
  <c r="L12" i="13"/>
  <c r="N11" i="13"/>
  <c r="M11" i="13"/>
  <c r="L11" i="13"/>
  <c r="N10" i="13"/>
  <c r="M10" i="13"/>
  <c r="L10" i="13"/>
  <c r="N9" i="13"/>
  <c r="M9" i="13"/>
  <c r="L9" i="13"/>
  <c r="N8" i="13"/>
  <c r="M8" i="13"/>
  <c r="L8" i="13"/>
  <c r="N7" i="13"/>
  <c r="M7" i="13"/>
  <c r="L7" i="13"/>
  <c r="N6" i="13"/>
  <c r="M6" i="13"/>
  <c r="L6" i="13"/>
  <c r="N5" i="13"/>
  <c r="M5" i="13"/>
  <c r="L5" i="13"/>
  <c r="N4" i="13"/>
  <c r="M4" i="13"/>
  <c r="L4" i="13"/>
  <c r="N3" i="13"/>
  <c r="M3" i="13"/>
  <c r="L3" i="13"/>
  <c r="L30" i="13" l="1"/>
  <c r="M29" i="13"/>
  <c r="M28" i="13"/>
  <c r="N29" i="13"/>
  <c r="L32" i="13"/>
  <c r="M27" i="13"/>
  <c r="N32" i="13"/>
  <c r="M31" i="13"/>
  <c r="M32" i="13"/>
  <c r="L29" i="13"/>
  <c r="L27" i="13"/>
  <c r="L31" i="13"/>
  <c r="N31" i="13"/>
  <c r="N27" i="13"/>
  <c r="L28" i="13"/>
  <c r="N28" i="13"/>
  <c r="M31" i="12"/>
  <c r="N31" i="12"/>
  <c r="M30" i="12"/>
  <c r="N30" i="12"/>
  <c r="L29" i="12"/>
  <c r="M27" i="12"/>
  <c r="N27" i="12"/>
  <c r="L27" i="12"/>
  <c r="L31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3" i="12"/>
  <c r="N29" i="12"/>
  <c r="N32" i="12" l="1"/>
  <c r="M32" i="12"/>
  <c r="L32" i="12"/>
  <c r="L30" i="12"/>
  <c r="M29" i="12"/>
  <c r="L28" i="12"/>
  <c r="M28" i="12"/>
  <c r="N28" i="12"/>
  <c r="P24" i="9"/>
  <c r="O24" i="9"/>
  <c r="N24" i="9"/>
  <c r="M24" i="9"/>
  <c r="L24" i="9"/>
  <c r="P23" i="9"/>
  <c r="O23" i="9"/>
  <c r="N23" i="9"/>
  <c r="M23" i="9"/>
  <c r="L23" i="9"/>
  <c r="P22" i="9"/>
  <c r="O22" i="9"/>
  <c r="N22" i="9"/>
  <c r="M22" i="9"/>
  <c r="L22" i="9"/>
  <c r="P21" i="9"/>
  <c r="O21" i="9"/>
  <c r="N21" i="9"/>
  <c r="M21" i="9"/>
  <c r="L21" i="9"/>
  <c r="P20" i="9"/>
  <c r="O20" i="9"/>
  <c r="N20" i="9"/>
  <c r="M20" i="9"/>
  <c r="L20" i="9"/>
  <c r="P19" i="9"/>
  <c r="O19" i="9"/>
  <c r="N19" i="9"/>
  <c r="M19" i="9"/>
  <c r="L19" i="9"/>
  <c r="P18" i="9"/>
  <c r="O18" i="9"/>
  <c r="N18" i="9"/>
  <c r="M18" i="9"/>
  <c r="L18" i="9"/>
  <c r="P17" i="9"/>
  <c r="O17" i="9"/>
  <c r="N17" i="9"/>
  <c r="M17" i="9"/>
  <c r="L17" i="9"/>
  <c r="P16" i="9"/>
  <c r="O16" i="9"/>
  <c r="N16" i="9"/>
  <c r="M16" i="9"/>
  <c r="L16" i="9"/>
  <c r="P15" i="9"/>
  <c r="O15" i="9"/>
  <c r="N15" i="9"/>
  <c r="M15" i="9"/>
  <c r="L15" i="9"/>
  <c r="P14" i="9"/>
  <c r="O14" i="9"/>
  <c r="N14" i="9"/>
  <c r="M14" i="9"/>
  <c r="L14" i="9"/>
  <c r="P13" i="9"/>
  <c r="O13" i="9"/>
  <c r="N13" i="9"/>
  <c r="M13" i="9"/>
  <c r="L13" i="9"/>
  <c r="P12" i="9"/>
  <c r="O12" i="9"/>
  <c r="N12" i="9"/>
  <c r="M12" i="9"/>
  <c r="L12" i="9"/>
  <c r="P11" i="9"/>
  <c r="O11" i="9"/>
  <c r="N11" i="9"/>
  <c r="M11" i="9"/>
  <c r="L11" i="9"/>
  <c r="P10" i="9"/>
  <c r="O10" i="9"/>
  <c r="N10" i="9"/>
  <c r="M10" i="9"/>
  <c r="L10" i="9"/>
  <c r="P9" i="9"/>
  <c r="O9" i="9"/>
  <c r="N9" i="9"/>
  <c r="M9" i="9"/>
  <c r="L9" i="9"/>
  <c r="P8" i="9"/>
  <c r="O8" i="9"/>
  <c r="N8" i="9"/>
  <c r="M8" i="9"/>
  <c r="L8" i="9"/>
  <c r="P7" i="9"/>
  <c r="O7" i="9"/>
  <c r="N7" i="9"/>
  <c r="M7" i="9"/>
  <c r="L7" i="9"/>
  <c r="P6" i="9"/>
  <c r="O6" i="9"/>
  <c r="N6" i="9"/>
  <c r="M6" i="9"/>
  <c r="L6" i="9"/>
  <c r="P5" i="9"/>
  <c r="O5" i="9"/>
  <c r="N5" i="9"/>
  <c r="M5" i="9"/>
  <c r="L5" i="9"/>
  <c r="P4" i="9"/>
  <c r="O4" i="9"/>
  <c r="N4" i="9"/>
  <c r="M4" i="9"/>
  <c r="L4" i="9"/>
  <c r="P3" i="9"/>
  <c r="O3" i="9"/>
  <c r="N3" i="9"/>
  <c r="M3" i="9"/>
  <c r="L3" i="9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30" i="8" s="1"/>
  <c r="O22" i="8"/>
  <c r="O23" i="8"/>
  <c r="O24" i="8"/>
  <c r="O3" i="8"/>
  <c r="M24" i="8"/>
  <c r="L24" i="8"/>
  <c r="M23" i="8"/>
  <c r="L23" i="8"/>
  <c r="M22" i="8"/>
  <c r="L22" i="8"/>
  <c r="N29" i="8"/>
  <c r="M21" i="8"/>
  <c r="M30" i="8" s="1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M3" i="1"/>
  <c r="O28" i="8" l="1"/>
  <c r="O31" i="8"/>
  <c r="M30" i="5"/>
  <c r="N30" i="5"/>
  <c r="O32" i="8"/>
  <c r="N32" i="8"/>
  <c r="O27" i="8"/>
  <c r="N29" i="5"/>
  <c r="O29" i="8"/>
  <c r="N29" i="1"/>
  <c r="L32" i="1"/>
  <c r="M27" i="1"/>
  <c r="L30" i="1"/>
  <c r="N27" i="1"/>
  <c r="M32" i="1"/>
  <c r="N30" i="1"/>
  <c r="L31" i="1"/>
  <c r="M29" i="1"/>
  <c r="M30" i="1"/>
  <c r="N28" i="1"/>
  <c r="M28" i="1"/>
  <c r="N31" i="1"/>
  <c r="L28" i="1"/>
  <c r="L29" i="1"/>
  <c r="M31" i="1"/>
  <c r="N32" i="1"/>
  <c r="L27" i="1"/>
  <c r="R23" i="9"/>
  <c r="R9" i="9"/>
  <c r="N30" i="9"/>
  <c r="M30" i="9"/>
  <c r="L32" i="9"/>
  <c r="M32" i="9"/>
  <c r="N32" i="9"/>
  <c r="L30" i="9"/>
  <c r="O32" i="9"/>
  <c r="O28" i="9"/>
  <c r="O29" i="9"/>
  <c r="O30" i="9"/>
  <c r="L27" i="9"/>
  <c r="L29" i="9"/>
  <c r="L31" i="9"/>
  <c r="M27" i="9"/>
  <c r="M29" i="9"/>
  <c r="M31" i="9"/>
  <c r="N27" i="9"/>
  <c r="N29" i="9"/>
  <c r="N31" i="9"/>
  <c r="O27" i="9"/>
  <c r="O31" i="9"/>
  <c r="L28" i="9"/>
  <c r="M28" i="9"/>
  <c r="N28" i="9"/>
  <c r="L30" i="8"/>
  <c r="L27" i="8"/>
  <c r="M27" i="8"/>
  <c r="M29" i="8"/>
  <c r="N27" i="8"/>
  <c r="L28" i="8"/>
  <c r="N30" i="8"/>
  <c r="M28" i="8"/>
  <c r="L31" i="8"/>
  <c r="N28" i="8"/>
  <c r="M31" i="8"/>
  <c r="L29" i="8"/>
  <c r="N31" i="8"/>
  <c r="L32" i="8"/>
  <c r="M32" i="8"/>
  <c r="N27" i="5"/>
  <c r="L31" i="5"/>
  <c r="M28" i="5"/>
  <c r="L30" i="5"/>
  <c r="M29" i="5"/>
  <c r="L27" i="5"/>
  <c r="M27" i="5"/>
  <c r="N32" i="5"/>
  <c r="L30" i="6"/>
  <c r="M29" i="6"/>
  <c r="L27" i="6"/>
  <c r="N29" i="6"/>
  <c r="M27" i="6"/>
  <c r="N32" i="6"/>
  <c r="N27" i="6"/>
  <c r="M30" i="6"/>
  <c r="L28" i="6"/>
  <c r="N30" i="6"/>
  <c r="M28" i="6"/>
  <c r="L31" i="6"/>
  <c r="N28" i="6"/>
  <c r="M31" i="6"/>
  <c r="L29" i="6"/>
  <c r="N31" i="6"/>
  <c r="L32" i="6"/>
  <c r="M32" i="6"/>
  <c r="L28" i="5"/>
  <c r="N28" i="5"/>
  <c r="M31" i="5"/>
  <c r="L29" i="5"/>
  <c r="N31" i="5"/>
  <c r="L32" i="5"/>
  <c r="M32" i="5"/>
  <c r="M30" i="3"/>
  <c r="N29" i="3"/>
  <c r="L30" i="3"/>
  <c r="M27" i="3"/>
  <c r="N27" i="3"/>
  <c r="L27" i="3"/>
  <c r="N32" i="3"/>
  <c r="M29" i="3"/>
  <c r="L32" i="3"/>
  <c r="L28" i="3"/>
  <c r="N30" i="3"/>
  <c r="M28" i="3"/>
  <c r="L31" i="3"/>
  <c r="N28" i="3"/>
  <c r="M31" i="3"/>
  <c r="L29" i="3"/>
  <c r="N31" i="3"/>
  <c r="M32" i="3"/>
</calcChain>
</file>

<file path=xl/sharedStrings.xml><?xml version="1.0" encoding="utf-8"?>
<sst xmlns="http://schemas.openxmlformats.org/spreadsheetml/2006/main" count="709" uniqueCount="81">
  <si>
    <t>Sequence</t>
  </si>
  <si>
    <t xml:space="preserve"> Bytes</t>
  </si>
  <si>
    <t xml:space="preserve"> Encode_time</t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</si>
  <si>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</si>
  <si>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</si>
  <si>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</si>
  <si>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</si>
  <si>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</si>
  <si>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</si>
  <si>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</si>
  <si>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</si>
  <si>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</si>
  <si>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</si>
  <si>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</si>
  <si>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</si>
  <si>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</si>
  <si>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</si>
  <si>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</si>
  <si>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</si>
  <si>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</si>
  <si>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</si>
  <si>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BasketballDrillText</t>
  </si>
  <si>
    <t>ChinaSpeed</t>
  </si>
  <si>
    <t>SlideEditing</t>
  </si>
  <si>
    <t>SlideShow</t>
  </si>
  <si>
    <t>并行测试结果 编解码时间数据无意义</t>
    <phoneticPr fontId="1" type="noConversion"/>
  </si>
  <si>
    <t>HEVC</t>
    <phoneticPr fontId="1" type="noConversion"/>
  </si>
  <si>
    <t>LBP</t>
    <phoneticPr fontId="1" type="noConversion"/>
  </si>
  <si>
    <t>LIP</t>
    <phoneticPr fontId="1" type="noConversion"/>
  </si>
  <si>
    <t>LBPIP</t>
    <phoneticPr fontId="1" type="noConversion"/>
  </si>
  <si>
    <t>LBP 优化</t>
    <phoneticPr fontId="1" type="noConversion"/>
  </si>
  <si>
    <t>LIP 优化</t>
    <phoneticPr fontId="1" type="noConversion"/>
  </si>
  <si>
    <t>LBPIP 优化</t>
    <phoneticPr fontId="1" type="noConversion"/>
  </si>
  <si>
    <t>CLASS
A-E</t>
    <phoneticPr fontId="1" type="noConversion"/>
  </si>
  <si>
    <t>CLASS F</t>
    <phoneticPr fontId="1" type="noConversion"/>
  </si>
  <si>
    <t>ALL</t>
    <phoneticPr fontId="1" type="noConversion"/>
  </si>
  <si>
    <t>最大值</t>
    <phoneticPr fontId="1" type="noConversion"/>
  </si>
  <si>
    <t>平均值</t>
    <phoneticPr fontId="1" type="noConversion"/>
  </si>
  <si>
    <t>LBPIP + SAP-E Planar</t>
    <phoneticPr fontId="1" type="noConversion"/>
  </si>
  <si>
    <t>LBPIP + SAP-E Planar vs HEVC</t>
    <phoneticPr fontId="1" type="noConversion"/>
  </si>
  <si>
    <t>LBPIP + SAP-E Planar vs LBPIP</t>
    <phoneticPr fontId="1" type="noConversion"/>
  </si>
  <si>
    <t>LBPIP+SAP-E Planar 优化</t>
    <phoneticPr fontId="1" type="noConversion"/>
  </si>
  <si>
    <t>LBPIP vs HEVC</t>
    <phoneticPr fontId="1" type="noConversion"/>
  </si>
  <si>
    <t>LBPIP + SAP-E DC Planar HV</t>
    <phoneticPr fontId="1" type="noConversion"/>
  </si>
  <si>
    <t>ClassF 中 3 个序列均值:</t>
    <phoneticPr fontId="1" type="noConversion"/>
  </si>
  <si>
    <t>ClassB 中 2 个序列均值:</t>
    <phoneticPr fontId="1" type="noConversion"/>
  </si>
  <si>
    <t>(SAP-E 均值 -7.92%)</t>
    <phoneticPr fontId="1" type="noConversion"/>
  </si>
  <si>
    <t>(SAP-E 均值 -10.87%)</t>
    <phoneticPr fontId="1" type="noConversion"/>
  </si>
  <si>
    <t>(SAP-E 该序列 -18.92%)</t>
    <phoneticPr fontId="1" type="noConversion"/>
  </si>
  <si>
    <t>LBPIP + SAP-E Planar DC HV vs HEVC</t>
    <phoneticPr fontId="1" type="noConversion"/>
  </si>
  <si>
    <t>LBPIP + SAP-E Planar DC HV 优化</t>
    <phoneticPr fontId="1" type="noConversion"/>
  </si>
  <si>
    <t>scan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</si>
  <si>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</si>
  <si>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</si>
  <si>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</si>
  <si>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</si>
  <si>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</si>
  <si>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</si>
  <si>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Class</t>
    <phoneticPr fontId="1" type="noConversion"/>
  </si>
  <si>
    <t>1f 结果</t>
    <phoneticPr fontId="1" type="noConversion"/>
  </si>
  <si>
    <t xml:space="preserve">新扫描方法 优化 </t>
    <phoneticPr fontId="1" type="noConversion"/>
  </si>
  <si>
    <t>./</t>
    <phoneticPr fontId="1" type="noConversion"/>
  </si>
  <si>
    <t>LBP</t>
    <phoneticPr fontId="6" type="noConversion"/>
  </si>
  <si>
    <t>All</t>
    <phoneticPr fontId="6" type="noConversion"/>
  </si>
  <si>
    <t>Y</t>
    <phoneticPr fontId="6" type="noConversion"/>
  </si>
  <si>
    <t>Cb</t>
    <phoneticPr fontId="6" type="noConversion"/>
  </si>
  <si>
    <t>Cr</t>
    <phoneticPr fontId="6" type="noConversion"/>
  </si>
  <si>
    <t>A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</si>
  <si>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</si>
  <si>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</si>
  <si>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</si>
  <si>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</si>
  <si>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</si>
  <si>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序列类别</t>
    <phoneticPr fontId="6" type="noConversion"/>
  </si>
  <si>
    <t>序列</t>
    <phoneticPr fontId="1" type="noConversion"/>
  </si>
  <si>
    <t>通道</t>
    <phoneticPr fontId="6" type="noConversion"/>
  </si>
  <si>
    <r>
      <t xml:space="preserve">ClassA~E </t>
    </r>
    <r>
      <rPr>
        <sz val="11"/>
        <color theme="1"/>
        <rFont val="宋体"/>
        <family val="3"/>
        <charset val="134"/>
      </rPr>
      <t>均值</t>
    </r>
    <phoneticPr fontId="6" type="noConversion"/>
  </si>
  <si>
    <r>
      <t xml:space="preserve">ClassF </t>
    </r>
    <r>
      <rPr>
        <sz val="11"/>
        <color theme="1"/>
        <rFont val="宋体"/>
        <family val="3"/>
        <charset val="134"/>
      </rPr>
      <t>均值</t>
    </r>
    <phoneticPr fontId="6" type="noConversion"/>
  </si>
  <si>
    <r>
      <t xml:space="preserve">ClassA~F </t>
    </r>
    <r>
      <rPr>
        <sz val="11"/>
        <color theme="1"/>
        <rFont val="宋体"/>
        <family val="3"/>
        <charset val="134"/>
      </rPr>
      <t>均值</t>
    </r>
    <phoneticPr fontId="6" type="noConversion"/>
  </si>
  <si>
    <t>编码时间</t>
    <phoneticPr fontId="6" type="noConversion"/>
  </si>
  <si>
    <t>解码时间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</si>
</sst>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10" fontId="0" fillId="0" borderId="1" xfId="0" applyNumberFormat="1" applyFill="1" applyBorder="1"/>
    <xf numFmtId="0" fontId="0" fillId="0" borderId="1" xfId="0" applyBorder="1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0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10" fontId="2" fillId="0" borderId="0" xfId="0" applyNumberFormat="1" applyFont="1" applyAlignment="1">
      <alignment vertical="center"/>
    </xf>
    <xf numFmtId="10" fontId="2" fillId="0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0" fontId="4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554CC1-0456-4F94-AACF-044FA9555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376C97-F4BA-4F8E-AA9E-7E15E0F1E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87ECFC3-C7A4-4DA5-B513-CDA6EED0F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77E10BF-E8F9-4247-9FDC-B0A828479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17</xdr:col>
      <xdr:colOff>56777</xdr:colOff>
      <xdr:row>33</xdr:row>
      <xdr:rowOff>37893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8F5D61F-3744-483D-9043-B5973EA01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343400"/>
          <a:ext cx="2980952" cy="1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40DB-93D4-4655-A67B-E11A7BC22301}">
  <dimension ref="A1:S37"/>
  <sheetViews>
    <sheetView zoomScale="115" zoomScaleNormal="115" workbookViewId="0">
      <selection activeCell="Q5" sqref="Q5"/>
    </sheetView>
  </sheetViews>
  <sheetFormatPr defaultRowHeight="14.25" x14ac:dyDescent="0.2"/>
  <cols>
    <col min="1" max="1" width="15.75" style="1" bestFit="1" customWidth="1"/>
    <col min="2" max="3" width="9" style="1"/>
    <col min="4" max="5" width="0" hidden="1" customWidth="1"/>
    <col min="6" max="7" width="9" hidden="1" customWidth="1"/>
    <col min="8" max="9" width="0" hidden="1" customWidth="1"/>
    <col min="10" max="10" width="9.5" bestFit="1" customWidth="1"/>
    <col min="11" max="11" width="12.75" bestFit="1" customWidth="1"/>
    <col min="12" max="13" width="0" hidden="1" customWidth="1"/>
    <col min="14" max="14" width="13.5" hidden="1" customWidth="1"/>
    <col min="15" max="15" width="27.75" bestFit="1" customWidth="1"/>
    <col min="16" max="16" width="27.625" hidden="1" customWidth="1"/>
    <col min="17" max="17" width="22" bestFit="1" customWidth="1"/>
  </cols>
  <sheetData>
    <row r="1" spans="1:19" x14ac:dyDescent="0.2">
      <c r="A1" s="28" t="s">
        <v>0</v>
      </c>
      <c r="B1" s="28" t="s">
        <v>26</v>
      </c>
      <c r="C1" s="28"/>
      <c r="D1" s="27" t="s">
        <v>27</v>
      </c>
      <c r="E1" s="27"/>
      <c r="F1" s="27" t="s">
        <v>28</v>
      </c>
      <c r="G1" s="27"/>
      <c r="H1" s="27" t="s">
        <v>29</v>
      </c>
      <c r="I1" s="27"/>
      <c r="J1" s="27" t="s">
        <v>43</v>
      </c>
      <c r="K1" s="27"/>
    </row>
    <row r="2" spans="1:19" x14ac:dyDescent="0.2">
      <c r="A2" s="28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t="s">
        <v>30</v>
      </c>
      <c r="M2" s="1" t="s">
        <v>31</v>
      </c>
      <c r="N2" s="1" t="s">
        <v>42</v>
      </c>
      <c r="O2" s="1" t="s">
        <v>49</v>
      </c>
      <c r="P2" s="1" t="s">
        <v>40</v>
      </c>
    </row>
    <row r="3" spans="1:19" x14ac:dyDescent="0.2">
      <c r="A3" s="1" t="s">
        <v>3</v>
      </c>
      <c r="B3" s="1">
        <v>27897252</v>
      </c>
      <c r="C3" s="1">
        <v>750.65599999999995</v>
      </c>
      <c r="D3" s="1">
        <v>27600244</v>
      </c>
      <c r="E3" s="1">
        <v>674.26</v>
      </c>
      <c r="F3" s="1">
        <v>25903878</v>
      </c>
      <c r="G3" s="1">
        <v>588.34</v>
      </c>
      <c r="H3" s="1">
        <v>25885506</v>
      </c>
      <c r="I3" s="1">
        <v>577.4</v>
      </c>
      <c r="J3" s="1">
        <v>24152401</v>
      </c>
      <c r="K3" s="1">
        <v>592.01599999999996</v>
      </c>
      <c r="L3" s="2">
        <f>(D3-B3)/B3</f>
        <v>-1.0646496651354764E-2</v>
      </c>
      <c r="M3" s="2">
        <f t="shared" ref="M3:M24" si="0">(F3-B3)/B3</f>
        <v>-7.1454134622291832E-2</v>
      </c>
      <c r="N3" s="2">
        <f>(H3-B3)/B3</f>
        <v>-7.2112694110516698E-2</v>
      </c>
      <c r="O3" s="2">
        <f>(J3-B3)/B3</f>
        <v>-0.13423727182878084</v>
      </c>
      <c r="P3" s="2">
        <f>(J3-H3)/F3</f>
        <v>-6.6905233262757033E-2</v>
      </c>
    </row>
    <row r="4" spans="1:19" x14ac:dyDescent="0.2">
      <c r="A4" s="1" t="s">
        <v>4</v>
      </c>
      <c r="B4" s="1">
        <v>28758648</v>
      </c>
      <c r="C4" s="1">
        <v>764.59400000000005</v>
      </c>
      <c r="D4" s="1">
        <v>28394569</v>
      </c>
      <c r="E4" s="1">
        <v>685.61</v>
      </c>
      <c r="F4" s="1">
        <v>26985318</v>
      </c>
      <c r="G4" s="1">
        <v>596.78</v>
      </c>
      <c r="H4" s="1">
        <v>26963559</v>
      </c>
      <c r="I4" s="1">
        <v>585.09</v>
      </c>
      <c r="J4" s="1">
        <v>24944572</v>
      </c>
      <c r="K4" s="1">
        <v>603.79700000000003</v>
      </c>
      <c r="L4" s="2">
        <f t="shared" ref="L4:L24" si="1">(D4-B4)/B4</f>
        <v>-1.2659809320660693E-2</v>
      </c>
      <c r="M4" s="2">
        <f t="shared" si="0"/>
        <v>-6.1662495399644655E-2</v>
      </c>
      <c r="N4" s="2">
        <f t="shared" ref="N4:N24" si="2">(H4-B4)/B4</f>
        <v>-6.2419102594809046E-2</v>
      </c>
      <c r="O4" s="2">
        <f t="shared" ref="O4:O24" si="3">(J4-B4)/B4</f>
        <v>-0.13262361985862478</v>
      </c>
      <c r="P4" s="2">
        <f t="shared" ref="P4:P24" si="4">(J4-H4)/F4</f>
        <v>-7.4817980651552818E-2</v>
      </c>
    </row>
    <row r="5" spans="1:19" x14ac:dyDescent="0.2">
      <c r="A5" s="1" t="s">
        <v>5</v>
      </c>
      <c r="B5" s="1">
        <v>13793093</v>
      </c>
      <c r="C5" s="1">
        <v>389.375</v>
      </c>
      <c r="D5" s="1">
        <v>13659483</v>
      </c>
      <c r="E5" s="1">
        <v>367.26</v>
      </c>
      <c r="F5" s="1">
        <v>13423611</v>
      </c>
      <c r="G5" s="1">
        <v>452.62</v>
      </c>
      <c r="H5" s="1">
        <v>13367922</v>
      </c>
      <c r="I5" s="1">
        <v>405.28</v>
      </c>
      <c r="J5" s="1">
        <v>13200241</v>
      </c>
      <c r="K5" s="1">
        <v>448.26600000000002</v>
      </c>
      <c r="L5" s="2">
        <f t="shared" si="1"/>
        <v>-9.6867323376997466E-3</v>
      </c>
      <c r="M5" s="2">
        <f t="shared" si="0"/>
        <v>-2.6787465291504959E-2</v>
      </c>
      <c r="N5" s="2">
        <f t="shared" si="2"/>
        <v>-3.0824920849877542E-2</v>
      </c>
      <c r="O5" s="2">
        <f t="shared" si="3"/>
        <v>-4.2981802558715441E-2</v>
      </c>
      <c r="P5" s="2">
        <f t="shared" si="4"/>
        <v>-1.2491497258077577E-2</v>
      </c>
    </row>
    <row r="6" spans="1:19" x14ac:dyDescent="0.2">
      <c r="A6" s="1" t="s">
        <v>6</v>
      </c>
      <c r="B6" s="1">
        <v>16008782</v>
      </c>
      <c r="C6" s="1">
        <v>390.20299999999997</v>
      </c>
      <c r="D6" s="1">
        <v>15864895</v>
      </c>
      <c r="E6" s="1">
        <v>367.99</v>
      </c>
      <c r="F6" s="1">
        <v>15278227</v>
      </c>
      <c r="G6" s="1">
        <v>452.23</v>
      </c>
      <c r="H6" s="1">
        <v>15189708</v>
      </c>
      <c r="I6" s="1">
        <v>406.16</v>
      </c>
      <c r="J6" s="1">
        <v>14548167</v>
      </c>
      <c r="K6" s="1">
        <v>447.73399999999998</v>
      </c>
      <c r="L6" s="2">
        <f t="shared" si="1"/>
        <v>-8.9880042091896803E-3</v>
      </c>
      <c r="M6" s="2">
        <f t="shared" si="0"/>
        <v>-4.5634639787086866E-2</v>
      </c>
      <c r="N6" s="2">
        <f t="shared" si="2"/>
        <v>-5.1164042336262684E-2</v>
      </c>
      <c r="O6" s="2">
        <f t="shared" si="3"/>
        <v>-9.1238359045678799E-2</v>
      </c>
      <c r="P6" s="2">
        <f t="shared" si="4"/>
        <v>-4.1990539870889472E-2</v>
      </c>
    </row>
    <row r="7" spans="1:19" x14ac:dyDescent="0.2">
      <c r="A7" s="1" t="s">
        <v>7</v>
      </c>
      <c r="B7" s="1">
        <v>16425320</v>
      </c>
      <c r="C7" s="1">
        <v>394.51600000000002</v>
      </c>
      <c r="D7" s="1">
        <v>16300697</v>
      </c>
      <c r="E7" s="1">
        <v>366.1</v>
      </c>
      <c r="F7" s="1">
        <v>15979522</v>
      </c>
      <c r="G7" s="1">
        <v>441.45</v>
      </c>
      <c r="H7" s="1">
        <v>15934620</v>
      </c>
      <c r="I7" s="1">
        <v>411.88</v>
      </c>
      <c r="J7" s="1">
        <v>15780854</v>
      </c>
      <c r="K7" s="1">
        <v>458.04700000000003</v>
      </c>
      <c r="L7" s="2">
        <f t="shared" si="1"/>
        <v>-7.5872494417155954E-3</v>
      </c>
      <c r="M7" s="2">
        <f t="shared" si="0"/>
        <v>-2.7140901973294888E-2</v>
      </c>
      <c r="N7" s="2">
        <f t="shared" si="2"/>
        <v>-2.9874608226810803E-2</v>
      </c>
      <c r="O7" s="2">
        <f t="shared" si="3"/>
        <v>-3.9236130559404628E-2</v>
      </c>
      <c r="P7" s="2">
        <f t="shared" si="4"/>
        <v>-9.6226908414406894E-3</v>
      </c>
    </row>
    <row r="8" spans="1:19" x14ac:dyDescent="0.2">
      <c r="A8" s="1" t="s">
        <v>8</v>
      </c>
      <c r="B8" s="1">
        <v>13474369</v>
      </c>
      <c r="C8" s="1">
        <v>389.60899999999998</v>
      </c>
      <c r="D8" s="1">
        <v>13348494</v>
      </c>
      <c r="E8" s="1">
        <v>366.18</v>
      </c>
      <c r="F8" s="1">
        <v>12670456</v>
      </c>
      <c r="G8" s="1">
        <v>446.9</v>
      </c>
      <c r="H8" s="1">
        <v>12640161</v>
      </c>
      <c r="I8" s="1">
        <v>405.18</v>
      </c>
      <c r="J8" s="1">
        <v>12252379</v>
      </c>
      <c r="K8" s="1">
        <v>446.90600000000001</v>
      </c>
      <c r="L8" s="2">
        <f t="shared" si="1"/>
        <v>-9.3418103660364363E-3</v>
      </c>
      <c r="M8" s="2">
        <f t="shared" si="0"/>
        <v>-5.9662385674609325E-2</v>
      </c>
      <c r="N8" s="2">
        <f t="shared" si="2"/>
        <v>-6.1910728435595017E-2</v>
      </c>
      <c r="O8" s="2">
        <f t="shared" si="3"/>
        <v>-9.0689961066080349E-2</v>
      </c>
      <c r="P8" s="2">
        <f t="shared" si="4"/>
        <v>-3.0605212630074246E-2</v>
      </c>
      <c r="Q8" s="27" t="s">
        <v>45</v>
      </c>
    </row>
    <row r="9" spans="1:19" x14ac:dyDescent="0.2">
      <c r="A9" s="1" t="s">
        <v>9</v>
      </c>
      <c r="B9" s="1">
        <v>15816676</v>
      </c>
      <c r="C9" s="1">
        <v>391.32799999999997</v>
      </c>
      <c r="D9" s="1">
        <v>15669517</v>
      </c>
      <c r="E9" s="1">
        <v>367.21</v>
      </c>
      <c r="F9" s="1">
        <v>15170082</v>
      </c>
      <c r="G9" s="1">
        <v>446.78</v>
      </c>
      <c r="H9" s="1">
        <v>15124882</v>
      </c>
      <c r="I9" s="1">
        <v>409.62</v>
      </c>
      <c r="J9" s="1">
        <v>14559159</v>
      </c>
      <c r="K9" s="1">
        <v>448.39100000000002</v>
      </c>
      <c r="L9" s="2">
        <f t="shared" si="1"/>
        <v>-9.3040408743278302E-3</v>
      </c>
      <c r="M9" s="2">
        <f t="shared" si="0"/>
        <v>-4.0880523821819455E-2</v>
      </c>
      <c r="N9" s="2">
        <f t="shared" si="2"/>
        <v>-4.3738267130211179E-2</v>
      </c>
      <c r="O9" s="2">
        <f t="shared" si="3"/>
        <v>-7.950576973316012E-2</v>
      </c>
      <c r="P9" s="2">
        <f t="shared" si="4"/>
        <v>-3.7292019911296458E-2</v>
      </c>
      <c r="Q9" s="27"/>
      <c r="R9" s="2">
        <f>AVERAGE(O8:O9)</f>
        <v>-8.5097865399620234E-2</v>
      </c>
      <c r="S9" t="s">
        <v>46</v>
      </c>
    </row>
    <row r="10" spans="1:19" x14ac:dyDescent="0.2">
      <c r="A10" s="1" t="s">
        <v>10</v>
      </c>
      <c r="B10" s="1">
        <v>2846519</v>
      </c>
      <c r="C10" s="1">
        <v>76.671999999999997</v>
      </c>
      <c r="D10" s="1">
        <v>2810300</v>
      </c>
      <c r="E10" s="1">
        <v>71.39</v>
      </c>
      <c r="F10" s="1">
        <v>2746594</v>
      </c>
      <c r="G10" s="1">
        <v>94.58</v>
      </c>
      <c r="H10" s="1">
        <v>2741314</v>
      </c>
      <c r="I10" s="1">
        <v>84.6</v>
      </c>
      <c r="J10" s="1">
        <v>2739568</v>
      </c>
      <c r="K10" s="1">
        <v>90.891000000000005</v>
      </c>
      <c r="L10" s="2">
        <f t="shared" si="1"/>
        <v>-1.2723962144640524E-2</v>
      </c>
      <c r="M10" s="2">
        <f t="shared" si="0"/>
        <v>-3.5104279999536275E-2</v>
      </c>
      <c r="N10" s="2">
        <f t="shared" si="2"/>
        <v>-3.6959177156379426E-2</v>
      </c>
      <c r="O10" s="2">
        <f t="shared" si="3"/>
        <v>-3.7572557920744598E-2</v>
      </c>
      <c r="P10" s="2">
        <f t="shared" si="4"/>
        <v>-6.3569642983273098E-4</v>
      </c>
    </row>
    <row r="11" spans="1:19" x14ac:dyDescent="0.2">
      <c r="A11" s="1" t="s">
        <v>11</v>
      </c>
      <c r="B11" s="1">
        <v>3054415</v>
      </c>
      <c r="C11" s="1">
        <v>75.858999999999995</v>
      </c>
      <c r="D11" s="1">
        <v>3023713</v>
      </c>
      <c r="E11" s="1">
        <v>71.52</v>
      </c>
      <c r="F11" s="1">
        <v>2943766</v>
      </c>
      <c r="G11" s="1">
        <v>94.74</v>
      </c>
      <c r="H11" s="1">
        <v>2936847</v>
      </c>
      <c r="I11" s="1">
        <v>84.85</v>
      </c>
      <c r="J11" s="1">
        <v>2854319</v>
      </c>
      <c r="K11" s="1">
        <v>91.625</v>
      </c>
      <c r="L11" s="2">
        <f t="shared" si="1"/>
        <v>-1.0051679290469698E-2</v>
      </c>
      <c r="M11" s="2">
        <f t="shared" si="0"/>
        <v>-3.6225922148758437E-2</v>
      </c>
      <c r="N11" s="2">
        <f t="shared" si="2"/>
        <v>-3.8491167703144466E-2</v>
      </c>
      <c r="O11" s="2">
        <f t="shared" si="3"/>
        <v>-6.551041688834032E-2</v>
      </c>
      <c r="P11" s="2">
        <f t="shared" si="4"/>
        <v>-2.8034837008104583E-2</v>
      </c>
    </row>
    <row r="12" spans="1:19" x14ac:dyDescent="0.2">
      <c r="A12" s="1" t="s">
        <v>12</v>
      </c>
      <c r="B12" s="1">
        <v>3855959</v>
      </c>
      <c r="C12" s="1">
        <v>77.078000000000003</v>
      </c>
      <c r="D12" s="1">
        <v>3819679</v>
      </c>
      <c r="E12" s="1">
        <v>71.86</v>
      </c>
      <c r="F12" s="1">
        <v>3721541</v>
      </c>
      <c r="G12" s="1">
        <v>96.41</v>
      </c>
      <c r="H12" s="1">
        <v>3718017</v>
      </c>
      <c r="I12" s="1">
        <v>86.19</v>
      </c>
      <c r="J12" s="1">
        <v>3635748</v>
      </c>
      <c r="K12" s="1">
        <v>93.358999999999995</v>
      </c>
      <c r="L12" s="2">
        <f t="shared" si="1"/>
        <v>-9.4088137347933427E-3</v>
      </c>
      <c r="M12" s="2">
        <f t="shared" si="0"/>
        <v>-3.4859810490723578E-2</v>
      </c>
      <c r="N12" s="2">
        <f t="shared" si="2"/>
        <v>-3.5773720623066788E-2</v>
      </c>
      <c r="O12" s="2">
        <f t="shared" si="3"/>
        <v>-5.7109269056024717E-2</v>
      </c>
      <c r="P12" s="2">
        <f t="shared" si="4"/>
        <v>-2.2106165161152328E-2</v>
      </c>
    </row>
    <row r="13" spans="1:19" x14ac:dyDescent="0.2">
      <c r="A13" s="1" t="s">
        <v>13</v>
      </c>
      <c r="B13" s="1">
        <v>3089431</v>
      </c>
      <c r="C13" s="1">
        <v>75.578000000000003</v>
      </c>
      <c r="D13" s="1">
        <v>3058181</v>
      </c>
      <c r="E13" s="1">
        <v>70.95</v>
      </c>
      <c r="F13" s="1">
        <v>2948136</v>
      </c>
      <c r="G13" s="1">
        <v>93.77</v>
      </c>
      <c r="H13" s="1">
        <v>2938619</v>
      </c>
      <c r="I13" s="1">
        <v>83.41</v>
      </c>
      <c r="J13" s="1">
        <v>2804991</v>
      </c>
      <c r="K13" s="1">
        <v>90.188000000000002</v>
      </c>
      <c r="L13" s="2">
        <f t="shared" si="1"/>
        <v>-1.0115131232903404E-2</v>
      </c>
      <c r="M13" s="2">
        <f t="shared" si="0"/>
        <v>-4.5734958961698775E-2</v>
      </c>
      <c r="N13" s="2">
        <f t="shared" si="2"/>
        <v>-4.8815461487892106E-2</v>
      </c>
      <c r="O13" s="2">
        <f t="shared" si="3"/>
        <v>-9.2068733692385427E-2</v>
      </c>
      <c r="P13" s="2">
        <f t="shared" si="4"/>
        <v>-4.532626717356323E-2</v>
      </c>
    </row>
    <row r="14" spans="1:19" x14ac:dyDescent="0.2">
      <c r="A14" s="1" t="s">
        <v>14</v>
      </c>
      <c r="B14" s="1">
        <v>715059</v>
      </c>
      <c r="C14" s="1">
        <v>18.655999999999999</v>
      </c>
      <c r="D14" s="1">
        <v>701259</v>
      </c>
      <c r="E14" s="1">
        <v>17.66</v>
      </c>
      <c r="F14" s="1">
        <v>678029</v>
      </c>
      <c r="G14" s="1">
        <v>23.18</v>
      </c>
      <c r="H14" s="1">
        <v>677616</v>
      </c>
      <c r="I14" s="1">
        <v>20.57</v>
      </c>
      <c r="J14" s="1">
        <v>616438</v>
      </c>
      <c r="K14" s="1">
        <v>22.202999999999999</v>
      </c>
      <c r="L14" s="2">
        <f t="shared" si="1"/>
        <v>-1.9299106786992402E-2</v>
      </c>
      <c r="M14" s="2">
        <f t="shared" si="0"/>
        <v>-5.1785936545096278E-2</v>
      </c>
      <c r="N14" s="2">
        <f t="shared" si="2"/>
        <v>-5.2363511262706997E-2</v>
      </c>
      <c r="O14" s="2">
        <f t="shared" si="3"/>
        <v>-0.13792008771304187</v>
      </c>
      <c r="P14" s="2">
        <f t="shared" si="4"/>
        <v>-9.0229178987919392E-2</v>
      </c>
    </row>
    <row r="15" spans="1:19" x14ac:dyDescent="0.2">
      <c r="A15" s="1" t="s">
        <v>15</v>
      </c>
      <c r="B15" s="1">
        <v>887680</v>
      </c>
      <c r="C15" s="1">
        <v>19.265999999999998</v>
      </c>
      <c r="D15" s="1">
        <v>880662</v>
      </c>
      <c r="E15" s="1">
        <v>17.82</v>
      </c>
      <c r="F15" s="1">
        <v>851541</v>
      </c>
      <c r="G15" s="1">
        <v>23.73</v>
      </c>
      <c r="H15" s="1">
        <v>851148</v>
      </c>
      <c r="I15" s="1">
        <v>21.21</v>
      </c>
      <c r="J15" s="1">
        <v>839579</v>
      </c>
      <c r="K15" s="1">
        <v>23.030999999999999</v>
      </c>
      <c r="L15" s="2">
        <f t="shared" si="1"/>
        <v>-7.9060021629416E-3</v>
      </c>
      <c r="M15" s="2">
        <f t="shared" si="0"/>
        <v>-4.07117429704398E-2</v>
      </c>
      <c r="N15" s="2">
        <f t="shared" si="2"/>
        <v>-4.1154470079307857E-2</v>
      </c>
      <c r="O15" s="2">
        <f t="shared" si="3"/>
        <v>-5.4187319754866618E-2</v>
      </c>
      <c r="P15" s="2">
        <f t="shared" si="4"/>
        <v>-1.3585957693170381E-2</v>
      </c>
    </row>
    <row r="16" spans="1:19" x14ac:dyDescent="0.2">
      <c r="A16" s="1" t="s">
        <v>16</v>
      </c>
      <c r="B16" s="1">
        <v>857924</v>
      </c>
      <c r="C16" s="1">
        <v>18.780999999999999</v>
      </c>
      <c r="D16" s="1">
        <v>846698</v>
      </c>
      <c r="E16" s="1">
        <v>17.53</v>
      </c>
      <c r="F16" s="1">
        <v>829807</v>
      </c>
      <c r="G16" s="1">
        <v>23.36</v>
      </c>
      <c r="H16" s="1">
        <v>829229</v>
      </c>
      <c r="I16" s="1">
        <v>20.8</v>
      </c>
      <c r="J16" s="1">
        <v>814581</v>
      </c>
      <c r="K16" s="1">
        <v>22.594000000000001</v>
      </c>
      <c r="L16" s="2">
        <f t="shared" si="1"/>
        <v>-1.308507513486043E-2</v>
      </c>
      <c r="M16" s="2">
        <f t="shared" si="0"/>
        <v>-3.2773299266601705E-2</v>
      </c>
      <c r="N16" s="2">
        <f t="shared" si="2"/>
        <v>-3.3447018617033676E-2</v>
      </c>
      <c r="O16" s="2">
        <f t="shared" si="3"/>
        <v>-5.0520792051510388E-2</v>
      </c>
      <c r="P16" s="2">
        <f t="shared" si="4"/>
        <v>-1.7652297461939945E-2</v>
      </c>
    </row>
    <row r="17" spans="1:19" x14ac:dyDescent="0.2">
      <c r="A17" s="1" t="s">
        <v>17</v>
      </c>
      <c r="B17" s="1">
        <v>836207</v>
      </c>
      <c r="C17" s="1">
        <v>18.937999999999999</v>
      </c>
      <c r="D17" s="1">
        <v>828842</v>
      </c>
      <c r="E17" s="1">
        <v>17.52</v>
      </c>
      <c r="F17" s="1">
        <v>792645</v>
      </c>
      <c r="G17" s="1">
        <v>23.55</v>
      </c>
      <c r="H17" s="1">
        <v>791416</v>
      </c>
      <c r="I17" s="1">
        <v>20.83</v>
      </c>
      <c r="J17" s="1">
        <v>757758</v>
      </c>
      <c r="K17" s="1">
        <v>22.765999999999998</v>
      </c>
      <c r="L17" s="2">
        <f t="shared" si="1"/>
        <v>-8.8076277763759446E-3</v>
      </c>
      <c r="M17" s="2">
        <f t="shared" si="0"/>
        <v>-5.2094756441885798E-2</v>
      </c>
      <c r="N17" s="2">
        <f t="shared" si="2"/>
        <v>-5.3564488218826201E-2</v>
      </c>
      <c r="O17" s="2">
        <f t="shared" si="3"/>
        <v>-9.3815287363057234E-2</v>
      </c>
      <c r="P17" s="2">
        <f t="shared" si="4"/>
        <v>-4.2462893224583513E-2</v>
      </c>
    </row>
    <row r="18" spans="1:19" x14ac:dyDescent="0.2">
      <c r="A18" s="1" t="s">
        <v>18</v>
      </c>
      <c r="B18" s="1">
        <v>5578159</v>
      </c>
      <c r="C18" s="1">
        <v>171.48400000000001</v>
      </c>
      <c r="D18" s="1">
        <v>5514270</v>
      </c>
      <c r="E18" s="1">
        <v>161.58000000000001</v>
      </c>
      <c r="F18" s="1">
        <v>5196921</v>
      </c>
      <c r="G18" s="1">
        <v>209.59</v>
      </c>
      <c r="H18" s="1">
        <v>5169169</v>
      </c>
      <c r="I18" s="1">
        <v>187.45</v>
      </c>
      <c r="J18" s="1">
        <v>4789297</v>
      </c>
      <c r="K18" s="1">
        <v>201.90600000000001</v>
      </c>
      <c r="L18" s="2">
        <f t="shared" si="1"/>
        <v>-1.1453420384754182E-2</v>
      </c>
      <c r="M18" s="2">
        <f t="shared" si="0"/>
        <v>-6.8344771097417628E-2</v>
      </c>
      <c r="N18" s="2">
        <f t="shared" si="2"/>
        <v>-7.3319889232271798E-2</v>
      </c>
      <c r="O18" s="2">
        <f t="shared" si="3"/>
        <v>-0.14141977666825201</v>
      </c>
      <c r="P18" s="2">
        <f t="shared" si="4"/>
        <v>-7.3095588714933324E-2</v>
      </c>
    </row>
    <row r="19" spans="1:19" x14ac:dyDescent="0.2">
      <c r="A19" s="1" t="s">
        <v>19</v>
      </c>
      <c r="B19" s="1">
        <v>5150611</v>
      </c>
      <c r="C19" s="1">
        <v>170.53100000000001</v>
      </c>
      <c r="D19" s="1">
        <v>5113111</v>
      </c>
      <c r="E19" s="1">
        <v>160.53</v>
      </c>
      <c r="F19" s="1">
        <v>4842728</v>
      </c>
      <c r="G19" s="1">
        <v>206.48</v>
      </c>
      <c r="H19" s="1">
        <v>4786201</v>
      </c>
      <c r="I19" s="1">
        <v>184.45</v>
      </c>
      <c r="J19" s="1">
        <v>4517857</v>
      </c>
      <c r="K19" s="1">
        <v>198.703</v>
      </c>
      <c r="L19" s="2">
        <f t="shared" si="1"/>
        <v>-7.2806896113878526E-3</v>
      </c>
      <c r="M19" s="2">
        <f t="shared" si="0"/>
        <v>-5.9776014923278033E-2</v>
      </c>
      <c r="N19" s="2">
        <f t="shared" si="2"/>
        <v>-7.07508293676226E-2</v>
      </c>
      <c r="O19" s="2">
        <f t="shared" si="3"/>
        <v>-0.12285027931637625</v>
      </c>
      <c r="P19" s="2">
        <f t="shared" si="4"/>
        <v>-5.5411743133209214E-2</v>
      </c>
    </row>
    <row r="20" spans="1:19" x14ac:dyDescent="0.2">
      <c r="A20" s="1" t="s">
        <v>20</v>
      </c>
      <c r="B20" s="1">
        <v>5122837</v>
      </c>
      <c r="C20" s="1">
        <v>170.96899999999999</v>
      </c>
      <c r="D20" s="1">
        <v>5079857</v>
      </c>
      <c r="E20" s="1">
        <v>160.44999999999999</v>
      </c>
      <c r="F20" s="1">
        <v>4756981</v>
      </c>
      <c r="G20" s="1">
        <v>205.45</v>
      </c>
      <c r="H20" s="1">
        <v>4709306</v>
      </c>
      <c r="I20" s="1">
        <v>184.77</v>
      </c>
      <c r="J20" s="1">
        <v>4444376</v>
      </c>
      <c r="K20" s="1">
        <v>197.797</v>
      </c>
      <c r="L20" s="2">
        <f t="shared" si="1"/>
        <v>-8.3898824030512777E-3</v>
      </c>
      <c r="M20" s="2">
        <f t="shared" si="0"/>
        <v>-7.1416677907183077E-2</v>
      </c>
      <c r="N20" s="2">
        <f t="shared" si="2"/>
        <v>-8.0723044672317307E-2</v>
      </c>
      <c r="O20" s="2">
        <f t="shared" si="3"/>
        <v>-0.1324385296662767</v>
      </c>
      <c r="P20" s="2">
        <f t="shared" si="4"/>
        <v>-5.5692885887078381E-2</v>
      </c>
    </row>
    <row r="21" spans="1:19" x14ac:dyDescent="0.2">
      <c r="A21" s="1" t="s">
        <v>21</v>
      </c>
      <c r="B21" s="1">
        <v>2693554</v>
      </c>
      <c r="C21" s="1">
        <v>75.531000000000006</v>
      </c>
      <c r="D21" s="1">
        <v>2657108</v>
      </c>
      <c r="E21" s="1">
        <v>71.17</v>
      </c>
      <c r="F21" s="1">
        <v>2596684</v>
      </c>
      <c r="G21" s="1">
        <v>92.94</v>
      </c>
      <c r="H21" s="1">
        <v>2590931</v>
      </c>
      <c r="I21" s="1">
        <v>82.98</v>
      </c>
      <c r="J21" s="1">
        <v>2572445</v>
      </c>
      <c r="K21" s="1">
        <v>89.625</v>
      </c>
      <c r="L21" s="2">
        <f t="shared" si="1"/>
        <v>-1.3530822103436575E-2</v>
      </c>
      <c r="M21" s="2">
        <f t="shared" si="0"/>
        <v>-3.5963637632659307E-2</v>
      </c>
      <c r="N21" s="2">
        <f t="shared" si="2"/>
        <v>-3.8099477493304383E-2</v>
      </c>
      <c r="O21" s="2">
        <f t="shared" si="3"/>
        <v>-4.4962529060119084E-2</v>
      </c>
      <c r="P21" s="2">
        <f t="shared" si="4"/>
        <v>-7.1190795645523289E-3</v>
      </c>
      <c r="Q21" s="27" t="s">
        <v>44</v>
      </c>
    </row>
    <row r="22" spans="1:19" x14ac:dyDescent="0.2">
      <c r="A22" s="1" t="s">
        <v>22</v>
      </c>
      <c r="B22" s="1">
        <v>3890714</v>
      </c>
      <c r="C22" s="1">
        <v>138</v>
      </c>
      <c r="D22" s="1">
        <v>3819282</v>
      </c>
      <c r="E22" s="1">
        <v>130.43</v>
      </c>
      <c r="F22" s="1">
        <v>3575229</v>
      </c>
      <c r="G22" s="1">
        <v>169.61</v>
      </c>
      <c r="H22" s="1">
        <v>3569145</v>
      </c>
      <c r="I22" s="1">
        <v>150.13999999999999</v>
      </c>
      <c r="J22" s="1">
        <v>3168516</v>
      </c>
      <c r="K22" s="1">
        <v>159.59399999999999</v>
      </c>
      <c r="L22" s="2">
        <f t="shared" si="1"/>
        <v>-1.8359612143169609E-2</v>
      </c>
      <c r="M22" s="2">
        <f t="shared" si="0"/>
        <v>-8.1086659158190508E-2</v>
      </c>
      <c r="N22" s="2">
        <f t="shared" si="2"/>
        <v>-8.2650382423380381E-2</v>
      </c>
      <c r="O22" s="2">
        <f t="shared" si="3"/>
        <v>-0.18562094258277528</v>
      </c>
      <c r="P22" s="2">
        <f t="shared" si="4"/>
        <v>-0.11205687803494545</v>
      </c>
      <c r="Q22" s="27"/>
    </row>
    <row r="23" spans="1:19" x14ac:dyDescent="0.2">
      <c r="A23" s="1" t="s">
        <v>23</v>
      </c>
      <c r="B23" s="1">
        <v>3682327</v>
      </c>
      <c r="C23" s="1">
        <v>149.422</v>
      </c>
      <c r="D23" s="1">
        <v>3614614</v>
      </c>
      <c r="E23" s="1">
        <v>140.27000000000001</v>
      </c>
      <c r="F23" s="1">
        <v>3475629</v>
      </c>
      <c r="G23" s="1">
        <v>184.51</v>
      </c>
      <c r="H23" s="1">
        <v>3448938</v>
      </c>
      <c r="I23" s="1">
        <v>163.32</v>
      </c>
      <c r="J23" s="1">
        <v>3111772</v>
      </c>
      <c r="K23" s="1">
        <v>174.59399999999999</v>
      </c>
      <c r="L23" s="2">
        <f t="shared" si="1"/>
        <v>-1.83886439199995E-2</v>
      </c>
      <c r="M23" s="2">
        <f t="shared" si="0"/>
        <v>-5.613244016623184E-2</v>
      </c>
      <c r="N23" s="2">
        <f t="shared" si="2"/>
        <v>-6.3380845861869414E-2</v>
      </c>
      <c r="O23" s="2">
        <f t="shared" si="3"/>
        <v>-0.15494414265761841</v>
      </c>
      <c r="P23" s="2">
        <f t="shared" si="4"/>
        <v>-9.700862779082578E-2</v>
      </c>
      <c r="Q23" s="27"/>
      <c r="R23" s="2">
        <f>AVERAGE(O21:O23)</f>
        <v>-0.12850920476683758</v>
      </c>
      <c r="S23" t="s">
        <v>47</v>
      </c>
    </row>
    <row r="24" spans="1:19" x14ac:dyDescent="0.2">
      <c r="A24" s="1" t="s">
        <v>24</v>
      </c>
      <c r="B24" s="1">
        <v>1134967</v>
      </c>
      <c r="C24" s="1">
        <v>100.938</v>
      </c>
      <c r="D24" s="1">
        <v>1112738</v>
      </c>
      <c r="E24" s="1">
        <v>95.2</v>
      </c>
      <c r="F24" s="1">
        <v>995006</v>
      </c>
      <c r="G24" s="1">
        <v>132.13</v>
      </c>
      <c r="H24" s="1">
        <v>988587</v>
      </c>
      <c r="I24" s="1">
        <v>111.67</v>
      </c>
      <c r="J24" s="1">
        <v>835090</v>
      </c>
      <c r="K24" s="1">
        <v>123.21899999999999</v>
      </c>
      <c r="L24" s="2">
        <f t="shared" si="1"/>
        <v>-1.9585591475346862E-2</v>
      </c>
      <c r="M24" s="2">
        <f t="shared" si="0"/>
        <v>-0.12331724182289</v>
      </c>
      <c r="N24" s="2">
        <f t="shared" si="2"/>
        <v>-0.12897291286883231</v>
      </c>
      <c r="O24" s="2">
        <f t="shared" si="3"/>
        <v>-0.26421649263811192</v>
      </c>
      <c r="P24" s="2">
        <f t="shared" si="4"/>
        <v>-0.15426741145279527</v>
      </c>
      <c r="Q24" t="s">
        <v>48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  <c r="O26" s="8" t="s">
        <v>50</v>
      </c>
    </row>
    <row r="27" spans="1:19" x14ac:dyDescent="0.2">
      <c r="J27" s="29" t="s">
        <v>33</v>
      </c>
      <c r="K27" s="6" t="s">
        <v>36</v>
      </c>
      <c r="L27" s="7">
        <f>MIN(L3:L20)</f>
        <v>-1.9299106786992402E-2</v>
      </c>
      <c r="M27" s="7">
        <f t="shared" ref="M27:O27" si="5">MIN(M3:M20)</f>
        <v>-7.1454134622291832E-2</v>
      </c>
      <c r="N27" s="7">
        <f t="shared" si="5"/>
        <v>-8.0723044672317307E-2</v>
      </c>
      <c r="O27" s="7">
        <f t="shared" si="5"/>
        <v>-0.14141977666825201</v>
      </c>
      <c r="Q27" s="2"/>
      <c r="R27" s="2"/>
      <c r="S27" s="2"/>
    </row>
    <row r="28" spans="1:19" x14ac:dyDescent="0.2">
      <c r="J28" s="30"/>
      <c r="K28" s="6" t="s">
        <v>37</v>
      </c>
      <c r="L28" s="7">
        <f>AVERAGE(L3:L20)</f>
        <v>-1.0374196325786412E-2</v>
      </c>
      <c r="M28" s="7">
        <f t="shared" ref="M28:O28" si="6">AVERAGE(M3:M20)</f>
        <v>-4.7891706517937296E-2</v>
      </c>
      <c r="N28" s="7">
        <f t="shared" si="6"/>
        <v>-5.0967063450258449E-2</v>
      </c>
      <c r="O28" s="7">
        <f t="shared" si="6"/>
        <v>-8.8662553596740065E-2</v>
      </c>
      <c r="P28" s="9"/>
    </row>
    <row r="29" spans="1:19" x14ac:dyDescent="0.2">
      <c r="J29" s="30" t="s">
        <v>34</v>
      </c>
      <c r="K29" s="6" t="s">
        <v>36</v>
      </c>
      <c r="L29" s="7">
        <f>MIN(L21:L24)</f>
        <v>-1.9585591475346862E-2</v>
      </c>
      <c r="M29" s="7">
        <f t="shared" ref="M29:O29" si="7">MIN(M21:M24)</f>
        <v>-0.12331724182289</v>
      </c>
      <c r="N29" s="7">
        <f t="shared" si="7"/>
        <v>-0.12897291286883231</v>
      </c>
      <c r="O29" s="7">
        <f t="shared" si="7"/>
        <v>-0.26421649263811192</v>
      </c>
    </row>
    <row r="30" spans="1:19" x14ac:dyDescent="0.2">
      <c r="J30" s="30"/>
      <c r="K30" s="6" t="s">
        <v>37</v>
      </c>
      <c r="L30" s="7">
        <f>AVERAGE(L21:L24)</f>
        <v>-1.7466167410488134E-2</v>
      </c>
      <c r="M30" s="7">
        <f t="shared" ref="M30:O30" si="8">AVERAGE(M21:M24)</f>
        <v>-7.412499469499291E-2</v>
      </c>
      <c r="N30" s="7">
        <f t="shared" si="8"/>
        <v>-7.8275904661846613E-2</v>
      </c>
      <c r="O30" s="7">
        <f t="shared" si="8"/>
        <v>-0.16243602673465618</v>
      </c>
    </row>
    <row r="31" spans="1:19" x14ac:dyDescent="0.2">
      <c r="J31" s="30" t="s">
        <v>35</v>
      </c>
      <c r="K31" s="6" t="s">
        <v>36</v>
      </c>
      <c r="L31" s="7">
        <f>MIN(L3:L24)</f>
        <v>-1.9585591475346862E-2</v>
      </c>
      <c r="M31" s="7">
        <f t="shared" ref="M31:O31" si="9">MIN(M3:M24)</f>
        <v>-0.12331724182289</v>
      </c>
      <c r="N31" s="7">
        <f t="shared" si="9"/>
        <v>-0.12897291286883231</v>
      </c>
      <c r="O31" s="7">
        <f t="shared" si="9"/>
        <v>-0.26421649263811192</v>
      </c>
    </row>
    <row r="32" spans="1:19" x14ac:dyDescent="0.2">
      <c r="J32" s="30"/>
      <c r="K32" s="6" t="s">
        <v>37</v>
      </c>
      <c r="L32" s="7">
        <f>AVERAGE(L3:L24)</f>
        <v>-1.1663645613913998E-2</v>
      </c>
      <c r="M32" s="7">
        <f t="shared" ref="M32:O32" si="10">AVERAGE(M3:M24)</f>
        <v>-5.2661395277401948E-2</v>
      </c>
      <c r="N32" s="7">
        <f t="shared" si="10"/>
        <v>-5.5932307306910851E-2</v>
      </c>
      <c r="O32" s="7">
        <f t="shared" si="10"/>
        <v>-0.10207591234908843</v>
      </c>
    </row>
    <row r="37" spans="1:1" x14ac:dyDescent="0.2">
      <c r="A37" s="1" t="s">
        <v>25</v>
      </c>
    </row>
  </sheetData>
  <mergeCells count="11">
    <mergeCell ref="Q21:Q23"/>
    <mergeCell ref="Q8:Q9"/>
    <mergeCell ref="J27:J28"/>
    <mergeCell ref="J29:J30"/>
    <mergeCell ref="J31:J32"/>
    <mergeCell ref="J1:K1"/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BC39-BBDB-41C7-A237-C1154AC6BB16}">
  <dimension ref="A1:S37"/>
  <sheetViews>
    <sheetView zoomScale="70" zoomScaleNormal="70" workbookViewId="0">
      <selection activeCell="O2" sqref="O2:O24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28" t="s">
        <v>0</v>
      </c>
      <c r="B1" s="28" t="s">
        <v>26</v>
      </c>
      <c r="C1" s="28"/>
      <c r="D1" s="27" t="s">
        <v>27</v>
      </c>
      <c r="E1" s="27"/>
      <c r="F1" s="27" t="s">
        <v>28</v>
      </c>
      <c r="G1" s="27"/>
      <c r="H1" s="27" t="s">
        <v>29</v>
      </c>
      <c r="I1" s="27"/>
      <c r="J1" s="4"/>
    </row>
    <row r="2" spans="1:14" x14ac:dyDescent="0.2">
      <c r="A2" s="28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20913232</v>
      </c>
      <c r="C3" s="1">
        <v>758.35900000000004</v>
      </c>
      <c r="D3" s="1">
        <v>20717048</v>
      </c>
      <c r="E3" s="1">
        <v>777.95299999999997</v>
      </c>
      <c r="F3" s="1">
        <v>18494374</v>
      </c>
      <c r="G3" s="1">
        <v>858.67200000000003</v>
      </c>
      <c r="H3" s="1">
        <v>17979498</v>
      </c>
      <c r="I3" s="1">
        <v>867.79700000000003</v>
      </c>
      <c r="J3" s="1"/>
      <c r="L3" s="2">
        <f>(D3-B3)/B3</f>
        <v>-9.3808551447236849E-3</v>
      </c>
      <c r="M3" s="2">
        <f t="shared" ref="M3:M24" si="0">(F3-B3)/B3</f>
        <v>-0.11566160601096952</v>
      </c>
      <c r="N3" s="2">
        <f>(H3-B3)/B3</f>
        <v>-0.14028123438787463</v>
      </c>
    </row>
    <row r="4" spans="1:14" x14ac:dyDescent="0.2">
      <c r="A4" s="1" t="s">
        <v>4</v>
      </c>
      <c r="B4" s="1">
        <v>20492291</v>
      </c>
      <c r="C4" s="1">
        <v>771.09400000000005</v>
      </c>
      <c r="D4" s="1">
        <v>20187506</v>
      </c>
      <c r="E4" s="1">
        <v>786.82799999999997</v>
      </c>
      <c r="F4" s="1">
        <v>17983695</v>
      </c>
      <c r="G4" s="1">
        <v>856.01599999999996</v>
      </c>
      <c r="H4" s="1">
        <v>17562499</v>
      </c>
      <c r="I4" s="1">
        <v>875.54700000000003</v>
      </c>
      <c r="J4" s="1"/>
      <c r="L4" s="2">
        <f t="shared" ref="L4:L24" si="1">(D4-B4)/B4</f>
        <v>-1.4873154007036109E-2</v>
      </c>
      <c r="M4" s="2">
        <f t="shared" si="0"/>
        <v>-0.12241657118767248</v>
      </c>
      <c r="N4" s="2">
        <f t="shared" ref="N4:N24" si="2">(H4-B4)/B4</f>
        <v>-0.14297044678899007</v>
      </c>
    </row>
    <row r="5" spans="1:14" x14ac:dyDescent="0.2">
      <c r="A5" s="1" t="s">
        <v>5</v>
      </c>
      <c r="B5" s="1">
        <v>10306734</v>
      </c>
      <c r="C5" s="1">
        <v>385.32799999999997</v>
      </c>
      <c r="D5" s="1">
        <v>10210223</v>
      </c>
      <c r="E5" s="1">
        <v>395.26600000000002</v>
      </c>
      <c r="F5" s="1">
        <v>10029612</v>
      </c>
      <c r="G5" s="1">
        <v>446.26600000000002</v>
      </c>
      <c r="H5" s="1">
        <v>10024422</v>
      </c>
      <c r="I5" s="1">
        <v>459.48399999999998</v>
      </c>
      <c r="J5" s="1"/>
      <c r="L5" s="2">
        <f t="shared" si="1"/>
        <v>-9.3638780238240356E-3</v>
      </c>
      <c r="M5" s="2">
        <f t="shared" si="0"/>
        <v>-2.6887469881341657E-2</v>
      </c>
      <c r="N5" s="2">
        <f t="shared" si="2"/>
        <v>-2.7391024159544624E-2</v>
      </c>
    </row>
    <row r="6" spans="1:14" x14ac:dyDescent="0.2">
      <c r="A6" s="1" t="s">
        <v>6</v>
      </c>
      <c r="B6" s="1">
        <v>12137259</v>
      </c>
      <c r="C6" s="1">
        <v>385.375</v>
      </c>
      <c r="D6" s="1">
        <v>11989534</v>
      </c>
      <c r="E6" s="1">
        <v>399.39100000000002</v>
      </c>
      <c r="F6" s="1">
        <v>11087873</v>
      </c>
      <c r="G6" s="1">
        <v>451.79700000000003</v>
      </c>
      <c r="H6" s="1">
        <v>11006254</v>
      </c>
      <c r="I6" s="1">
        <v>459.82799999999997</v>
      </c>
      <c r="J6" s="1"/>
      <c r="L6" s="2">
        <f t="shared" si="1"/>
        <v>-1.217119944461925E-2</v>
      </c>
      <c r="M6" s="2">
        <f t="shared" si="0"/>
        <v>-8.645988357008777E-2</v>
      </c>
      <c r="N6" s="2">
        <f t="shared" si="2"/>
        <v>-9.3184548504732415E-2</v>
      </c>
    </row>
    <row r="7" spans="1:14" x14ac:dyDescent="0.2">
      <c r="A7" s="1" t="s">
        <v>7</v>
      </c>
      <c r="B7" s="1">
        <v>11885001</v>
      </c>
      <c r="C7" s="1">
        <v>387.95299999999997</v>
      </c>
      <c r="D7" s="1">
        <v>11763050</v>
      </c>
      <c r="E7" s="1">
        <v>403.45299999999997</v>
      </c>
      <c r="F7" s="1">
        <v>11465760</v>
      </c>
      <c r="G7" s="1">
        <v>458.59399999999999</v>
      </c>
      <c r="H7" s="1">
        <v>11438306</v>
      </c>
      <c r="I7" s="1">
        <v>468.67200000000003</v>
      </c>
      <c r="J7" s="1"/>
      <c r="L7" s="2">
        <f t="shared" si="1"/>
        <v>-1.0260916259073096E-2</v>
      </c>
      <c r="M7" s="2">
        <f t="shared" si="0"/>
        <v>-3.5274797200269485E-2</v>
      </c>
      <c r="N7" s="2">
        <f t="shared" si="2"/>
        <v>-3.7584767557024189E-2</v>
      </c>
    </row>
    <row r="8" spans="1:14" x14ac:dyDescent="0.2">
      <c r="A8" s="1" t="s">
        <v>8</v>
      </c>
      <c r="B8" s="1">
        <v>9669520</v>
      </c>
      <c r="C8" s="1">
        <v>384.59399999999999</v>
      </c>
      <c r="D8" s="1">
        <v>9573520</v>
      </c>
      <c r="E8" s="1">
        <v>398.31200000000001</v>
      </c>
      <c r="F8" s="1">
        <v>9106890</v>
      </c>
      <c r="G8" s="1">
        <v>450.81200000000001</v>
      </c>
      <c r="H8" s="1">
        <v>9018231</v>
      </c>
      <c r="I8" s="1">
        <v>460.14100000000002</v>
      </c>
      <c r="J8" s="1"/>
      <c r="K8" s="2"/>
      <c r="L8" s="2">
        <f t="shared" si="1"/>
        <v>-9.9281039803423548E-3</v>
      </c>
      <c r="M8" s="2">
        <f t="shared" si="0"/>
        <v>-5.8185928567291864E-2</v>
      </c>
      <c r="N8" s="2">
        <f t="shared" si="2"/>
        <v>-6.7354842846387417E-2</v>
      </c>
    </row>
    <row r="9" spans="1:14" x14ac:dyDescent="0.2">
      <c r="A9" s="1" t="s">
        <v>9</v>
      </c>
      <c r="B9" s="1">
        <v>11564779</v>
      </c>
      <c r="C9" s="1">
        <v>389.20299999999997</v>
      </c>
      <c r="D9" s="1">
        <v>11440498</v>
      </c>
      <c r="E9" s="1">
        <v>400.45299999999997</v>
      </c>
      <c r="F9" s="1">
        <v>10851215</v>
      </c>
      <c r="G9" s="1">
        <v>454.34399999999999</v>
      </c>
      <c r="H9" s="1">
        <v>10697636</v>
      </c>
      <c r="I9" s="1">
        <v>466.06200000000001</v>
      </c>
      <c r="J9" s="1"/>
      <c r="K9" s="2"/>
      <c r="L9" s="2">
        <f t="shared" si="1"/>
        <v>-1.0746508861085888E-2</v>
      </c>
      <c r="M9" s="2">
        <f t="shared" si="0"/>
        <v>-6.1701481714436568E-2</v>
      </c>
      <c r="N9" s="2">
        <f t="shared" si="2"/>
        <v>-7.4981372320214679E-2</v>
      </c>
    </row>
    <row r="10" spans="1:14" x14ac:dyDescent="0.2">
      <c r="A10" s="1" t="s">
        <v>10</v>
      </c>
      <c r="B10" s="1">
        <v>2094057</v>
      </c>
      <c r="C10" s="1">
        <v>75.453000000000003</v>
      </c>
      <c r="D10" s="1">
        <v>2071827</v>
      </c>
      <c r="E10" s="1">
        <v>77.5</v>
      </c>
      <c r="F10" s="1">
        <v>1997943</v>
      </c>
      <c r="G10" s="1">
        <v>87.968999999999994</v>
      </c>
      <c r="H10" s="1">
        <v>2035144</v>
      </c>
      <c r="I10" s="1">
        <v>89.828000000000003</v>
      </c>
      <c r="J10" s="1"/>
      <c r="L10" s="2">
        <f t="shared" si="1"/>
        <v>-1.0615756877678115E-2</v>
      </c>
      <c r="M10" s="2">
        <f t="shared" si="0"/>
        <v>-4.5898464081923274E-2</v>
      </c>
      <c r="N10" s="2">
        <f t="shared" si="2"/>
        <v>-2.8133427122566387E-2</v>
      </c>
    </row>
    <row r="11" spans="1:14" x14ac:dyDescent="0.2">
      <c r="A11" s="1" t="s">
        <v>11</v>
      </c>
      <c r="B11" s="1">
        <v>2281653</v>
      </c>
      <c r="C11" s="1">
        <v>75.266000000000005</v>
      </c>
      <c r="D11" s="1">
        <v>2263897</v>
      </c>
      <c r="E11" s="1">
        <v>77.391000000000005</v>
      </c>
      <c r="F11" s="1">
        <v>2159219</v>
      </c>
      <c r="G11" s="1">
        <v>87.625</v>
      </c>
      <c r="H11" s="1">
        <v>2149401</v>
      </c>
      <c r="I11" s="1">
        <v>90.561999999999998</v>
      </c>
      <c r="J11" s="1"/>
      <c r="L11" s="2">
        <f t="shared" si="1"/>
        <v>-7.7820772922087625E-3</v>
      </c>
      <c r="M11" s="2">
        <f t="shared" si="0"/>
        <v>-5.3660219148135145E-2</v>
      </c>
      <c r="N11" s="2">
        <f t="shared" si="2"/>
        <v>-5.7963239809033187E-2</v>
      </c>
    </row>
    <row r="12" spans="1:14" x14ac:dyDescent="0.2">
      <c r="A12" s="1" t="s">
        <v>12</v>
      </c>
      <c r="B12" s="1">
        <v>2899578</v>
      </c>
      <c r="C12" s="1">
        <v>76.468999999999994</v>
      </c>
      <c r="D12" s="1">
        <v>2863483</v>
      </c>
      <c r="E12" s="1">
        <v>79.188000000000002</v>
      </c>
      <c r="F12" s="1">
        <v>2752237</v>
      </c>
      <c r="G12" s="1">
        <v>89.641000000000005</v>
      </c>
      <c r="H12" s="1">
        <v>2746826</v>
      </c>
      <c r="I12" s="1">
        <v>91.608999999999995</v>
      </c>
      <c r="J12" s="1"/>
      <c r="L12" s="2">
        <f t="shared" si="1"/>
        <v>-1.2448363175606934E-2</v>
      </c>
      <c r="M12" s="2">
        <f t="shared" si="0"/>
        <v>-5.0814635784931464E-2</v>
      </c>
      <c r="N12" s="2">
        <f t="shared" si="2"/>
        <v>-5.2680769408513926E-2</v>
      </c>
    </row>
    <row r="13" spans="1:14" x14ac:dyDescent="0.2">
      <c r="A13" s="1" t="s">
        <v>13</v>
      </c>
      <c r="B13" s="1">
        <v>2276492</v>
      </c>
      <c r="C13" s="1">
        <v>74.358999999999995</v>
      </c>
      <c r="D13" s="1">
        <v>2246356</v>
      </c>
      <c r="E13" s="1">
        <v>77.391000000000005</v>
      </c>
      <c r="F13" s="1">
        <v>2118999</v>
      </c>
      <c r="G13" s="1">
        <v>87</v>
      </c>
      <c r="H13" s="1">
        <v>2091232</v>
      </c>
      <c r="I13" s="1">
        <v>89.016000000000005</v>
      </c>
      <c r="J13" s="1"/>
      <c r="L13" s="2">
        <f t="shared" si="1"/>
        <v>-1.3237911664086674E-2</v>
      </c>
      <c r="M13" s="2">
        <f t="shared" si="0"/>
        <v>-6.9182320869126707E-2</v>
      </c>
      <c r="N13" s="2">
        <f t="shared" si="2"/>
        <v>-8.1379596326277448E-2</v>
      </c>
    </row>
    <row r="14" spans="1:14" x14ac:dyDescent="0.2">
      <c r="A14" s="1" t="s">
        <v>14</v>
      </c>
      <c r="B14" s="1">
        <v>536595</v>
      </c>
      <c r="C14" s="1">
        <v>18.390999999999998</v>
      </c>
      <c r="D14" s="1">
        <v>527729</v>
      </c>
      <c r="E14" s="1">
        <v>18.984000000000002</v>
      </c>
      <c r="F14" s="1">
        <v>475276</v>
      </c>
      <c r="G14" s="1">
        <v>21.375</v>
      </c>
      <c r="H14" s="1">
        <v>466737</v>
      </c>
      <c r="I14" s="1">
        <v>22.155999999999999</v>
      </c>
      <c r="J14" s="1"/>
      <c r="L14" s="2">
        <f t="shared" si="1"/>
        <v>-1.6522703342371808E-2</v>
      </c>
      <c r="M14" s="2">
        <f t="shared" si="0"/>
        <v>-0.11427426643930712</v>
      </c>
      <c r="N14" s="2">
        <f t="shared" si="2"/>
        <v>-0.1301875716322366</v>
      </c>
    </row>
    <row r="15" spans="1:14" x14ac:dyDescent="0.2">
      <c r="A15" s="1" t="s">
        <v>15</v>
      </c>
      <c r="B15" s="1">
        <v>656419</v>
      </c>
      <c r="C15" s="1">
        <v>18.719000000000001</v>
      </c>
      <c r="D15" s="1">
        <v>648705</v>
      </c>
      <c r="E15" s="1">
        <v>19.359000000000002</v>
      </c>
      <c r="F15" s="1">
        <v>624668</v>
      </c>
      <c r="G15" s="1">
        <v>22.327999999999999</v>
      </c>
      <c r="H15" s="1">
        <v>624316</v>
      </c>
      <c r="I15" s="1">
        <v>22.594000000000001</v>
      </c>
      <c r="J15" s="1"/>
      <c r="L15" s="2">
        <f t="shared" si="1"/>
        <v>-1.175164033947829E-2</v>
      </c>
      <c r="M15" s="2">
        <f t="shared" si="0"/>
        <v>-4.8370019758721183E-2</v>
      </c>
      <c r="N15" s="2">
        <f t="shared" si="2"/>
        <v>-4.8906262615798751E-2</v>
      </c>
    </row>
    <row r="16" spans="1:14" x14ac:dyDescent="0.2">
      <c r="A16" s="1" t="s">
        <v>16</v>
      </c>
      <c r="B16" s="1">
        <v>676803</v>
      </c>
      <c r="C16" s="1">
        <v>18.609000000000002</v>
      </c>
      <c r="D16" s="1">
        <v>671381</v>
      </c>
      <c r="E16" s="1">
        <v>18.922000000000001</v>
      </c>
      <c r="F16" s="1">
        <v>645455</v>
      </c>
      <c r="G16" s="1">
        <v>21.469000000000001</v>
      </c>
      <c r="H16" s="1">
        <v>647202</v>
      </c>
      <c r="I16" s="1">
        <v>22.172000000000001</v>
      </c>
      <c r="J16" s="1"/>
      <c r="L16" s="2">
        <f t="shared" si="1"/>
        <v>-8.0111938038099715E-3</v>
      </c>
      <c r="M16" s="2">
        <f t="shared" si="0"/>
        <v>-4.631776159384636E-2</v>
      </c>
      <c r="N16" s="2">
        <f t="shared" si="2"/>
        <v>-4.3736508260158423E-2</v>
      </c>
    </row>
    <row r="17" spans="1:19" x14ac:dyDescent="0.2">
      <c r="A17" s="1" t="s">
        <v>17</v>
      </c>
      <c r="B17" s="1">
        <v>611147</v>
      </c>
      <c r="C17" s="1">
        <v>18.547000000000001</v>
      </c>
      <c r="D17" s="1">
        <v>605308</v>
      </c>
      <c r="E17" s="1">
        <v>19.327999999999999</v>
      </c>
      <c r="F17" s="1">
        <v>565106</v>
      </c>
      <c r="G17" s="1">
        <v>21.780999999999999</v>
      </c>
      <c r="H17" s="1">
        <v>558689</v>
      </c>
      <c r="I17" s="1">
        <v>22.437999999999999</v>
      </c>
      <c r="J17" s="1"/>
      <c r="L17" s="2">
        <f t="shared" si="1"/>
        <v>-9.5541661826041846E-3</v>
      </c>
      <c r="M17" s="2">
        <f t="shared" si="0"/>
        <v>-7.5335393939592279E-2</v>
      </c>
      <c r="N17" s="2">
        <f t="shared" si="2"/>
        <v>-8.5835322761954158E-2</v>
      </c>
    </row>
    <row r="18" spans="1:19" x14ac:dyDescent="0.2">
      <c r="A18" s="1" t="s">
        <v>18</v>
      </c>
      <c r="B18" s="1">
        <v>4195313</v>
      </c>
      <c r="C18" s="1">
        <v>170.328</v>
      </c>
      <c r="D18" s="1">
        <v>4129360</v>
      </c>
      <c r="E18" s="1">
        <v>172.35900000000001</v>
      </c>
      <c r="F18" s="1">
        <v>3782485</v>
      </c>
      <c r="G18" s="1">
        <v>194.59399999999999</v>
      </c>
      <c r="H18" s="1">
        <v>3715741</v>
      </c>
      <c r="I18" s="1">
        <v>199.5</v>
      </c>
      <c r="J18" s="1"/>
      <c r="L18" s="2">
        <f t="shared" si="1"/>
        <v>-1.572063872230749E-2</v>
      </c>
      <c r="M18" s="2">
        <f t="shared" si="0"/>
        <v>-9.8402193114077538E-2</v>
      </c>
      <c r="N18" s="2">
        <f t="shared" si="2"/>
        <v>-0.114311375575553</v>
      </c>
    </row>
    <row r="19" spans="1:19" x14ac:dyDescent="0.2">
      <c r="A19" s="1" t="s">
        <v>19</v>
      </c>
      <c r="B19" s="1">
        <v>3862077</v>
      </c>
      <c r="C19" s="1">
        <v>169.078</v>
      </c>
      <c r="D19" s="1">
        <v>3806119</v>
      </c>
      <c r="E19" s="1">
        <v>169.34399999999999</v>
      </c>
      <c r="F19" s="1">
        <v>3554408</v>
      </c>
      <c r="G19" s="1">
        <v>192.51599999999999</v>
      </c>
      <c r="H19" s="1">
        <v>3508685</v>
      </c>
      <c r="I19" s="1">
        <v>197.047</v>
      </c>
      <c r="J19" s="1"/>
      <c r="L19" s="2">
        <f t="shared" si="1"/>
        <v>-1.448909485750802E-2</v>
      </c>
      <c r="M19" s="2">
        <f t="shared" si="0"/>
        <v>-7.9664128913017523E-2</v>
      </c>
      <c r="N19" s="2">
        <f t="shared" si="2"/>
        <v>-9.1503095355167693E-2</v>
      </c>
    </row>
    <row r="20" spans="1:19" x14ac:dyDescent="0.2">
      <c r="A20" s="1" t="s">
        <v>20</v>
      </c>
      <c r="B20" s="1">
        <v>3800827</v>
      </c>
      <c r="C20" s="1">
        <v>169.09399999999999</v>
      </c>
      <c r="D20" s="1">
        <v>3718345</v>
      </c>
      <c r="E20" s="1">
        <v>169.03100000000001</v>
      </c>
      <c r="F20" s="1">
        <v>3453872</v>
      </c>
      <c r="G20" s="1">
        <v>191.78100000000001</v>
      </c>
      <c r="H20" s="1">
        <v>3403948</v>
      </c>
      <c r="I20" s="1">
        <v>196.172</v>
      </c>
      <c r="J20" s="1"/>
      <c r="L20" s="2">
        <f t="shared" si="1"/>
        <v>-2.1701066636287313E-2</v>
      </c>
      <c r="M20" s="2">
        <f t="shared" si="0"/>
        <v>-9.128408106972509E-2</v>
      </c>
      <c r="N20" s="2">
        <f t="shared" si="2"/>
        <v>-0.10441911720791291</v>
      </c>
    </row>
    <row r="21" spans="1:19" x14ac:dyDescent="0.2">
      <c r="A21" s="1" t="s">
        <v>21</v>
      </c>
      <c r="B21" s="1">
        <v>1970554</v>
      </c>
      <c r="C21" s="1">
        <v>74.593999999999994</v>
      </c>
      <c r="D21" s="1">
        <v>1948059</v>
      </c>
      <c r="E21" s="1">
        <v>76.281000000000006</v>
      </c>
      <c r="F21" s="1">
        <v>1871507</v>
      </c>
      <c r="G21" s="1">
        <v>86.593999999999994</v>
      </c>
      <c r="H21" s="1">
        <v>1903729</v>
      </c>
      <c r="I21" s="1">
        <v>87.953000000000003</v>
      </c>
      <c r="J21" s="1"/>
      <c r="L21" s="2">
        <f t="shared" si="1"/>
        <v>-1.1415571458584742E-2</v>
      </c>
      <c r="M21" s="2">
        <f t="shared" si="0"/>
        <v>-5.0263529951475573E-2</v>
      </c>
      <c r="N21" s="2">
        <f t="shared" si="2"/>
        <v>-3.3911783183815311E-2</v>
      </c>
    </row>
    <row r="22" spans="1:19" x14ac:dyDescent="0.2">
      <c r="A22" s="1" t="s">
        <v>22</v>
      </c>
      <c r="B22" s="1">
        <v>2916344</v>
      </c>
      <c r="C22" s="1">
        <v>137.40600000000001</v>
      </c>
      <c r="D22" s="1">
        <v>2796608</v>
      </c>
      <c r="E22" s="1">
        <v>137.85900000000001</v>
      </c>
      <c r="F22" s="1">
        <v>2398193</v>
      </c>
      <c r="G22" s="1">
        <v>157.578</v>
      </c>
      <c r="H22" s="1">
        <v>2351485</v>
      </c>
      <c r="I22" s="1">
        <v>158.5</v>
      </c>
      <c r="J22" s="1"/>
      <c r="L22" s="2">
        <f t="shared" si="1"/>
        <v>-4.1056884921669048E-2</v>
      </c>
      <c r="M22" s="2">
        <f t="shared" si="0"/>
        <v>-0.17767142696472021</v>
      </c>
      <c r="N22" s="2">
        <f t="shared" si="2"/>
        <v>-0.19368737021421342</v>
      </c>
    </row>
    <row r="23" spans="1:19" x14ac:dyDescent="0.2">
      <c r="A23" s="1" t="s">
        <v>23</v>
      </c>
      <c r="B23" s="1">
        <v>2616612</v>
      </c>
      <c r="C23" s="1">
        <v>148.40600000000001</v>
      </c>
      <c r="D23" s="1">
        <v>2572080</v>
      </c>
      <c r="E23" s="1">
        <v>150.953</v>
      </c>
      <c r="F23" s="1">
        <v>2233244</v>
      </c>
      <c r="G23" s="1">
        <v>172.43799999999999</v>
      </c>
      <c r="H23" s="1">
        <v>2175490</v>
      </c>
      <c r="I23" s="1">
        <v>173.53100000000001</v>
      </c>
      <c r="J23" s="1"/>
      <c r="L23" s="2">
        <f t="shared" si="1"/>
        <v>-1.7018954281337852E-2</v>
      </c>
      <c r="M23" s="2">
        <f t="shared" si="0"/>
        <v>-0.14651312460540578</v>
      </c>
      <c r="N23" s="2">
        <f t="shared" si="2"/>
        <v>-0.16858517808524917</v>
      </c>
    </row>
    <row r="24" spans="1:19" x14ac:dyDescent="0.2">
      <c r="A24" s="1" t="s">
        <v>24</v>
      </c>
      <c r="B24" s="1">
        <v>915256</v>
      </c>
      <c r="C24" s="1">
        <v>101.625</v>
      </c>
      <c r="D24" s="1">
        <v>873994</v>
      </c>
      <c r="E24" s="1">
        <v>103.203</v>
      </c>
      <c r="F24" s="1">
        <v>721728</v>
      </c>
      <c r="G24" s="1">
        <v>123.453</v>
      </c>
      <c r="H24" s="1">
        <v>684125</v>
      </c>
      <c r="I24" s="1">
        <v>122.688</v>
      </c>
      <c r="J24" s="1"/>
      <c r="L24" s="2">
        <f t="shared" si="1"/>
        <v>-4.5082468730060221E-2</v>
      </c>
      <c r="M24" s="2">
        <f t="shared" si="0"/>
        <v>-0.21144685202828498</v>
      </c>
      <c r="N24" s="2">
        <f t="shared" si="2"/>
        <v>-0.2525315321614936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9" t="s">
        <v>33</v>
      </c>
      <c r="K27" s="6" t="s">
        <v>36</v>
      </c>
      <c r="L27" s="7">
        <f>MIN(L3:L20)</f>
        <v>-2.1701066636287313E-2</v>
      </c>
      <c r="M27" s="7">
        <f t="shared" ref="M27:N27" si="3">MIN(M3:M20)</f>
        <v>-0.12241657118767248</v>
      </c>
      <c r="N27" s="7">
        <f t="shared" si="3"/>
        <v>-0.14297044678899007</v>
      </c>
      <c r="Q27" s="2"/>
      <c r="R27" s="2"/>
      <c r="S27" s="2"/>
    </row>
    <row r="28" spans="1:19" x14ac:dyDescent="0.2">
      <c r="J28" s="30"/>
      <c r="K28" s="6" t="s">
        <v>37</v>
      </c>
      <c r="L28" s="7">
        <f>AVERAGE(L3:L20)</f>
        <v>-1.2142179367480667E-2</v>
      </c>
      <c r="M28" s="7">
        <f t="shared" ref="M28:N28" si="4">AVERAGE(M3:M20)</f>
        <v>-7.1099512380248503E-2</v>
      </c>
      <c r="N28" s="7">
        <f t="shared" si="4"/>
        <v>-7.9044695702218906E-2</v>
      </c>
    </row>
    <row r="29" spans="1:19" x14ac:dyDescent="0.2">
      <c r="J29" s="30" t="s">
        <v>34</v>
      </c>
      <c r="K29" s="6" t="s">
        <v>36</v>
      </c>
      <c r="L29" s="7">
        <f>MIN(L21:L24)</f>
        <v>-4.5082468730060221E-2</v>
      </c>
      <c r="M29" s="7">
        <f t="shared" ref="M29:N29" si="5">MIN(M21:M24)</f>
        <v>-0.21144685202828498</v>
      </c>
      <c r="N29" s="7">
        <f t="shared" si="5"/>
        <v>-0.2525315321614936</v>
      </c>
    </row>
    <row r="30" spans="1:19" x14ac:dyDescent="0.2">
      <c r="J30" s="30"/>
      <c r="K30" s="6" t="s">
        <v>37</v>
      </c>
      <c r="L30" s="7">
        <f>AVERAGE(L21:L24)</f>
        <v>-2.8643469847912967E-2</v>
      </c>
      <c r="M30" s="7">
        <f t="shared" ref="M30:N30" si="6">AVERAGE(M21:M24)</f>
        <v>-0.14647373338747163</v>
      </c>
      <c r="N30" s="7">
        <f t="shared" si="6"/>
        <v>-0.16217896591119288</v>
      </c>
    </row>
    <row r="31" spans="1:19" x14ac:dyDescent="0.2">
      <c r="J31" s="30" t="s">
        <v>35</v>
      </c>
      <c r="K31" s="6" t="s">
        <v>36</v>
      </c>
      <c r="L31" s="7">
        <f>MIN(L3:L24)</f>
        <v>-4.5082468730060221E-2</v>
      </c>
      <c r="M31" s="7">
        <f t="shared" ref="M31:N31" si="7">MIN(M3:M24)</f>
        <v>-0.21144685202828498</v>
      </c>
      <c r="N31" s="7">
        <f t="shared" si="7"/>
        <v>-0.2525315321614936</v>
      </c>
    </row>
    <row r="32" spans="1:19" x14ac:dyDescent="0.2">
      <c r="J32" s="30"/>
      <c r="K32" s="6" t="s">
        <v>37</v>
      </c>
      <c r="L32" s="7">
        <f>AVERAGE(L3:L24)</f>
        <v>-1.514241400028654E-2</v>
      </c>
      <c r="M32" s="7">
        <f t="shared" ref="M32:N32" si="8">AVERAGE(M3:M24)</f>
        <v>-8.4803916199743617E-2</v>
      </c>
      <c r="N32" s="7">
        <f t="shared" si="8"/>
        <v>-9.4160017558396009E-2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0096-13F6-443F-A422-3C33B35AC32D}">
  <dimension ref="A1:S37"/>
  <sheetViews>
    <sheetView zoomScale="70" zoomScaleNormal="70" workbookViewId="0">
      <selection activeCell="N24" sqref="N3:N24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28" t="s">
        <v>0</v>
      </c>
      <c r="B1" s="28" t="s">
        <v>26</v>
      </c>
      <c r="C1" s="28"/>
      <c r="D1" s="27" t="s">
        <v>27</v>
      </c>
      <c r="E1" s="27"/>
      <c r="F1" s="27" t="s">
        <v>28</v>
      </c>
      <c r="G1" s="27"/>
      <c r="H1" s="27" t="s">
        <v>29</v>
      </c>
      <c r="I1" s="27"/>
      <c r="J1" s="4"/>
    </row>
    <row r="2" spans="1:14" x14ac:dyDescent="0.2">
      <c r="A2" s="28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3601863</v>
      </c>
      <c r="C3" s="1">
        <v>745.20299999999997</v>
      </c>
      <c r="D3" s="1">
        <v>3459115</v>
      </c>
      <c r="E3" s="1">
        <v>764.26599999999996</v>
      </c>
      <c r="F3" s="1">
        <v>3240197</v>
      </c>
      <c r="G3" s="1">
        <v>860.96900000000005</v>
      </c>
      <c r="H3" s="1">
        <v>3102577</v>
      </c>
      <c r="I3" s="1">
        <v>852.84400000000005</v>
      </c>
      <c r="J3" s="1"/>
      <c r="L3" s="11">
        <f>(D3-B3)/B3</f>
        <v>-3.9631712810842608E-2</v>
      </c>
      <c r="M3" s="2">
        <f t="shared" ref="M3:M24" si="0">(F3-B3)/B3</f>
        <v>-0.10041081518092165</v>
      </c>
      <c r="N3" s="2">
        <f>(H3-B3)/B3</f>
        <v>-0.138618820316042</v>
      </c>
    </row>
    <row r="4" spans="1:14" x14ac:dyDescent="0.2">
      <c r="A4" s="1" t="s">
        <v>4</v>
      </c>
      <c r="B4" s="1">
        <v>4600142</v>
      </c>
      <c r="C4" s="1">
        <v>763.96900000000005</v>
      </c>
      <c r="D4" s="1">
        <v>4547233</v>
      </c>
      <c r="E4" s="1">
        <v>790.29700000000003</v>
      </c>
      <c r="F4" s="1">
        <v>4285721</v>
      </c>
      <c r="G4" s="1">
        <v>854.92200000000003</v>
      </c>
      <c r="H4" s="1">
        <v>4158485</v>
      </c>
      <c r="I4" s="1">
        <v>868.5</v>
      </c>
      <c r="J4" s="1"/>
      <c r="L4" s="2">
        <f t="shared" ref="L4:L24" si="1">(D4-B4)/B4</f>
        <v>-1.1501601472302376E-2</v>
      </c>
      <c r="M4" s="2">
        <f t="shared" si="0"/>
        <v>-6.8350281360879728E-2</v>
      </c>
      <c r="N4" s="2">
        <f t="shared" ref="N4:N24" si="2">(H4-B4)/B4</f>
        <v>-9.6009427535063044E-2</v>
      </c>
    </row>
    <row r="5" spans="1:14" x14ac:dyDescent="0.2">
      <c r="A5" s="1" t="s">
        <v>5</v>
      </c>
      <c r="B5" s="1">
        <v>1860236</v>
      </c>
      <c r="C5" s="1">
        <v>381.875</v>
      </c>
      <c r="D5" s="1">
        <v>1803279</v>
      </c>
      <c r="E5" s="1">
        <v>397.375</v>
      </c>
      <c r="F5" s="1">
        <v>1820979</v>
      </c>
      <c r="G5" s="1">
        <v>451.89100000000002</v>
      </c>
      <c r="H5" s="1">
        <v>1790969</v>
      </c>
      <c r="I5" s="1">
        <v>462.18799999999999</v>
      </c>
      <c r="J5" s="1"/>
      <c r="L5" s="11">
        <f t="shared" si="1"/>
        <v>-3.0618158126173238E-2</v>
      </c>
      <c r="M5" s="2">
        <f t="shared" si="0"/>
        <v>-2.1103236363558171E-2</v>
      </c>
      <c r="N5" s="2">
        <f t="shared" si="2"/>
        <v>-3.7235598063901566E-2</v>
      </c>
    </row>
    <row r="6" spans="1:14" x14ac:dyDescent="0.2">
      <c r="A6" s="1" t="s">
        <v>6</v>
      </c>
      <c r="B6" s="1">
        <v>2102441</v>
      </c>
      <c r="C6" s="1">
        <v>383.45299999999997</v>
      </c>
      <c r="D6" s="1">
        <v>2046038</v>
      </c>
      <c r="E6" s="1">
        <v>399.20299999999997</v>
      </c>
      <c r="F6" s="1">
        <v>1984739</v>
      </c>
      <c r="G6" s="1">
        <v>455.15600000000001</v>
      </c>
      <c r="H6" s="1">
        <v>1946857</v>
      </c>
      <c r="I6" s="1">
        <v>463.20299999999997</v>
      </c>
      <c r="J6" s="1"/>
      <c r="L6" s="2">
        <f t="shared" si="1"/>
        <v>-2.6827387784009157E-2</v>
      </c>
      <c r="M6" s="2">
        <f t="shared" si="0"/>
        <v>-5.5983497277688171E-2</v>
      </c>
      <c r="N6" s="2">
        <f t="shared" si="2"/>
        <v>-7.4001600996175393E-2</v>
      </c>
    </row>
    <row r="7" spans="1:14" x14ac:dyDescent="0.2">
      <c r="A7" s="1" t="s">
        <v>7</v>
      </c>
      <c r="B7" s="1">
        <v>2492533</v>
      </c>
      <c r="C7" s="1">
        <v>386.98399999999998</v>
      </c>
      <c r="D7" s="1">
        <v>2470618</v>
      </c>
      <c r="E7" s="1">
        <v>406.82799999999997</v>
      </c>
      <c r="F7" s="1">
        <v>2460313</v>
      </c>
      <c r="G7" s="1">
        <v>461.26600000000002</v>
      </c>
      <c r="H7" s="1">
        <v>2421799</v>
      </c>
      <c r="I7" s="1">
        <v>473.21899999999999</v>
      </c>
      <c r="J7" s="1"/>
      <c r="L7" s="2">
        <f t="shared" si="1"/>
        <v>-8.792260724331433E-3</v>
      </c>
      <c r="M7" s="2">
        <f t="shared" si="0"/>
        <v>-1.292660919634765E-2</v>
      </c>
      <c r="N7" s="2">
        <f t="shared" si="2"/>
        <v>-2.8378360487102877E-2</v>
      </c>
    </row>
    <row r="8" spans="1:14" x14ac:dyDescent="0.2">
      <c r="A8" s="1" t="s">
        <v>8</v>
      </c>
      <c r="B8" s="1">
        <v>2090118</v>
      </c>
      <c r="C8" s="1">
        <v>382.45299999999997</v>
      </c>
      <c r="D8" s="1">
        <v>2062985</v>
      </c>
      <c r="E8" s="1">
        <v>400.17200000000003</v>
      </c>
      <c r="F8" s="1">
        <v>1897982</v>
      </c>
      <c r="G8" s="1">
        <v>454</v>
      </c>
      <c r="H8" s="1">
        <v>1803281</v>
      </c>
      <c r="I8" s="1">
        <v>465.125</v>
      </c>
      <c r="J8" s="1"/>
      <c r="K8" s="2"/>
      <c r="L8" s="2">
        <f t="shared" si="1"/>
        <v>-1.2981563720325839E-2</v>
      </c>
      <c r="M8" s="2">
        <f t="shared" si="0"/>
        <v>-9.1925910403144698E-2</v>
      </c>
      <c r="N8" s="2">
        <f t="shared" si="2"/>
        <v>-0.13723483554517019</v>
      </c>
    </row>
    <row r="9" spans="1:14" x14ac:dyDescent="0.2">
      <c r="A9" s="1" t="s">
        <v>9</v>
      </c>
      <c r="B9" s="1">
        <v>2309712</v>
      </c>
      <c r="C9" s="1">
        <v>384.76600000000002</v>
      </c>
      <c r="D9" s="1">
        <v>2288151</v>
      </c>
      <c r="E9" s="1">
        <v>403.5</v>
      </c>
      <c r="F9" s="1">
        <v>2170859</v>
      </c>
      <c r="G9" s="1">
        <v>455.76600000000002</v>
      </c>
      <c r="H9" s="1">
        <v>2093582</v>
      </c>
      <c r="I9" s="1">
        <v>468.67200000000003</v>
      </c>
      <c r="J9" s="1"/>
      <c r="K9" s="2"/>
      <c r="L9" s="2">
        <f t="shared" si="1"/>
        <v>-9.3349300692034329E-3</v>
      </c>
      <c r="M9" s="2">
        <f t="shared" si="0"/>
        <v>-6.0117018918375974E-2</v>
      </c>
      <c r="N9" s="2">
        <f t="shared" si="2"/>
        <v>-9.3574436986083115E-2</v>
      </c>
    </row>
    <row r="10" spans="1:14" x14ac:dyDescent="0.2">
      <c r="A10" s="1" t="s">
        <v>10</v>
      </c>
      <c r="B10" s="1">
        <v>402636</v>
      </c>
      <c r="C10" s="1">
        <v>74.921999999999997</v>
      </c>
      <c r="D10" s="1">
        <v>394902</v>
      </c>
      <c r="E10" s="1">
        <v>78.078000000000003</v>
      </c>
      <c r="F10" s="1">
        <v>392699</v>
      </c>
      <c r="G10" s="1">
        <v>87.921999999999997</v>
      </c>
      <c r="H10" s="1">
        <v>394355</v>
      </c>
      <c r="I10" s="1">
        <v>90.203000000000003</v>
      </c>
      <c r="J10" s="1"/>
      <c r="L10" s="2">
        <f t="shared" si="1"/>
        <v>-1.9208416535034124E-2</v>
      </c>
      <c r="M10" s="2">
        <f t="shared" si="0"/>
        <v>-2.4679859724416098E-2</v>
      </c>
      <c r="N10" s="2">
        <f t="shared" si="2"/>
        <v>-2.0566963709156658E-2</v>
      </c>
    </row>
    <row r="11" spans="1:14" x14ac:dyDescent="0.2">
      <c r="A11" s="1" t="s">
        <v>11</v>
      </c>
      <c r="B11" s="1">
        <v>421959</v>
      </c>
      <c r="C11" s="1">
        <v>74.671999999999997</v>
      </c>
      <c r="D11" s="1">
        <v>414997</v>
      </c>
      <c r="E11" s="1">
        <v>77.671999999999997</v>
      </c>
      <c r="F11" s="1">
        <v>402577</v>
      </c>
      <c r="G11" s="1">
        <v>88.608999999999995</v>
      </c>
      <c r="H11" s="1">
        <v>392185</v>
      </c>
      <c r="I11" s="1">
        <v>90.281000000000006</v>
      </c>
      <c r="J11" s="1"/>
      <c r="L11" s="2">
        <f t="shared" si="1"/>
        <v>-1.649923333783614E-2</v>
      </c>
      <c r="M11" s="2">
        <f t="shared" si="0"/>
        <v>-4.5933372673648387E-2</v>
      </c>
      <c r="N11" s="2">
        <f t="shared" si="2"/>
        <v>-7.0561357857042983E-2</v>
      </c>
    </row>
    <row r="12" spans="1:14" x14ac:dyDescent="0.2">
      <c r="A12" s="1" t="s">
        <v>12</v>
      </c>
      <c r="B12" s="1">
        <v>507641</v>
      </c>
      <c r="C12" s="1">
        <v>75.516000000000005</v>
      </c>
      <c r="D12" s="1">
        <v>502919</v>
      </c>
      <c r="E12" s="1">
        <v>79.031000000000006</v>
      </c>
      <c r="F12" s="1">
        <v>483552</v>
      </c>
      <c r="G12" s="1">
        <v>90.203000000000003</v>
      </c>
      <c r="H12" s="1">
        <v>473404</v>
      </c>
      <c r="I12" s="1">
        <v>92.016000000000005</v>
      </c>
      <c r="J12" s="1"/>
      <c r="L12" s="2">
        <f t="shared" si="1"/>
        <v>-9.3018491414208065E-3</v>
      </c>
      <c r="M12" s="2">
        <f t="shared" si="0"/>
        <v>-4.7452825914376495E-2</v>
      </c>
      <c r="N12" s="2">
        <f t="shared" si="2"/>
        <v>-6.7443331015422311E-2</v>
      </c>
    </row>
    <row r="13" spans="1:14" x14ac:dyDescent="0.2">
      <c r="A13" s="1" t="s">
        <v>13</v>
      </c>
      <c r="B13" s="1">
        <v>440021</v>
      </c>
      <c r="C13" s="1">
        <v>74.093999999999994</v>
      </c>
      <c r="D13" s="1">
        <v>431329</v>
      </c>
      <c r="E13" s="1">
        <v>77.233999999999995</v>
      </c>
      <c r="F13" s="1">
        <v>389252</v>
      </c>
      <c r="G13" s="1">
        <v>87.968999999999994</v>
      </c>
      <c r="H13" s="1">
        <v>374505</v>
      </c>
      <c r="I13" s="1">
        <v>89.561999999999998</v>
      </c>
      <c r="J13" s="1"/>
      <c r="L13" s="2">
        <f t="shared" si="1"/>
        <v>-1.9753602668963526E-2</v>
      </c>
      <c r="M13" s="2">
        <f t="shared" si="0"/>
        <v>-0.11537858420393572</v>
      </c>
      <c r="N13" s="2">
        <f t="shared" si="2"/>
        <v>-0.14889289374825293</v>
      </c>
    </row>
    <row r="14" spans="1:14" x14ac:dyDescent="0.2">
      <c r="A14" s="1" t="s">
        <v>14</v>
      </c>
      <c r="B14" s="1">
        <v>94862</v>
      </c>
      <c r="C14" s="1">
        <v>18.344000000000001</v>
      </c>
      <c r="D14" s="1">
        <v>90764</v>
      </c>
      <c r="E14" s="1">
        <v>19.047000000000001</v>
      </c>
      <c r="F14" s="1">
        <v>82630</v>
      </c>
      <c r="G14" s="1">
        <v>21.719000000000001</v>
      </c>
      <c r="H14" s="1">
        <v>79546</v>
      </c>
      <c r="I14" s="1">
        <v>21.890999999999998</v>
      </c>
      <c r="J14" s="1"/>
      <c r="L14" s="11">
        <f t="shared" si="1"/>
        <v>-4.319959520145053E-2</v>
      </c>
      <c r="M14" s="2">
        <f t="shared" si="0"/>
        <v>-0.12894520461301681</v>
      </c>
      <c r="N14" s="2">
        <f t="shared" si="2"/>
        <v>-0.1614555881174759</v>
      </c>
    </row>
    <row r="15" spans="1:14" x14ac:dyDescent="0.2">
      <c r="A15" s="1" t="s">
        <v>15</v>
      </c>
      <c r="B15" s="1">
        <v>129186</v>
      </c>
      <c r="C15" s="1">
        <v>18.905999999999999</v>
      </c>
      <c r="D15" s="1">
        <v>128489</v>
      </c>
      <c r="E15" s="1">
        <v>19.577999999999999</v>
      </c>
      <c r="F15" s="1">
        <v>121069</v>
      </c>
      <c r="G15" s="1">
        <v>22.202999999999999</v>
      </c>
      <c r="H15" s="1">
        <v>118402</v>
      </c>
      <c r="I15" s="1">
        <v>22.844000000000001</v>
      </c>
      <c r="J15" s="1"/>
      <c r="L15" s="2">
        <f t="shared" si="1"/>
        <v>-5.3953214744631769E-3</v>
      </c>
      <c r="M15" s="2">
        <f t="shared" si="0"/>
        <v>-6.2831885808059693E-2</v>
      </c>
      <c r="N15" s="2">
        <f t="shared" si="2"/>
        <v>-8.3476537705324108E-2</v>
      </c>
    </row>
    <row r="16" spans="1:14" x14ac:dyDescent="0.2">
      <c r="A16" s="1" t="s">
        <v>16</v>
      </c>
      <c r="B16" s="1">
        <v>95294</v>
      </c>
      <c r="C16" s="1">
        <v>18.375</v>
      </c>
      <c r="D16" s="1">
        <v>92781</v>
      </c>
      <c r="E16" s="1">
        <v>19.015999999999998</v>
      </c>
      <c r="F16" s="1">
        <v>91600</v>
      </c>
      <c r="G16" s="1">
        <v>21.687999999999999</v>
      </c>
      <c r="H16" s="1">
        <v>89388</v>
      </c>
      <c r="I16" s="1">
        <v>22.265999999999998</v>
      </c>
      <c r="J16" s="1"/>
      <c r="L16" s="2">
        <f t="shared" si="1"/>
        <v>-2.6371020211136062E-2</v>
      </c>
      <c r="M16" s="2">
        <f t="shared" si="0"/>
        <v>-3.8764245387957266E-2</v>
      </c>
      <c r="N16" s="2">
        <f t="shared" si="2"/>
        <v>-6.1976619724221881E-2</v>
      </c>
    </row>
    <row r="17" spans="1:19" x14ac:dyDescent="0.2">
      <c r="A17" s="1" t="s">
        <v>17</v>
      </c>
      <c r="B17" s="1">
        <v>119974</v>
      </c>
      <c r="C17" s="1">
        <v>18.547000000000001</v>
      </c>
      <c r="D17" s="1">
        <v>117835</v>
      </c>
      <c r="E17" s="1">
        <v>19.234000000000002</v>
      </c>
      <c r="F17" s="1">
        <v>107128</v>
      </c>
      <c r="G17" s="1">
        <v>21.625</v>
      </c>
      <c r="H17" s="1">
        <v>103421</v>
      </c>
      <c r="I17" s="1">
        <v>22.359000000000002</v>
      </c>
      <c r="J17" s="1"/>
      <c r="L17" s="2">
        <f t="shared" si="1"/>
        <v>-1.7828862920299397E-2</v>
      </c>
      <c r="M17" s="2">
        <f t="shared" si="0"/>
        <v>-0.10707319919315851</v>
      </c>
      <c r="N17" s="2">
        <f t="shared" si="2"/>
        <v>-0.13797156050477605</v>
      </c>
    </row>
    <row r="18" spans="1:19" x14ac:dyDescent="0.2">
      <c r="A18" s="1" t="s">
        <v>18</v>
      </c>
      <c r="B18" s="1">
        <v>753396</v>
      </c>
      <c r="C18" s="1">
        <v>168.60900000000001</v>
      </c>
      <c r="D18" s="1">
        <v>697598</v>
      </c>
      <c r="E18" s="1">
        <v>173.453</v>
      </c>
      <c r="F18" s="1">
        <v>607276</v>
      </c>
      <c r="G18" s="1">
        <v>197.64099999999999</v>
      </c>
      <c r="H18" s="1">
        <v>575414</v>
      </c>
      <c r="I18" s="1">
        <v>200.71899999999999</v>
      </c>
      <c r="J18" s="1"/>
      <c r="L18" s="11">
        <f t="shared" si="1"/>
        <v>-7.4061980684792597E-2</v>
      </c>
      <c r="M18" s="2">
        <f t="shared" si="0"/>
        <v>-0.19394846800354662</v>
      </c>
      <c r="N18" s="2">
        <f t="shared" si="2"/>
        <v>-0.23623964024231611</v>
      </c>
    </row>
    <row r="19" spans="1:19" x14ac:dyDescent="0.2">
      <c r="A19" s="1" t="s">
        <v>19</v>
      </c>
      <c r="B19" s="1">
        <v>675500</v>
      </c>
      <c r="C19" s="1">
        <v>167.547</v>
      </c>
      <c r="D19" s="1">
        <v>604638</v>
      </c>
      <c r="E19" s="1">
        <v>171.047</v>
      </c>
      <c r="F19" s="1">
        <v>561619</v>
      </c>
      <c r="G19" s="1">
        <v>194.60900000000001</v>
      </c>
      <c r="H19" s="1">
        <v>534172</v>
      </c>
      <c r="I19" s="1">
        <v>198.53100000000001</v>
      </c>
      <c r="J19" s="1"/>
      <c r="L19" s="11">
        <f t="shared" si="1"/>
        <v>-0.10490303478904515</v>
      </c>
      <c r="M19" s="2">
        <f t="shared" si="0"/>
        <v>-0.16858771280532939</v>
      </c>
      <c r="N19" s="2">
        <f t="shared" si="2"/>
        <v>-0.20921983715766099</v>
      </c>
    </row>
    <row r="20" spans="1:19" x14ac:dyDescent="0.2">
      <c r="A20" s="1" t="s">
        <v>20</v>
      </c>
      <c r="B20" s="1">
        <v>705016</v>
      </c>
      <c r="C20" s="1">
        <v>167.15600000000001</v>
      </c>
      <c r="D20" s="1">
        <v>641218</v>
      </c>
      <c r="E20" s="1">
        <v>170.172</v>
      </c>
      <c r="F20" s="1">
        <v>583889</v>
      </c>
      <c r="G20" s="1">
        <v>194.34399999999999</v>
      </c>
      <c r="H20" s="1">
        <v>555848</v>
      </c>
      <c r="I20" s="1">
        <v>197.46899999999999</v>
      </c>
      <c r="J20" s="1"/>
      <c r="L20" s="11">
        <f t="shared" si="1"/>
        <v>-9.0491563312038309E-2</v>
      </c>
      <c r="M20" s="2">
        <f t="shared" si="0"/>
        <v>-0.17180744834159792</v>
      </c>
      <c r="N20" s="2">
        <f t="shared" si="2"/>
        <v>-0.21158101376422664</v>
      </c>
    </row>
    <row r="21" spans="1:19" x14ac:dyDescent="0.2">
      <c r="A21" s="1" t="s">
        <v>21</v>
      </c>
      <c r="B21" s="1">
        <v>388420</v>
      </c>
      <c r="C21" s="1">
        <v>74.343999999999994</v>
      </c>
      <c r="D21" s="1">
        <v>381060</v>
      </c>
      <c r="E21" s="1">
        <v>76.811999999999998</v>
      </c>
      <c r="F21" s="1">
        <v>375298</v>
      </c>
      <c r="G21" s="1">
        <v>87.078000000000003</v>
      </c>
      <c r="H21" s="1">
        <v>375593</v>
      </c>
      <c r="I21" s="1">
        <v>89.078000000000003</v>
      </c>
      <c r="J21" s="1"/>
      <c r="L21" s="2">
        <f t="shared" si="1"/>
        <v>-1.8948560836208227E-2</v>
      </c>
      <c r="M21" s="2">
        <f t="shared" si="0"/>
        <v>-3.3783018382163639E-2</v>
      </c>
      <c r="N21" s="2">
        <f t="shared" si="2"/>
        <v>-3.3023531229081922E-2</v>
      </c>
    </row>
    <row r="22" spans="1:19" x14ac:dyDescent="0.2">
      <c r="A22" s="1" t="s">
        <v>22</v>
      </c>
      <c r="B22" s="1">
        <v>503831</v>
      </c>
      <c r="C22" s="1">
        <v>136.26599999999999</v>
      </c>
      <c r="D22" s="1">
        <v>476334</v>
      </c>
      <c r="E22" s="1">
        <v>138.797</v>
      </c>
      <c r="F22" s="1">
        <v>443940</v>
      </c>
      <c r="G22" s="1">
        <v>158.25</v>
      </c>
      <c r="H22" s="1">
        <v>426264</v>
      </c>
      <c r="I22" s="1">
        <v>159.85900000000001</v>
      </c>
      <c r="J22" s="1"/>
      <c r="L22" s="11">
        <f t="shared" si="1"/>
        <v>-5.4575839914574528E-2</v>
      </c>
      <c r="M22" s="2">
        <f t="shared" si="0"/>
        <v>-0.11887120879818829</v>
      </c>
      <c r="N22" s="2">
        <f t="shared" si="2"/>
        <v>-0.15395440137665209</v>
      </c>
    </row>
    <row r="23" spans="1:19" x14ac:dyDescent="0.2">
      <c r="A23" s="1" t="s">
        <v>23</v>
      </c>
      <c r="B23" s="1">
        <v>545745</v>
      </c>
      <c r="C23" s="1">
        <v>148.59399999999999</v>
      </c>
      <c r="D23" s="1">
        <v>526312</v>
      </c>
      <c r="E23" s="1">
        <v>152.922</v>
      </c>
      <c r="F23" s="1">
        <v>521728</v>
      </c>
      <c r="G23" s="1">
        <v>174.453</v>
      </c>
      <c r="H23" s="1">
        <v>500751</v>
      </c>
      <c r="I23" s="1">
        <v>174.46899999999999</v>
      </c>
      <c r="J23" s="1"/>
      <c r="L23" s="2">
        <f t="shared" si="1"/>
        <v>-3.5608205297345832E-2</v>
      </c>
      <c r="M23" s="2">
        <f t="shared" si="0"/>
        <v>-4.4007732549084279E-2</v>
      </c>
      <c r="N23" s="2">
        <f t="shared" si="2"/>
        <v>-8.2445097985322818E-2</v>
      </c>
    </row>
    <row r="24" spans="1:19" x14ac:dyDescent="0.2">
      <c r="A24" s="1" t="s">
        <v>24</v>
      </c>
      <c r="B24" s="1">
        <v>132224</v>
      </c>
      <c r="C24" s="1">
        <v>100.797</v>
      </c>
      <c r="D24" s="1">
        <v>120847</v>
      </c>
      <c r="E24" s="1">
        <v>103.922</v>
      </c>
      <c r="F24" s="1">
        <v>106994</v>
      </c>
      <c r="G24" s="1">
        <v>124.062</v>
      </c>
      <c r="H24" s="1">
        <v>96577</v>
      </c>
      <c r="I24" s="1">
        <v>123.203</v>
      </c>
      <c r="J24" s="1"/>
      <c r="L24" s="11">
        <f t="shared" si="1"/>
        <v>-8.6043380929332045E-2</v>
      </c>
      <c r="M24" s="2">
        <f t="shared" si="0"/>
        <v>-0.19081256050338818</v>
      </c>
      <c r="N24" s="2">
        <f t="shared" si="2"/>
        <v>-0.26959553484995158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9" t="s">
        <v>33</v>
      </c>
      <c r="K27" s="6" t="s">
        <v>36</v>
      </c>
      <c r="L27" s="7">
        <f>MIN(L3:L20)</f>
        <v>-0.10490303478904515</v>
      </c>
      <c r="M27" s="7">
        <f t="shared" ref="M27:N27" si="3">MIN(M3:M20)</f>
        <v>-0.19394846800354662</v>
      </c>
      <c r="N27" s="7">
        <f t="shared" si="3"/>
        <v>-0.23623964024231611</v>
      </c>
      <c r="Q27" s="2"/>
      <c r="R27" s="2"/>
      <c r="S27" s="2"/>
    </row>
    <row r="28" spans="1:19" x14ac:dyDescent="0.2">
      <c r="J28" s="30"/>
      <c r="K28" s="6" t="s">
        <v>37</v>
      </c>
      <c r="L28" s="7">
        <f>AVERAGE(L3:L20)</f>
        <v>-3.1483449721314886E-2</v>
      </c>
      <c r="M28" s="7">
        <f t="shared" ref="M28:N28" si="4">AVERAGE(M3:M20)</f>
        <v>-8.4234454187219948E-2</v>
      </c>
      <c r="N28" s="7">
        <f t="shared" si="4"/>
        <v>-0.11191324574863416</v>
      </c>
    </row>
    <row r="29" spans="1:19" x14ac:dyDescent="0.2">
      <c r="J29" s="30" t="s">
        <v>34</v>
      </c>
      <c r="K29" s="6" t="s">
        <v>36</v>
      </c>
      <c r="L29" s="7">
        <f>MIN(L21:L24)</f>
        <v>-8.6043380929332045E-2</v>
      </c>
      <c r="M29" s="7">
        <f t="shared" ref="M29:N29" si="5">MIN(M21:M24)</f>
        <v>-0.19081256050338818</v>
      </c>
      <c r="N29" s="7">
        <f t="shared" si="5"/>
        <v>-0.26959553484995158</v>
      </c>
    </row>
    <row r="30" spans="1:19" x14ac:dyDescent="0.2">
      <c r="J30" s="30"/>
      <c r="K30" s="6" t="s">
        <v>37</v>
      </c>
      <c r="L30" s="7">
        <f>AVERAGE(L21:L24)</f>
        <v>-4.8793996744365159E-2</v>
      </c>
      <c r="M30" s="7">
        <f t="shared" ref="M30:N30" si="6">AVERAGE(M21:M24)</f>
        <v>-9.686863005820609E-2</v>
      </c>
      <c r="N30" s="7">
        <f t="shared" si="6"/>
        <v>-0.13475464136025211</v>
      </c>
    </row>
    <row r="31" spans="1:19" x14ac:dyDescent="0.2">
      <c r="J31" s="30" t="s">
        <v>35</v>
      </c>
      <c r="K31" s="6" t="s">
        <v>36</v>
      </c>
      <c r="L31" s="7">
        <f>MIN(L3:L24)</f>
        <v>-0.10490303478904515</v>
      </c>
      <c r="M31" s="7">
        <f t="shared" ref="M31:N31" si="7">MIN(M3:M24)</f>
        <v>-0.19394846800354662</v>
      </c>
      <c r="N31" s="7">
        <f t="shared" si="7"/>
        <v>-0.26959553484995158</v>
      </c>
    </row>
    <row r="32" spans="1:19" x14ac:dyDescent="0.2">
      <c r="J32" s="30"/>
      <c r="K32" s="6" t="s">
        <v>37</v>
      </c>
      <c r="L32" s="7">
        <f>AVERAGE(L3:L24)</f>
        <v>-3.4630821907324028E-2</v>
      </c>
      <c r="M32" s="7">
        <f t="shared" ref="M32:N32" si="8">AVERAGE(M3:M24)</f>
        <v>-8.6531577072853791E-2</v>
      </c>
      <c r="N32" s="7">
        <f t="shared" si="8"/>
        <v>-0.11606622676892835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64F3-1623-4BDB-BF7B-6573B6FBD02E}">
  <dimension ref="A1:S37"/>
  <sheetViews>
    <sheetView zoomScale="70" zoomScaleNormal="70" workbookViewId="0">
      <selection activeCell="N24" sqref="N3:N24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28" t="s">
        <v>0</v>
      </c>
      <c r="B1" s="28" t="s">
        <v>26</v>
      </c>
      <c r="C1" s="28"/>
      <c r="D1" s="27" t="s">
        <v>27</v>
      </c>
      <c r="E1" s="27"/>
      <c r="F1" s="27" t="s">
        <v>28</v>
      </c>
      <c r="G1" s="27"/>
      <c r="H1" s="27" t="s">
        <v>29</v>
      </c>
      <c r="I1" s="27"/>
      <c r="J1" s="4"/>
    </row>
    <row r="2" spans="1:14" x14ac:dyDescent="0.2">
      <c r="A2" s="28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3613009</v>
      </c>
      <c r="C3" s="1">
        <v>504.375</v>
      </c>
      <c r="D3" s="1">
        <v>3515476</v>
      </c>
      <c r="E3" s="1">
        <v>603.79700000000003</v>
      </c>
      <c r="F3" s="1">
        <v>3338124</v>
      </c>
      <c r="G3" s="1">
        <v>685.57799999999997</v>
      </c>
      <c r="H3" s="1">
        <v>3200151</v>
      </c>
      <c r="I3" s="1">
        <v>551.60900000000004</v>
      </c>
      <c r="J3" s="1"/>
      <c r="L3" s="2">
        <f>(D3-B3)/B3</f>
        <v>-2.6994950746040212E-2</v>
      </c>
      <c r="M3" s="2">
        <f t="shared" ref="M3:M24" si="0">(F3-B3)/B3</f>
        <v>-7.6082013634618681E-2</v>
      </c>
      <c r="N3" s="2">
        <f>(H3-B3)/B3</f>
        <v>-0.11426985097463084</v>
      </c>
    </row>
    <row r="4" spans="1:14" x14ac:dyDescent="0.2">
      <c r="A4" s="1" t="s">
        <v>4</v>
      </c>
      <c r="B4" s="1">
        <v>3876822</v>
      </c>
      <c r="C4" s="1">
        <v>472.71899999999999</v>
      </c>
      <c r="D4" s="1">
        <v>3752585</v>
      </c>
      <c r="E4" s="1">
        <v>511.875</v>
      </c>
      <c r="F4" s="1">
        <v>3482696</v>
      </c>
      <c r="G4" s="1">
        <v>691.92200000000003</v>
      </c>
      <c r="H4" s="1">
        <v>3334863</v>
      </c>
      <c r="I4" s="1">
        <v>704.25</v>
      </c>
      <c r="J4" s="1"/>
      <c r="L4" s="2">
        <f t="shared" ref="L4:L24" si="1">(D4-B4)/B4</f>
        <v>-3.2046093423943635E-2</v>
      </c>
      <c r="M4" s="2">
        <f t="shared" si="0"/>
        <v>-0.10166213460406488</v>
      </c>
      <c r="N4" s="2">
        <f t="shared" ref="N4:N24" si="2">(H4-B4)/B4</f>
        <v>-0.13979465655116485</v>
      </c>
    </row>
    <row r="5" spans="1:14" x14ac:dyDescent="0.2">
      <c r="A5" s="1" t="s">
        <v>5</v>
      </c>
      <c r="B5" s="1">
        <v>1693851</v>
      </c>
      <c r="C5" s="1">
        <v>279.31200000000001</v>
      </c>
      <c r="D5" s="1">
        <v>1578939</v>
      </c>
      <c r="E5" s="1">
        <v>305.48399999999998</v>
      </c>
      <c r="F5" s="1">
        <v>1565646</v>
      </c>
      <c r="G5" s="1">
        <v>347.96899999999999</v>
      </c>
      <c r="H5" s="1">
        <v>1526172</v>
      </c>
      <c r="I5" s="1">
        <v>347.17200000000003</v>
      </c>
      <c r="J5" s="1"/>
      <c r="L5" s="2">
        <f t="shared" si="1"/>
        <v>-6.7840677840022526E-2</v>
      </c>
      <c r="M5" s="2">
        <f t="shared" si="0"/>
        <v>-7.5688475550683032E-2</v>
      </c>
      <c r="N5" s="2">
        <f t="shared" si="2"/>
        <v>-9.8992768549299795E-2</v>
      </c>
    </row>
    <row r="6" spans="1:14" x14ac:dyDescent="0.2">
      <c r="A6" s="1" t="s">
        <v>6</v>
      </c>
      <c r="B6" s="1">
        <v>1843442</v>
      </c>
      <c r="C6" s="1">
        <v>282.43799999999999</v>
      </c>
      <c r="D6" s="1">
        <v>1781642</v>
      </c>
      <c r="E6" s="1">
        <v>305.92200000000003</v>
      </c>
      <c r="F6" s="1">
        <v>1743764</v>
      </c>
      <c r="G6" s="1">
        <v>347.96899999999999</v>
      </c>
      <c r="H6" s="1">
        <v>1698886</v>
      </c>
      <c r="I6" s="1">
        <v>355.34399999999999</v>
      </c>
      <c r="J6" s="1"/>
      <c r="L6" s="2">
        <f t="shared" si="1"/>
        <v>-3.3524244321220843E-2</v>
      </c>
      <c r="M6" s="2">
        <f t="shared" si="0"/>
        <v>-5.4071676787227373E-2</v>
      </c>
      <c r="N6" s="2">
        <f t="shared" si="2"/>
        <v>-7.8416353755637547E-2</v>
      </c>
    </row>
    <row r="7" spans="1:14" x14ac:dyDescent="0.2">
      <c r="A7" s="1" t="s">
        <v>7</v>
      </c>
      <c r="B7" s="1">
        <v>2130189</v>
      </c>
      <c r="C7" s="1">
        <v>280.875</v>
      </c>
      <c r="D7" s="1">
        <v>2101907</v>
      </c>
      <c r="E7" s="1">
        <v>309.96899999999999</v>
      </c>
      <c r="F7" s="1">
        <v>2071639</v>
      </c>
      <c r="G7" s="1">
        <v>350.96899999999999</v>
      </c>
      <c r="H7" s="1">
        <v>2016468</v>
      </c>
      <c r="I7" s="1">
        <v>355.95299999999997</v>
      </c>
      <c r="J7" s="1"/>
      <c r="L7" s="2">
        <f t="shared" si="1"/>
        <v>-1.3276756193933965E-2</v>
      </c>
      <c r="M7" s="2">
        <f t="shared" si="0"/>
        <v>-2.7485824027821005E-2</v>
      </c>
      <c r="N7" s="2">
        <f t="shared" si="2"/>
        <v>-5.3385403830364345E-2</v>
      </c>
    </row>
    <row r="8" spans="1:14" x14ac:dyDescent="0.2">
      <c r="A8" s="1" t="s">
        <v>8</v>
      </c>
      <c r="B8" s="1">
        <v>1846698</v>
      </c>
      <c r="C8" s="1">
        <v>277.23399999999998</v>
      </c>
      <c r="D8" s="1">
        <v>1775365</v>
      </c>
      <c r="E8" s="1">
        <v>306.70299999999997</v>
      </c>
      <c r="F8" s="1">
        <v>1560707</v>
      </c>
      <c r="G8" s="1">
        <v>346.71899999999999</v>
      </c>
      <c r="H8" s="1">
        <v>1456219</v>
      </c>
      <c r="I8" s="1">
        <v>353.78100000000001</v>
      </c>
      <c r="J8" s="1"/>
      <c r="K8" s="2"/>
      <c r="L8" s="2">
        <f t="shared" si="1"/>
        <v>-3.8627322929899746E-2</v>
      </c>
      <c r="M8" s="2">
        <f t="shared" si="0"/>
        <v>-0.1548661448704661</v>
      </c>
      <c r="N8" s="2">
        <f t="shared" si="2"/>
        <v>-0.21144713429050122</v>
      </c>
    </row>
    <row r="9" spans="1:14" x14ac:dyDescent="0.2">
      <c r="A9" s="1" t="s">
        <v>9</v>
      </c>
      <c r="B9" s="1">
        <v>2030065</v>
      </c>
      <c r="C9" s="1">
        <v>280.84399999999999</v>
      </c>
      <c r="D9" s="1">
        <v>1970446</v>
      </c>
      <c r="E9" s="1">
        <v>307.96899999999999</v>
      </c>
      <c r="F9" s="1">
        <v>1896061</v>
      </c>
      <c r="G9" s="1">
        <v>349.68799999999999</v>
      </c>
      <c r="H9" s="1">
        <v>1818336</v>
      </c>
      <c r="I9" s="1">
        <v>357.625</v>
      </c>
      <c r="J9" s="1"/>
      <c r="K9" s="2"/>
      <c r="L9" s="2">
        <f t="shared" si="1"/>
        <v>-2.9368025161755903E-2</v>
      </c>
      <c r="M9" s="2">
        <f t="shared" si="0"/>
        <v>-6.6009709048725038E-2</v>
      </c>
      <c r="N9" s="2">
        <f t="shared" si="2"/>
        <v>-0.10429666045175894</v>
      </c>
    </row>
    <row r="10" spans="1:14" x14ac:dyDescent="0.2">
      <c r="A10" s="1" t="s">
        <v>10</v>
      </c>
      <c r="B10" s="1">
        <v>377139</v>
      </c>
      <c r="C10" s="1">
        <v>53.484000000000002</v>
      </c>
      <c r="D10" s="1">
        <v>361448</v>
      </c>
      <c r="E10" s="1">
        <v>58.640999999999998</v>
      </c>
      <c r="F10" s="1">
        <v>356462</v>
      </c>
      <c r="G10" s="1">
        <v>67.438000000000002</v>
      </c>
      <c r="H10" s="1">
        <v>359670</v>
      </c>
      <c r="I10" s="1">
        <v>68.391000000000005</v>
      </c>
      <c r="J10" s="1"/>
      <c r="L10" s="2">
        <f t="shared" si="1"/>
        <v>-4.160534975168307E-2</v>
      </c>
      <c r="M10" s="2">
        <f t="shared" si="0"/>
        <v>-5.4825939507714659E-2</v>
      </c>
      <c r="N10" s="2">
        <f t="shared" si="2"/>
        <v>-4.6319791906962685E-2</v>
      </c>
    </row>
    <row r="11" spans="1:14" x14ac:dyDescent="0.2">
      <c r="A11" s="1" t="s">
        <v>11</v>
      </c>
      <c r="B11" s="1">
        <v>380227</v>
      </c>
      <c r="C11" s="1">
        <v>54.140999999999998</v>
      </c>
      <c r="D11" s="1">
        <v>366552</v>
      </c>
      <c r="E11" s="1">
        <v>59.094000000000001</v>
      </c>
      <c r="F11" s="1">
        <v>350191</v>
      </c>
      <c r="G11" s="1">
        <v>67.328000000000003</v>
      </c>
      <c r="H11" s="1">
        <v>338729</v>
      </c>
      <c r="I11" s="1">
        <v>68.656000000000006</v>
      </c>
      <c r="J11" s="1"/>
      <c r="L11" s="2">
        <f t="shared" si="1"/>
        <v>-3.5965357536419031E-2</v>
      </c>
      <c r="M11" s="2">
        <f t="shared" si="0"/>
        <v>-7.8994916194799425E-2</v>
      </c>
      <c r="N11" s="2">
        <f t="shared" si="2"/>
        <v>-0.10914006632879833</v>
      </c>
    </row>
    <row r="12" spans="1:14" x14ac:dyDescent="0.2">
      <c r="A12" s="1" t="s">
        <v>12</v>
      </c>
      <c r="B12" s="1">
        <v>484105</v>
      </c>
      <c r="C12" s="1">
        <v>54.030999999999999</v>
      </c>
      <c r="D12" s="1">
        <v>476650</v>
      </c>
      <c r="E12" s="1">
        <v>59.734000000000002</v>
      </c>
      <c r="F12" s="1">
        <v>453493</v>
      </c>
      <c r="G12" s="1">
        <v>68.108999999999995</v>
      </c>
      <c r="H12" s="1">
        <v>443913</v>
      </c>
      <c r="I12" s="1">
        <v>69.266000000000005</v>
      </c>
      <c r="J12" s="1"/>
      <c r="L12" s="2">
        <f t="shared" si="1"/>
        <v>-1.5399551750136851E-2</v>
      </c>
      <c r="M12" s="2">
        <f t="shared" si="0"/>
        <v>-6.3234215717664563E-2</v>
      </c>
      <c r="N12" s="2">
        <f t="shared" si="2"/>
        <v>-8.3023311058551347E-2</v>
      </c>
    </row>
    <row r="13" spans="1:14" x14ac:dyDescent="0.2">
      <c r="A13" s="1" t="s">
        <v>13</v>
      </c>
      <c r="B13" s="1">
        <v>413084</v>
      </c>
      <c r="C13" s="1">
        <v>52.765999999999998</v>
      </c>
      <c r="D13" s="1">
        <v>405393</v>
      </c>
      <c r="E13" s="1">
        <v>58.155999999999999</v>
      </c>
      <c r="F13" s="1">
        <v>364188</v>
      </c>
      <c r="G13" s="1">
        <v>65.5</v>
      </c>
      <c r="H13" s="1">
        <v>348212</v>
      </c>
      <c r="I13" s="1">
        <v>67.093999999999994</v>
      </c>
      <c r="J13" s="1"/>
      <c r="L13" s="2">
        <f t="shared" si="1"/>
        <v>-1.8618489217689379E-2</v>
      </c>
      <c r="M13" s="2">
        <f t="shared" si="0"/>
        <v>-0.11836817693253672</v>
      </c>
      <c r="N13" s="2">
        <f t="shared" si="2"/>
        <v>-0.15704311955921799</v>
      </c>
    </row>
    <row r="14" spans="1:14" x14ac:dyDescent="0.2">
      <c r="A14" s="1" t="s">
        <v>14</v>
      </c>
      <c r="B14" s="1">
        <v>92715</v>
      </c>
      <c r="C14" s="1">
        <v>13.141</v>
      </c>
      <c r="D14" s="1">
        <v>88456</v>
      </c>
      <c r="E14" s="1">
        <v>14.218999999999999</v>
      </c>
      <c r="F14" s="1">
        <v>79247</v>
      </c>
      <c r="G14" s="1">
        <v>15.797000000000001</v>
      </c>
      <c r="H14" s="1">
        <v>76250</v>
      </c>
      <c r="I14" s="1">
        <v>16.140999999999998</v>
      </c>
      <c r="J14" s="1"/>
      <c r="L14" s="2">
        <f t="shared" si="1"/>
        <v>-4.5936471984037101E-2</v>
      </c>
      <c r="M14" s="2">
        <f t="shared" si="0"/>
        <v>-0.1452623631559079</v>
      </c>
      <c r="N14" s="2">
        <f t="shared" si="2"/>
        <v>-0.17758722968235993</v>
      </c>
    </row>
    <row r="15" spans="1:14" x14ac:dyDescent="0.2">
      <c r="A15" s="1" t="s">
        <v>15</v>
      </c>
      <c r="B15" s="1">
        <v>111612</v>
      </c>
      <c r="C15" s="1">
        <v>13</v>
      </c>
      <c r="D15" s="1">
        <v>110428</v>
      </c>
      <c r="E15" s="1">
        <v>14.25</v>
      </c>
      <c r="F15" s="1">
        <v>102384</v>
      </c>
      <c r="G15" s="1">
        <v>16.219000000000001</v>
      </c>
      <c r="H15" s="1">
        <v>99212</v>
      </c>
      <c r="I15" s="1">
        <v>16.390999999999998</v>
      </c>
      <c r="J15" s="1"/>
      <c r="L15" s="2">
        <f t="shared" si="1"/>
        <v>-1.0608178332078989E-2</v>
      </c>
      <c r="M15" s="2">
        <f t="shared" si="0"/>
        <v>-8.2679281797656171E-2</v>
      </c>
      <c r="N15" s="2">
        <f t="shared" si="2"/>
        <v>-0.11109916496434075</v>
      </c>
    </row>
    <row r="16" spans="1:14" x14ac:dyDescent="0.2">
      <c r="A16" s="1" t="s">
        <v>16</v>
      </c>
      <c r="B16" s="1">
        <v>93490</v>
      </c>
      <c r="C16" s="1">
        <v>12.968999999999999</v>
      </c>
      <c r="D16" s="1">
        <v>89625</v>
      </c>
      <c r="E16" s="1">
        <v>14.061999999999999</v>
      </c>
      <c r="F16" s="1">
        <v>87685</v>
      </c>
      <c r="G16" s="1">
        <v>15.938000000000001</v>
      </c>
      <c r="H16" s="1">
        <v>85699</v>
      </c>
      <c r="I16" s="1">
        <v>16.609000000000002</v>
      </c>
      <c r="J16" s="1"/>
      <c r="L16" s="2">
        <f t="shared" si="1"/>
        <v>-4.1341319927264947E-2</v>
      </c>
      <c r="M16" s="2">
        <f t="shared" si="0"/>
        <v>-6.2092202374585515E-2</v>
      </c>
      <c r="N16" s="2">
        <f t="shared" si="2"/>
        <v>-8.3335116055193073E-2</v>
      </c>
    </row>
    <row r="17" spans="1:19" x14ac:dyDescent="0.2">
      <c r="A17" s="1" t="s">
        <v>17</v>
      </c>
      <c r="B17" s="1">
        <v>116233</v>
      </c>
      <c r="C17" s="1">
        <v>12.781000000000001</v>
      </c>
      <c r="D17" s="1">
        <v>114308</v>
      </c>
      <c r="E17" s="1">
        <v>14.109</v>
      </c>
      <c r="F17" s="1">
        <v>103360</v>
      </c>
      <c r="G17" s="1">
        <v>15.766</v>
      </c>
      <c r="H17" s="1">
        <v>99331</v>
      </c>
      <c r="I17" s="1">
        <v>16.265999999999998</v>
      </c>
      <c r="J17" s="1"/>
      <c r="L17" s="2">
        <f t="shared" si="1"/>
        <v>-1.6561561690741872E-2</v>
      </c>
      <c r="M17" s="2">
        <f t="shared" si="0"/>
        <v>-0.11075167981554292</v>
      </c>
      <c r="N17" s="2">
        <f t="shared" si="2"/>
        <v>-0.1454148133490489</v>
      </c>
    </row>
    <row r="18" spans="1:19" x14ac:dyDescent="0.2">
      <c r="A18" s="1" t="s">
        <v>18</v>
      </c>
      <c r="B18" s="1">
        <v>689158</v>
      </c>
      <c r="C18" s="1">
        <v>123.14100000000001</v>
      </c>
      <c r="D18" s="1">
        <v>626515</v>
      </c>
      <c r="E18" s="1">
        <v>133.797</v>
      </c>
      <c r="F18" s="1">
        <v>561909</v>
      </c>
      <c r="G18" s="1">
        <v>150.328</v>
      </c>
      <c r="H18" s="1">
        <v>531139</v>
      </c>
      <c r="I18" s="1">
        <v>154.625</v>
      </c>
      <c r="J18" s="1"/>
      <c r="L18" s="2">
        <f t="shared" si="1"/>
        <v>-9.0897878280452385E-2</v>
      </c>
      <c r="M18" s="2">
        <f t="shared" si="0"/>
        <v>-0.18464415997492592</v>
      </c>
      <c r="N18" s="2">
        <f t="shared" si="2"/>
        <v>-0.22929284721355625</v>
      </c>
    </row>
    <row r="19" spans="1:19" x14ac:dyDescent="0.2">
      <c r="A19" s="1" t="s">
        <v>19</v>
      </c>
      <c r="B19" s="1">
        <v>649671</v>
      </c>
      <c r="C19" s="1">
        <v>122.78100000000001</v>
      </c>
      <c r="D19" s="1">
        <v>578511</v>
      </c>
      <c r="E19" s="1">
        <v>132.28100000000001</v>
      </c>
      <c r="F19" s="1">
        <v>542088</v>
      </c>
      <c r="G19" s="1">
        <v>150.828</v>
      </c>
      <c r="H19" s="1">
        <v>515667</v>
      </c>
      <c r="I19" s="1">
        <v>153.31200000000001</v>
      </c>
      <c r="J19" s="1"/>
      <c r="L19" s="2">
        <f t="shared" si="1"/>
        <v>-0.10953236330388766</v>
      </c>
      <c r="M19" s="2">
        <f t="shared" si="0"/>
        <v>-0.16559612480778732</v>
      </c>
      <c r="N19" s="2">
        <f t="shared" si="2"/>
        <v>-0.20626440152015404</v>
      </c>
    </row>
    <row r="20" spans="1:19" x14ac:dyDescent="0.2">
      <c r="A20" s="1" t="s">
        <v>20</v>
      </c>
      <c r="B20" s="1">
        <v>664290</v>
      </c>
      <c r="C20" s="1">
        <v>121.438</v>
      </c>
      <c r="D20" s="1">
        <v>596296</v>
      </c>
      <c r="E20" s="1">
        <v>132.89099999999999</v>
      </c>
      <c r="F20" s="1">
        <v>553561</v>
      </c>
      <c r="G20" s="1">
        <v>151.703</v>
      </c>
      <c r="H20" s="1">
        <v>525400</v>
      </c>
      <c r="I20" s="1">
        <v>152.84399999999999</v>
      </c>
      <c r="J20" s="1"/>
      <c r="L20" s="2">
        <f t="shared" si="1"/>
        <v>-0.10235589877914766</v>
      </c>
      <c r="M20" s="2">
        <f t="shared" si="0"/>
        <v>-0.16668774179951526</v>
      </c>
      <c r="N20" s="2">
        <f t="shared" si="2"/>
        <v>-0.20908037152448478</v>
      </c>
    </row>
    <row r="21" spans="1:19" x14ac:dyDescent="0.2">
      <c r="A21" s="1" t="s">
        <v>21</v>
      </c>
      <c r="B21" s="1">
        <v>363859</v>
      </c>
      <c r="C21" s="1">
        <v>53.25</v>
      </c>
      <c r="D21" s="1">
        <v>349184</v>
      </c>
      <c r="E21" s="1">
        <v>58.421999999999997</v>
      </c>
      <c r="F21" s="1">
        <v>340879</v>
      </c>
      <c r="G21" s="1">
        <v>66.25</v>
      </c>
      <c r="H21" s="1">
        <v>342631</v>
      </c>
      <c r="I21" s="1">
        <v>67.875</v>
      </c>
      <c r="J21" s="1"/>
      <c r="L21" s="2">
        <f t="shared" si="1"/>
        <v>-4.0331557004224167E-2</v>
      </c>
      <c r="M21" s="2">
        <f t="shared" si="0"/>
        <v>-6.3156332535405202E-2</v>
      </c>
      <c r="N21" s="2">
        <f t="shared" si="2"/>
        <v>-5.8341280550982658E-2</v>
      </c>
    </row>
    <row r="22" spans="1:19" x14ac:dyDescent="0.2">
      <c r="A22" s="1" t="s">
        <v>22</v>
      </c>
      <c r="B22" s="1">
        <v>521552</v>
      </c>
      <c r="C22" s="1">
        <v>99.906000000000006</v>
      </c>
      <c r="D22" s="1">
        <v>490415</v>
      </c>
      <c r="E22" s="1">
        <v>106.01600000000001</v>
      </c>
      <c r="F22" s="1">
        <v>454706</v>
      </c>
      <c r="G22" s="1">
        <v>120.85899999999999</v>
      </c>
      <c r="H22" s="1">
        <v>436981</v>
      </c>
      <c r="I22" s="1">
        <v>123.59399999999999</v>
      </c>
      <c r="J22" s="1"/>
      <c r="L22" s="2">
        <f t="shared" si="1"/>
        <v>-5.970066263766604E-2</v>
      </c>
      <c r="M22" s="2">
        <f t="shared" si="0"/>
        <v>-0.12816746939902446</v>
      </c>
      <c r="N22" s="2">
        <f t="shared" si="2"/>
        <v>-0.16215257539037334</v>
      </c>
    </row>
    <row r="23" spans="1:19" x14ac:dyDescent="0.2">
      <c r="A23" s="1" t="s">
        <v>23</v>
      </c>
      <c r="B23" s="1">
        <v>562306</v>
      </c>
      <c r="C23" s="1">
        <v>109.547</v>
      </c>
      <c r="D23" s="1">
        <v>541364</v>
      </c>
      <c r="E23" s="1">
        <v>117.23399999999999</v>
      </c>
      <c r="F23" s="1">
        <v>527858</v>
      </c>
      <c r="G23" s="1">
        <v>134.09399999999999</v>
      </c>
      <c r="H23" s="1">
        <v>508640</v>
      </c>
      <c r="I23" s="1">
        <v>134.51599999999999</v>
      </c>
      <c r="J23" s="1"/>
      <c r="L23" s="2">
        <f t="shared" si="1"/>
        <v>-3.7243066942198734E-2</v>
      </c>
      <c r="M23" s="2">
        <f t="shared" si="0"/>
        <v>-6.126201747802798E-2</v>
      </c>
      <c r="N23" s="2">
        <f t="shared" si="2"/>
        <v>-9.5439138120525124E-2</v>
      </c>
    </row>
    <row r="24" spans="1:19" x14ac:dyDescent="0.2">
      <c r="A24" s="1" t="s">
        <v>24</v>
      </c>
      <c r="B24" s="1">
        <v>103787</v>
      </c>
      <c r="C24" s="1">
        <v>76.25</v>
      </c>
      <c r="D24" s="1">
        <v>94028</v>
      </c>
      <c r="E24" s="1">
        <v>79.391000000000005</v>
      </c>
      <c r="F24" s="1">
        <v>87545</v>
      </c>
      <c r="G24" s="1">
        <v>95.358999999999995</v>
      </c>
      <c r="H24" s="1">
        <v>76577</v>
      </c>
      <c r="I24" s="1">
        <v>93.921999999999997</v>
      </c>
      <c r="J24" s="1"/>
      <c r="L24" s="2">
        <f t="shared" si="1"/>
        <v>-9.4029117326832834E-2</v>
      </c>
      <c r="M24" s="2">
        <f t="shared" si="0"/>
        <v>-0.15649358782891884</v>
      </c>
      <c r="N24" s="2">
        <f t="shared" si="2"/>
        <v>-0.26217156291250349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9" t="s">
        <v>33</v>
      </c>
      <c r="K27" s="6" t="s">
        <v>36</v>
      </c>
      <c r="L27" s="7">
        <f>MIN(L3:L20)</f>
        <v>-0.10953236330388766</v>
      </c>
      <c r="M27" s="7">
        <f t="shared" ref="M27:N27" si="3">MIN(M3:M20)</f>
        <v>-0.18464415997492592</v>
      </c>
      <c r="N27" s="7">
        <f t="shared" si="3"/>
        <v>-0.22929284721355625</v>
      </c>
      <c r="Q27" s="2"/>
      <c r="R27" s="2"/>
      <c r="S27" s="2"/>
    </row>
    <row r="28" spans="1:19" x14ac:dyDescent="0.2">
      <c r="J28" s="30"/>
      <c r="K28" s="6" t="s">
        <v>37</v>
      </c>
      <c r="L28" s="7">
        <f>AVERAGE(L3:L20)</f>
        <v>-4.2805582842797542E-2</v>
      </c>
      <c r="M28" s="7">
        <f t="shared" ref="M28:N28" si="4">AVERAGE(M3:M20)</f>
        <v>-9.9389043366791274E-2</v>
      </c>
      <c r="N28" s="7">
        <f t="shared" si="4"/>
        <v>-0.13101128119811253</v>
      </c>
    </row>
    <row r="29" spans="1:19" x14ac:dyDescent="0.2">
      <c r="J29" s="30" t="s">
        <v>34</v>
      </c>
      <c r="K29" s="6" t="s">
        <v>36</v>
      </c>
      <c r="L29" s="7">
        <f>MIN(L21:L24)</f>
        <v>-9.4029117326832834E-2</v>
      </c>
      <c r="M29" s="7">
        <f t="shared" ref="M29:N29" si="5">MIN(M21:M24)</f>
        <v>-0.15649358782891884</v>
      </c>
      <c r="N29" s="7">
        <f t="shared" si="5"/>
        <v>-0.26217156291250349</v>
      </c>
    </row>
    <row r="30" spans="1:19" x14ac:dyDescent="0.2">
      <c r="J30" s="30"/>
      <c r="K30" s="6" t="s">
        <v>37</v>
      </c>
      <c r="L30" s="7">
        <f>AVERAGE(L21:L24)</f>
        <v>-5.7826100977730444E-2</v>
      </c>
      <c r="M30" s="7">
        <f t="shared" ref="M30:N30" si="6">AVERAGE(M21:M24)</f>
        <v>-0.10226985181034412</v>
      </c>
      <c r="N30" s="7">
        <f t="shared" si="6"/>
        <v>-0.14452613924359614</v>
      </c>
    </row>
    <row r="31" spans="1:19" x14ac:dyDescent="0.2">
      <c r="J31" s="30" t="s">
        <v>35</v>
      </c>
      <c r="K31" s="6" t="s">
        <v>36</v>
      </c>
      <c r="L31" s="7">
        <f>MIN(L3:L24)</f>
        <v>-0.10953236330388766</v>
      </c>
      <c r="M31" s="7">
        <f t="shared" ref="M31:N31" si="7">MIN(M3:M24)</f>
        <v>-0.18464415997492592</v>
      </c>
      <c r="N31" s="7">
        <f t="shared" si="7"/>
        <v>-0.26217156291250349</v>
      </c>
    </row>
    <row r="32" spans="1:19" x14ac:dyDescent="0.2">
      <c r="J32" s="30"/>
      <c r="K32" s="6" t="s">
        <v>37</v>
      </c>
      <c r="L32" s="7">
        <f>AVERAGE(L3:L24)</f>
        <v>-4.5536586140058066E-2</v>
      </c>
      <c r="M32" s="7">
        <f t="shared" ref="M32:N32" si="8">AVERAGE(M3:M24)</f>
        <v>-9.9912826720164508E-2</v>
      </c>
      <c r="N32" s="7">
        <f t="shared" si="8"/>
        <v>-0.13346852811547322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33D2-5835-4D50-8842-123E0AF1A5A2}">
  <dimension ref="A1:N32"/>
  <sheetViews>
    <sheetView topLeftCell="A7" workbookViewId="0">
      <selection activeCell="I27" sqref="I27"/>
    </sheetView>
  </sheetViews>
  <sheetFormatPr defaultRowHeight="14.25" x14ac:dyDescent="0.2"/>
  <sheetData>
    <row r="1" spans="1:14" x14ac:dyDescent="0.2">
      <c r="A1" s="28" t="s">
        <v>0</v>
      </c>
      <c r="B1" s="28" t="s">
        <v>26</v>
      </c>
      <c r="C1" s="28"/>
      <c r="D1" s="27" t="s">
        <v>27</v>
      </c>
      <c r="E1" s="27"/>
      <c r="F1" s="27" t="s">
        <v>28</v>
      </c>
      <c r="G1" s="27"/>
      <c r="H1" s="27" t="s">
        <v>29</v>
      </c>
      <c r="I1" s="27"/>
      <c r="J1" s="10"/>
    </row>
    <row r="2" spans="1:14" x14ac:dyDescent="0.2">
      <c r="A2" s="28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8363562</v>
      </c>
      <c r="C3" s="1">
        <v>95.453000000000003</v>
      </c>
      <c r="D3" s="1">
        <v>8251173</v>
      </c>
      <c r="E3" s="1">
        <v>96.391000000000005</v>
      </c>
      <c r="F3" s="1">
        <v>7418427</v>
      </c>
      <c r="G3" s="1">
        <v>120.25</v>
      </c>
      <c r="H3" s="1">
        <v>7239268</v>
      </c>
      <c r="I3" s="1">
        <v>122.98399999999999</v>
      </c>
      <c r="J3" s="1"/>
      <c r="L3" s="2">
        <f>(E3/C3)</f>
        <v>1.0098268257676553</v>
      </c>
      <c r="M3" s="2">
        <f>G3/C3</f>
        <v>1.259782301237258</v>
      </c>
      <c r="N3" s="2">
        <f>I3/C3</f>
        <v>1.2884246697327479</v>
      </c>
    </row>
    <row r="4" spans="1:14" x14ac:dyDescent="0.2">
      <c r="A4" s="1" t="s">
        <v>4</v>
      </c>
      <c r="B4" s="1">
        <v>8626661</v>
      </c>
      <c r="C4" s="1">
        <v>97.438000000000002</v>
      </c>
      <c r="D4" s="1">
        <v>8498810</v>
      </c>
      <c r="E4" s="1">
        <v>97.468999999999994</v>
      </c>
      <c r="F4" s="1">
        <v>7637749</v>
      </c>
      <c r="G4" s="1">
        <v>121.562</v>
      </c>
      <c r="H4" s="1">
        <v>7482519</v>
      </c>
      <c r="I4" s="1">
        <v>124.797</v>
      </c>
      <c r="J4" s="1"/>
      <c r="L4" s="2">
        <f t="shared" ref="L4:L24" si="0">(E4/C4)</f>
        <v>1.0003181510293724</v>
      </c>
      <c r="M4" s="2">
        <f t="shared" ref="M4:M24" si="1">G4/C4</f>
        <v>1.2475830784704118</v>
      </c>
      <c r="N4" s="2">
        <f t="shared" ref="N4:N24" si="2">I4/C4</f>
        <v>1.2807836778258994</v>
      </c>
    </row>
    <row r="5" spans="1:14" x14ac:dyDescent="0.2">
      <c r="A5" s="1" t="s">
        <v>5</v>
      </c>
      <c r="B5" s="1">
        <v>4135542</v>
      </c>
      <c r="C5" s="1">
        <v>48.515999999999998</v>
      </c>
      <c r="D5" s="1">
        <v>4073706</v>
      </c>
      <c r="E5" s="1">
        <v>49.030999999999999</v>
      </c>
      <c r="F5" s="1">
        <v>3959141</v>
      </c>
      <c r="G5" s="1">
        <v>61.405999999999999</v>
      </c>
      <c r="H5" s="1">
        <v>3952564</v>
      </c>
      <c r="I5" s="1">
        <v>63.405999999999999</v>
      </c>
      <c r="J5" s="1"/>
      <c r="L5" s="2">
        <f t="shared" si="0"/>
        <v>1.0106150548272734</v>
      </c>
      <c r="M5" s="2">
        <f t="shared" si="1"/>
        <v>1.2656855470360293</v>
      </c>
      <c r="N5" s="2">
        <f t="shared" si="2"/>
        <v>1.3069090609283536</v>
      </c>
    </row>
    <row r="6" spans="1:14" x14ac:dyDescent="0.2">
      <c r="A6" s="1" t="s">
        <v>6</v>
      </c>
      <c r="B6" s="1">
        <v>4803253</v>
      </c>
      <c r="C6" s="1">
        <v>48.719000000000001</v>
      </c>
      <c r="D6" s="1">
        <v>4733664</v>
      </c>
      <c r="E6" s="1">
        <v>49.359000000000002</v>
      </c>
      <c r="F6" s="1">
        <v>4392709</v>
      </c>
      <c r="G6" s="1">
        <v>61.311999999999998</v>
      </c>
      <c r="H6" s="1">
        <v>4365041</v>
      </c>
      <c r="I6" s="1">
        <v>63.171999999999997</v>
      </c>
      <c r="J6" s="1"/>
      <c r="L6" s="2">
        <f t="shared" si="0"/>
        <v>1.0131365586321559</v>
      </c>
      <c r="M6" s="2">
        <f t="shared" si="1"/>
        <v>1.2584823169605286</v>
      </c>
      <c r="N6" s="2">
        <f t="shared" si="2"/>
        <v>1.2966604404852315</v>
      </c>
    </row>
    <row r="7" spans="1:14" x14ac:dyDescent="0.2">
      <c r="A7" s="1" t="s">
        <v>7</v>
      </c>
      <c r="B7" s="1">
        <v>4914409</v>
      </c>
      <c r="C7" s="1">
        <v>48.75</v>
      </c>
      <c r="D7" s="1">
        <v>4859190</v>
      </c>
      <c r="E7" s="1">
        <v>49.375</v>
      </c>
      <c r="F7" s="1">
        <v>4729786</v>
      </c>
      <c r="G7" s="1">
        <v>61.890999999999998</v>
      </c>
      <c r="H7" s="1">
        <v>4721632</v>
      </c>
      <c r="I7" s="1">
        <v>64.093999999999994</v>
      </c>
      <c r="J7" s="1"/>
      <c r="L7" s="2">
        <f t="shared" si="0"/>
        <v>1.0128205128205128</v>
      </c>
      <c r="M7" s="2">
        <f t="shared" si="1"/>
        <v>1.2695589743589744</v>
      </c>
      <c r="N7" s="2">
        <f t="shared" si="2"/>
        <v>1.3147487179487178</v>
      </c>
    </row>
    <row r="8" spans="1:14" x14ac:dyDescent="0.2">
      <c r="A8" s="1" t="s">
        <v>8</v>
      </c>
      <c r="B8" s="1">
        <v>4024443</v>
      </c>
      <c r="C8" s="1">
        <v>48.109000000000002</v>
      </c>
      <c r="D8" s="1">
        <v>3979978</v>
      </c>
      <c r="E8" s="1">
        <v>48.719000000000001</v>
      </c>
      <c r="F8" s="1">
        <v>3713425</v>
      </c>
      <c r="G8" s="1">
        <v>61.296999999999997</v>
      </c>
      <c r="H8" s="1">
        <v>3660385</v>
      </c>
      <c r="I8" s="1">
        <v>62.890999999999998</v>
      </c>
      <c r="J8" s="1"/>
      <c r="K8" s="2"/>
      <c r="L8" s="2">
        <f t="shared" si="0"/>
        <v>1.0126795402107713</v>
      </c>
      <c r="M8" s="2">
        <f t="shared" si="1"/>
        <v>1.2741275021305785</v>
      </c>
      <c r="N8" s="2">
        <f t="shared" si="2"/>
        <v>1.3072605957305286</v>
      </c>
    </row>
    <row r="9" spans="1:14" x14ac:dyDescent="0.2">
      <c r="A9" s="1" t="s">
        <v>9</v>
      </c>
      <c r="B9" s="1">
        <v>4741646</v>
      </c>
      <c r="C9" s="1">
        <v>48.578000000000003</v>
      </c>
      <c r="D9" s="1">
        <v>4681072</v>
      </c>
      <c r="E9" s="1">
        <v>49.203000000000003</v>
      </c>
      <c r="F9" s="1">
        <v>4430624</v>
      </c>
      <c r="G9" s="1">
        <v>61.875</v>
      </c>
      <c r="H9" s="1">
        <v>4365609</v>
      </c>
      <c r="I9" s="1">
        <v>63.811999999999998</v>
      </c>
      <c r="J9" s="1"/>
      <c r="K9" s="2"/>
      <c r="L9" s="2">
        <f t="shared" si="0"/>
        <v>1.0128659063773724</v>
      </c>
      <c r="M9" s="2">
        <f t="shared" si="1"/>
        <v>1.2737247313598747</v>
      </c>
      <c r="N9" s="2">
        <f t="shared" si="2"/>
        <v>1.3135987484046274</v>
      </c>
    </row>
    <row r="10" spans="1:14" x14ac:dyDescent="0.2">
      <c r="A10" s="1" t="s">
        <v>10</v>
      </c>
      <c r="B10" s="1">
        <v>855846</v>
      </c>
      <c r="C10" s="1">
        <v>9.5</v>
      </c>
      <c r="D10" s="1">
        <v>843204</v>
      </c>
      <c r="E10" s="1">
        <v>9.5779999999999994</v>
      </c>
      <c r="F10" s="1">
        <v>808760</v>
      </c>
      <c r="G10" s="1">
        <v>12</v>
      </c>
      <c r="H10" s="1">
        <v>823445</v>
      </c>
      <c r="I10" s="1">
        <v>12.406000000000001</v>
      </c>
      <c r="J10" s="1"/>
      <c r="L10" s="2">
        <f t="shared" si="0"/>
        <v>1.0082105263157894</v>
      </c>
      <c r="M10" s="2">
        <f t="shared" si="1"/>
        <v>1.263157894736842</v>
      </c>
      <c r="N10" s="2">
        <f t="shared" si="2"/>
        <v>1.3058947368421052</v>
      </c>
    </row>
    <row r="11" spans="1:14" x14ac:dyDescent="0.2">
      <c r="A11" s="1" t="s">
        <v>11</v>
      </c>
      <c r="B11" s="1">
        <v>917748</v>
      </c>
      <c r="C11" s="1">
        <v>9.5</v>
      </c>
      <c r="D11" s="1">
        <v>906358</v>
      </c>
      <c r="E11" s="1">
        <v>9.5779999999999994</v>
      </c>
      <c r="F11" s="1">
        <v>861539</v>
      </c>
      <c r="G11" s="1">
        <v>12.016</v>
      </c>
      <c r="H11" s="1">
        <v>858031</v>
      </c>
      <c r="I11" s="1">
        <v>12.406000000000001</v>
      </c>
      <c r="J11" s="1"/>
      <c r="L11" s="2">
        <f t="shared" si="0"/>
        <v>1.0082105263157894</v>
      </c>
      <c r="M11" s="2">
        <f t="shared" si="1"/>
        <v>1.264842105263158</v>
      </c>
      <c r="N11" s="2">
        <f t="shared" si="2"/>
        <v>1.3058947368421052</v>
      </c>
    </row>
    <row r="12" spans="1:14" x14ac:dyDescent="0.2">
      <c r="A12" s="1" t="s">
        <v>12</v>
      </c>
      <c r="B12" s="1">
        <v>1159385</v>
      </c>
      <c r="C12" s="1">
        <v>9.641</v>
      </c>
      <c r="D12" s="1">
        <v>1142762</v>
      </c>
      <c r="E12" s="1">
        <v>9.6880000000000006</v>
      </c>
      <c r="F12" s="1">
        <v>1094210</v>
      </c>
      <c r="G12" s="1">
        <v>12.061999999999999</v>
      </c>
      <c r="H12" s="1">
        <v>1092770</v>
      </c>
      <c r="I12" s="1">
        <v>12.452999999999999</v>
      </c>
      <c r="J12" s="1"/>
      <c r="L12" s="2">
        <f t="shared" si="0"/>
        <v>1.00487501296546</v>
      </c>
      <c r="M12" s="2">
        <f t="shared" si="1"/>
        <v>1.2511150295612488</v>
      </c>
      <c r="N12" s="2">
        <f t="shared" si="2"/>
        <v>1.2916709884866715</v>
      </c>
    </row>
    <row r="13" spans="1:14" x14ac:dyDescent="0.2">
      <c r="A13" s="1" t="s">
        <v>13</v>
      </c>
      <c r="B13" s="1">
        <v>932864</v>
      </c>
      <c r="C13" s="1">
        <v>9.4220000000000006</v>
      </c>
      <c r="D13" s="1">
        <v>920407</v>
      </c>
      <c r="E13" s="1">
        <v>9.4689999999999994</v>
      </c>
      <c r="F13" s="1">
        <v>857885</v>
      </c>
      <c r="G13" s="1">
        <v>11.718999999999999</v>
      </c>
      <c r="H13" s="1">
        <v>846947</v>
      </c>
      <c r="I13" s="1">
        <v>12.061999999999999</v>
      </c>
      <c r="J13" s="1"/>
      <c r="L13" s="2">
        <f t="shared" si="0"/>
        <v>1.004988325196349</v>
      </c>
      <c r="M13" s="2">
        <f t="shared" si="1"/>
        <v>1.243791127149225</v>
      </c>
      <c r="N13" s="2">
        <f t="shared" si="2"/>
        <v>1.280195287624708</v>
      </c>
    </row>
    <row r="14" spans="1:14" x14ac:dyDescent="0.2">
      <c r="A14" s="1" t="s">
        <v>14</v>
      </c>
      <c r="B14" s="1">
        <v>215410</v>
      </c>
      <c r="C14" s="1">
        <v>2.359</v>
      </c>
      <c r="D14" s="1">
        <v>210708</v>
      </c>
      <c r="E14" s="1">
        <v>2.359</v>
      </c>
      <c r="F14" s="1">
        <v>189014</v>
      </c>
      <c r="G14" s="1">
        <v>2.9380000000000002</v>
      </c>
      <c r="H14" s="1">
        <v>186080</v>
      </c>
      <c r="I14" s="1">
        <v>3.016</v>
      </c>
      <c r="J14" s="1"/>
      <c r="L14" s="2">
        <f t="shared" si="0"/>
        <v>1</v>
      </c>
      <c r="M14" s="2">
        <f t="shared" si="1"/>
        <v>1.245442984315388</v>
      </c>
      <c r="N14" s="2">
        <f t="shared" si="2"/>
        <v>1.2785078423060618</v>
      </c>
    </row>
    <row r="15" spans="1:14" x14ac:dyDescent="0.2">
      <c r="A15" s="1" t="s">
        <v>15</v>
      </c>
      <c r="B15" s="1">
        <v>264643</v>
      </c>
      <c r="C15" s="1">
        <v>2.375</v>
      </c>
      <c r="D15" s="1">
        <v>261727</v>
      </c>
      <c r="E15" s="1">
        <v>2.375</v>
      </c>
      <c r="F15" s="1">
        <v>249874</v>
      </c>
      <c r="G15" s="1">
        <v>2.9689999999999999</v>
      </c>
      <c r="H15" s="1">
        <v>249072</v>
      </c>
      <c r="I15" s="1">
        <v>3.0310000000000001</v>
      </c>
      <c r="J15" s="1"/>
      <c r="L15" s="2">
        <f t="shared" si="0"/>
        <v>1</v>
      </c>
      <c r="M15" s="2">
        <f t="shared" si="1"/>
        <v>1.2501052631578946</v>
      </c>
      <c r="N15" s="2">
        <f t="shared" si="2"/>
        <v>1.2762105263157895</v>
      </c>
    </row>
    <row r="16" spans="1:14" x14ac:dyDescent="0.2">
      <c r="A16" s="1" t="s">
        <v>16</v>
      </c>
      <c r="B16" s="1">
        <v>257315</v>
      </c>
      <c r="C16" s="1">
        <v>2.391</v>
      </c>
      <c r="D16" s="1">
        <v>253284</v>
      </c>
      <c r="E16" s="1">
        <v>2.4060000000000001</v>
      </c>
      <c r="F16" s="1">
        <v>243482</v>
      </c>
      <c r="G16" s="1">
        <v>2.984</v>
      </c>
      <c r="H16" s="1">
        <v>244431</v>
      </c>
      <c r="I16" s="1">
        <v>3.0779999999999998</v>
      </c>
      <c r="J16" s="1"/>
      <c r="L16" s="2">
        <f t="shared" si="0"/>
        <v>1.0062735257214555</v>
      </c>
      <c r="M16" s="2">
        <f t="shared" si="1"/>
        <v>1.248013383521539</v>
      </c>
      <c r="N16" s="2">
        <f t="shared" si="2"/>
        <v>1.28732747804266</v>
      </c>
    </row>
    <row r="17" spans="1:14" x14ac:dyDescent="0.2">
      <c r="A17" s="1" t="s">
        <v>17</v>
      </c>
      <c r="B17" s="1">
        <v>252599</v>
      </c>
      <c r="C17" s="1">
        <v>2.3439999999999999</v>
      </c>
      <c r="D17" s="1">
        <v>249608</v>
      </c>
      <c r="E17" s="1">
        <v>2.375</v>
      </c>
      <c r="F17" s="1">
        <v>231167</v>
      </c>
      <c r="G17" s="1">
        <v>2.9380000000000002</v>
      </c>
      <c r="H17" s="1">
        <v>228709</v>
      </c>
      <c r="I17" s="1">
        <v>3.016</v>
      </c>
      <c r="J17" s="1"/>
      <c r="L17" s="2">
        <f t="shared" si="0"/>
        <v>1.0132252559726964</v>
      </c>
      <c r="M17" s="2">
        <f t="shared" si="1"/>
        <v>1.2534129692832765</v>
      </c>
      <c r="N17" s="2">
        <f t="shared" si="2"/>
        <v>1.2866894197952219</v>
      </c>
    </row>
    <row r="18" spans="1:14" x14ac:dyDescent="0.2">
      <c r="A18" s="1" t="s">
        <v>18</v>
      </c>
      <c r="B18" s="1">
        <v>1672905</v>
      </c>
      <c r="C18" s="1">
        <v>21.562000000000001</v>
      </c>
      <c r="D18" s="1">
        <v>1638807</v>
      </c>
      <c r="E18" s="1">
        <v>21.719000000000001</v>
      </c>
      <c r="F18" s="1">
        <v>1463528</v>
      </c>
      <c r="G18" s="1">
        <v>26.875</v>
      </c>
      <c r="H18" s="1">
        <v>1436345</v>
      </c>
      <c r="I18" s="1">
        <v>27.515999999999998</v>
      </c>
      <c r="J18" s="1"/>
      <c r="L18" s="2">
        <f t="shared" si="0"/>
        <v>1.0072813282626845</v>
      </c>
      <c r="M18" s="2">
        <f t="shared" si="1"/>
        <v>1.2464057137556812</v>
      </c>
      <c r="N18" s="2">
        <f t="shared" si="2"/>
        <v>1.2761339393377236</v>
      </c>
    </row>
    <row r="19" spans="1:14" x14ac:dyDescent="0.2">
      <c r="A19" s="1" t="s">
        <v>19</v>
      </c>
      <c r="B19" s="1">
        <v>1542441</v>
      </c>
      <c r="C19" s="1">
        <v>21.422000000000001</v>
      </c>
      <c r="D19" s="1">
        <v>1511409</v>
      </c>
      <c r="E19" s="1">
        <v>21.625</v>
      </c>
      <c r="F19" s="1">
        <v>1373019</v>
      </c>
      <c r="G19" s="1">
        <v>26.672000000000001</v>
      </c>
      <c r="H19" s="1">
        <v>1352833</v>
      </c>
      <c r="I19" s="1">
        <v>27.405999999999999</v>
      </c>
      <c r="J19" s="1"/>
      <c r="L19" s="2">
        <f t="shared" si="0"/>
        <v>1.0094762393800765</v>
      </c>
      <c r="M19" s="2">
        <f t="shared" si="1"/>
        <v>1.2450751563812903</v>
      </c>
      <c r="N19" s="2">
        <f t="shared" si="2"/>
        <v>1.2793389972925029</v>
      </c>
    </row>
    <row r="20" spans="1:14" x14ac:dyDescent="0.2">
      <c r="A20" s="1" t="s">
        <v>20</v>
      </c>
      <c r="B20" s="1">
        <v>1537416</v>
      </c>
      <c r="C20" s="1">
        <v>21.452999999999999</v>
      </c>
      <c r="D20" s="1">
        <v>1505649</v>
      </c>
      <c r="E20" s="1">
        <v>21.625</v>
      </c>
      <c r="F20" s="1">
        <v>1354383</v>
      </c>
      <c r="G20" s="1">
        <v>26.594000000000001</v>
      </c>
      <c r="H20" s="1">
        <v>1332868</v>
      </c>
      <c r="I20" s="1">
        <v>27.359000000000002</v>
      </c>
      <c r="J20" s="1"/>
      <c r="L20" s="2">
        <f t="shared" si="0"/>
        <v>1.0080175266862443</v>
      </c>
      <c r="M20" s="2">
        <f t="shared" si="1"/>
        <v>1.239640143569664</v>
      </c>
      <c r="N20" s="2">
        <f t="shared" si="2"/>
        <v>1.2752994919125531</v>
      </c>
    </row>
    <row r="21" spans="1:14" x14ac:dyDescent="0.2">
      <c r="A21" s="1" t="s">
        <v>21</v>
      </c>
      <c r="B21" s="1">
        <v>810436</v>
      </c>
      <c r="C21" s="1">
        <v>9.375</v>
      </c>
      <c r="D21" s="1">
        <v>797945</v>
      </c>
      <c r="E21" s="1">
        <v>9.4689999999999994</v>
      </c>
      <c r="F21" s="1">
        <v>761253</v>
      </c>
      <c r="G21" s="1">
        <v>11.688000000000001</v>
      </c>
      <c r="H21" s="1">
        <v>773806</v>
      </c>
      <c r="I21" s="1">
        <v>12.077999999999999</v>
      </c>
      <c r="J21" s="1"/>
      <c r="L21" s="2">
        <f t="shared" si="0"/>
        <v>1.0100266666666666</v>
      </c>
      <c r="M21" s="2">
        <f t="shared" si="1"/>
        <v>1.2467200000000001</v>
      </c>
      <c r="N21" s="2">
        <f t="shared" si="2"/>
        <v>1.2883199999999999</v>
      </c>
    </row>
    <row r="22" spans="1:14" x14ac:dyDescent="0.2">
      <c r="A22" s="1" t="s">
        <v>22</v>
      </c>
      <c r="B22" s="1">
        <v>1145665</v>
      </c>
      <c r="C22" s="1">
        <v>17.344000000000001</v>
      </c>
      <c r="D22" s="1">
        <v>1109025</v>
      </c>
      <c r="E22" s="1">
        <v>17.422000000000001</v>
      </c>
      <c r="F22" s="1">
        <v>951757</v>
      </c>
      <c r="G22" s="1">
        <v>21.077999999999999</v>
      </c>
      <c r="H22" s="1">
        <v>935296</v>
      </c>
      <c r="I22" s="1">
        <v>21.594000000000001</v>
      </c>
      <c r="J22" s="1"/>
      <c r="L22" s="2">
        <f t="shared" si="0"/>
        <v>1.0044972324723247</v>
      </c>
      <c r="M22" s="2">
        <f t="shared" si="1"/>
        <v>1.2152905904059039</v>
      </c>
      <c r="N22" s="2">
        <f t="shared" si="2"/>
        <v>1.2450415129151291</v>
      </c>
    </row>
    <row r="23" spans="1:14" x14ac:dyDescent="0.2">
      <c r="A23" s="1" t="s">
        <v>23</v>
      </c>
      <c r="B23" s="1">
        <v>1097084</v>
      </c>
      <c r="C23" s="1">
        <v>19.030999999999999</v>
      </c>
      <c r="D23" s="1">
        <v>1073409</v>
      </c>
      <c r="E23" s="1">
        <v>19.155999999999999</v>
      </c>
      <c r="F23" s="1">
        <v>947947</v>
      </c>
      <c r="G23" s="1">
        <v>23.422000000000001</v>
      </c>
      <c r="H23" s="1">
        <v>926522</v>
      </c>
      <c r="I23" s="1">
        <v>23.765999999999998</v>
      </c>
      <c r="J23" s="1"/>
      <c r="L23" s="2">
        <f t="shared" si="0"/>
        <v>1.0065682307813568</v>
      </c>
      <c r="M23" s="2">
        <f t="shared" si="1"/>
        <v>1.2307288108874994</v>
      </c>
      <c r="N23" s="2">
        <f t="shared" si="2"/>
        <v>1.2488045819977931</v>
      </c>
    </row>
    <row r="24" spans="1:14" x14ac:dyDescent="0.2">
      <c r="A24" s="1" t="s">
        <v>24</v>
      </c>
      <c r="B24" s="1">
        <v>246529</v>
      </c>
      <c r="C24" s="1">
        <v>12.234</v>
      </c>
      <c r="D24" s="1">
        <v>240124</v>
      </c>
      <c r="E24" s="1">
        <v>12.561999999999999</v>
      </c>
      <c r="F24" s="1">
        <v>205698</v>
      </c>
      <c r="G24" s="1">
        <v>15.438000000000001</v>
      </c>
      <c r="H24" s="1">
        <v>197838</v>
      </c>
      <c r="I24" s="1">
        <v>15.438000000000001</v>
      </c>
      <c r="J24" s="1"/>
      <c r="L24" s="2">
        <f t="shared" si="0"/>
        <v>1.0268105280366193</v>
      </c>
      <c r="M24" s="2">
        <f t="shared" si="1"/>
        <v>1.2618930848455125</v>
      </c>
      <c r="N24" s="2">
        <f t="shared" si="2"/>
        <v>1.2618930848455125</v>
      </c>
    </row>
    <row r="25" spans="1:14" x14ac:dyDescent="0.2">
      <c r="A25" s="1"/>
      <c r="B25" s="1"/>
      <c r="C25" s="1"/>
      <c r="I25" s="5"/>
      <c r="J25" s="5"/>
      <c r="K25" s="5"/>
      <c r="L25" s="5"/>
      <c r="M25" s="5"/>
      <c r="N25" s="5"/>
    </row>
    <row r="26" spans="1:14" x14ac:dyDescent="0.2">
      <c r="A26" s="1"/>
      <c r="B26" s="1"/>
      <c r="C26" s="1"/>
      <c r="J26" s="3"/>
      <c r="K26" s="6"/>
      <c r="L26" s="3" t="s">
        <v>30</v>
      </c>
      <c r="M26" s="8" t="s">
        <v>31</v>
      </c>
      <c r="N26" s="8" t="s">
        <v>32</v>
      </c>
    </row>
    <row r="27" spans="1:14" x14ac:dyDescent="0.2">
      <c r="A27" s="1"/>
      <c r="B27" s="1"/>
      <c r="C27" s="1"/>
      <c r="J27" s="29" t="s">
        <v>33</v>
      </c>
      <c r="K27" s="6" t="s">
        <v>36</v>
      </c>
      <c r="L27" s="7">
        <f>MAX(L3:L20)</f>
        <v>1.0132252559726964</v>
      </c>
      <c r="M27" s="7">
        <f t="shared" ref="M27:N27" si="3">MAX(M3:M20)</f>
        <v>1.2741275021305785</v>
      </c>
      <c r="N27" s="7">
        <f t="shared" si="3"/>
        <v>1.3147487179487178</v>
      </c>
    </row>
    <row r="28" spans="1:14" x14ac:dyDescent="0.2">
      <c r="A28" s="1"/>
      <c r="B28" s="1"/>
      <c r="C28" s="1"/>
      <c r="J28" s="30"/>
      <c r="K28" s="6" t="s">
        <v>37</v>
      </c>
      <c r="L28" s="7">
        <f>AVERAGE(L3:L20)</f>
        <v>1.0079344898045366</v>
      </c>
      <c r="M28" s="7">
        <f t="shared" ref="M28:N28" si="4">AVERAGE(M3:M20)</f>
        <v>1.2555525679027144</v>
      </c>
      <c r="N28" s="7">
        <f t="shared" si="4"/>
        <v>1.2917527419919006</v>
      </c>
    </row>
    <row r="29" spans="1:14" x14ac:dyDescent="0.2">
      <c r="A29" s="1"/>
      <c r="B29" s="1"/>
      <c r="C29" s="1"/>
      <c r="J29" s="30" t="s">
        <v>34</v>
      </c>
      <c r="K29" s="6" t="s">
        <v>36</v>
      </c>
      <c r="L29" s="7">
        <f>MAX(L21:L24)</f>
        <v>1.0268105280366193</v>
      </c>
      <c r="M29" s="7">
        <f t="shared" ref="M29:N29" si="5">MIN(M21:M24)</f>
        <v>1.2152905904059039</v>
      </c>
      <c r="N29" s="7">
        <f t="shared" si="5"/>
        <v>1.2450415129151291</v>
      </c>
    </row>
    <row r="30" spans="1:14" x14ac:dyDescent="0.2">
      <c r="A30" s="1"/>
      <c r="B30" s="1"/>
      <c r="C30" s="1"/>
      <c r="J30" s="30"/>
      <c r="K30" s="6" t="s">
        <v>37</v>
      </c>
      <c r="L30" s="7">
        <f>AVERAGE(L21:L24)</f>
        <v>1.0119756644892419</v>
      </c>
      <c r="M30" s="7">
        <f t="shared" ref="M30:N30" si="6">AVERAGE(M21:M24)</f>
        <v>1.238658121534729</v>
      </c>
      <c r="N30" s="7">
        <f t="shared" si="6"/>
        <v>1.2610147949396087</v>
      </c>
    </row>
    <row r="31" spans="1:14" x14ac:dyDescent="0.2">
      <c r="A31" s="1"/>
      <c r="B31" s="1"/>
      <c r="C31" s="1"/>
      <c r="J31" s="30" t="s">
        <v>35</v>
      </c>
      <c r="K31" s="6" t="s">
        <v>36</v>
      </c>
      <c r="L31" s="7">
        <f>MAX(L3:L24)</f>
        <v>1.0268105280366193</v>
      </c>
      <c r="M31" s="7">
        <f t="shared" ref="M31:N31" si="7">MAX(M3:M24)</f>
        <v>1.2741275021305785</v>
      </c>
      <c r="N31" s="7">
        <f t="shared" si="7"/>
        <v>1.3147487179487178</v>
      </c>
    </row>
    <row r="32" spans="1:14" x14ac:dyDescent="0.2">
      <c r="A32" s="1"/>
      <c r="B32" s="1"/>
      <c r="C32" s="1"/>
      <c r="J32" s="30"/>
      <c r="K32" s="6" t="s">
        <v>37</v>
      </c>
      <c r="L32" s="7">
        <f>AVERAGE(L3:L24)</f>
        <v>1.0086692488381195</v>
      </c>
      <c r="M32" s="7">
        <f t="shared" ref="M32:N32" si="8">AVERAGE(M3:M24)</f>
        <v>1.2524808503812623</v>
      </c>
      <c r="N32" s="7">
        <f t="shared" si="8"/>
        <v>1.2861640243460293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7F0A-827F-45EC-89BB-E92847B1C80F}">
  <dimension ref="A1:S37"/>
  <sheetViews>
    <sheetView zoomScaleNormal="100" workbookViewId="0">
      <selection activeCell="L21" sqref="L21:N24"/>
    </sheetView>
  </sheetViews>
  <sheetFormatPr defaultRowHeight="14.25" x14ac:dyDescent="0.2"/>
  <cols>
    <col min="1" max="1" width="15.75" style="1" bestFit="1" customWidth="1"/>
    <col min="2" max="3" width="8.625" style="1"/>
    <col min="11" max="11" width="7.125" bestFit="1" customWidth="1"/>
    <col min="17" max="17" width="12.5" bestFit="1" customWidth="1"/>
  </cols>
  <sheetData>
    <row r="1" spans="1:14" x14ac:dyDescent="0.2">
      <c r="A1" s="28" t="s">
        <v>0</v>
      </c>
      <c r="B1" s="28" t="s">
        <v>26</v>
      </c>
      <c r="C1" s="28"/>
      <c r="D1" s="27" t="s">
        <v>27</v>
      </c>
      <c r="E1" s="27"/>
      <c r="F1" s="27" t="s">
        <v>28</v>
      </c>
      <c r="G1" s="27"/>
      <c r="H1" s="27" t="s">
        <v>29</v>
      </c>
      <c r="I1" s="27"/>
      <c r="J1" s="12"/>
    </row>
    <row r="2" spans="1:14" x14ac:dyDescent="0.2">
      <c r="A2" s="28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420178286</v>
      </c>
      <c r="C3" s="1">
        <v>5076.2659999999996</v>
      </c>
      <c r="D3" s="1">
        <v>412750000</v>
      </c>
      <c r="E3" s="1">
        <v>5585.7969999999996</v>
      </c>
      <c r="F3" s="1">
        <v>372444312</v>
      </c>
      <c r="G3" s="1">
        <v>6248.0469999999996</v>
      </c>
      <c r="H3" s="1">
        <v>363383323</v>
      </c>
      <c r="I3" s="1">
        <v>6329.375</v>
      </c>
      <c r="J3" s="1"/>
      <c r="L3" s="2">
        <f>(D3-B3)/B3</f>
        <v>-1.7678890717356108E-2</v>
      </c>
      <c r="M3" s="2">
        <f t="shared" ref="M3:M24" si="0">(F3-B3)/B3</f>
        <v>-0.11360409519115416</v>
      </c>
      <c r="N3" s="2">
        <f>(H3-B3)/B3</f>
        <v>-0.13516872454470433</v>
      </c>
    </row>
    <row r="4" spans="1:14" x14ac:dyDescent="0.2">
      <c r="A4" s="1" t="s">
        <v>4</v>
      </c>
      <c r="B4" s="1">
        <v>431400818</v>
      </c>
      <c r="C4" s="1">
        <v>5048.2659999999996</v>
      </c>
      <c r="D4" s="1">
        <v>423282166</v>
      </c>
      <c r="E4" s="1">
        <v>5723.4059999999999</v>
      </c>
      <c r="F4" s="1">
        <v>381984841</v>
      </c>
      <c r="G4" s="1">
        <v>6488.7809999999999</v>
      </c>
      <c r="H4" s="1">
        <v>374179810</v>
      </c>
      <c r="I4" s="1">
        <v>6646.7969999999996</v>
      </c>
      <c r="J4" s="1"/>
      <c r="L4" s="2">
        <f t="shared" ref="L4:L24" si="1">(D4-B4)/B4</f>
        <v>-1.8819278177632015E-2</v>
      </c>
      <c r="M4" s="2">
        <f t="shared" si="0"/>
        <v>-0.114547712795482</v>
      </c>
      <c r="N4" s="2">
        <f t="shared" ref="N4:N24" si="2">(H4-B4)/B4</f>
        <v>-0.13264000811421733</v>
      </c>
    </row>
    <row r="5" spans="1:14" x14ac:dyDescent="0.2">
      <c r="A5" s="1" t="s">
        <v>5</v>
      </c>
      <c r="B5" s="1">
        <v>724875297</v>
      </c>
      <c r="C5" s="1">
        <v>10362.062</v>
      </c>
      <c r="D5" s="1">
        <v>710880798</v>
      </c>
      <c r="E5" s="1">
        <v>11493.75</v>
      </c>
      <c r="F5" s="1">
        <v>692736446</v>
      </c>
      <c r="G5" s="1">
        <v>12818.484</v>
      </c>
      <c r="H5" s="1">
        <v>691267820</v>
      </c>
      <c r="I5" s="1">
        <v>13089.234</v>
      </c>
      <c r="J5" s="1"/>
      <c r="L5" s="2">
        <f t="shared" si="1"/>
        <v>-1.9306077966676799E-2</v>
      </c>
      <c r="M5" s="2">
        <f t="shared" si="0"/>
        <v>-4.4337075815676474E-2</v>
      </c>
      <c r="N5" s="2">
        <f t="shared" si="2"/>
        <v>-4.6363115337340569E-2</v>
      </c>
    </row>
    <row r="6" spans="1:14" x14ac:dyDescent="0.2">
      <c r="A6" s="1" t="s">
        <v>6</v>
      </c>
      <c r="B6" s="1">
        <v>989929475</v>
      </c>
      <c r="C6" s="1">
        <v>12694.656000000001</v>
      </c>
      <c r="D6" s="1">
        <v>975728851</v>
      </c>
      <c r="E6" s="1">
        <v>14000.531000000001</v>
      </c>
      <c r="F6" s="1">
        <v>946135429</v>
      </c>
      <c r="G6" s="1">
        <v>15951.875</v>
      </c>
      <c r="H6" s="1">
        <v>942890788</v>
      </c>
      <c r="I6" s="1">
        <v>16272.562</v>
      </c>
      <c r="J6" s="1"/>
      <c r="L6" s="2">
        <f t="shared" si="1"/>
        <v>-1.43450865527567E-2</v>
      </c>
      <c r="M6" s="2">
        <f t="shared" si="0"/>
        <v>-4.4239561611194578E-2</v>
      </c>
      <c r="N6" s="2">
        <f t="shared" si="2"/>
        <v>-4.7517210253791062E-2</v>
      </c>
    </row>
    <row r="7" spans="1:14" x14ac:dyDescent="0.2">
      <c r="A7" s="1" t="s">
        <v>7</v>
      </c>
      <c r="B7" s="1">
        <v>812483035</v>
      </c>
      <c r="C7" s="1">
        <v>11305.484</v>
      </c>
      <c r="D7" s="1">
        <v>803356276</v>
      </c>
      <c r="E7" s="1">
        <v>12740.031000000001</v>
      </c>
      <c r="F7" s="1">
        <v>783360429</v>
      </c>
      <c r="G7" s="1">
        <v>14485.812</v>
      </c>
      <c r="H7" s="1">
        <v>781883063</v>
      </c>
      <c r="I7" s="1">
        <v>14802.5</v>
      </c>
      <c r="J7" s="1"/>
      <c r="L7" s="2">
        <f t="shared" si="1"/>
        <v>-1.1233168702408661E-2</v>
      </c>
      <c r="M7" s="2">
        <f t="shared" si="0"/>
        <v>-3.5843955806412621E-2</v>
      </c>
      <c r="N7" s="2">
        <f t="shared" si="2"/>
        <v>-3.7662290388623315E-2</v>
      </c>
    </row>
    <row r="8" spans="1:14" x14ac:dyDescent="0.2">
      <c r="A8" s="1" t="s">
        <v>8</v>
      </c>
      <c r="B8" s="1">
        <v>326838976</v>
      </c>
      <c r="C8" s="1">
        <v>6605.2809999999999</v>
      </c>
      <c r="D8" s="1">
        <v>321090845</v>
      </c>
      <c r="E8" s="1">
        <v>7240.9380000000001</v>
      </c>
      <c r="F8" s="1">
        <v>303542701</v>
      </c>
      <c r="G8" s="1">
        <v>7991.3280000000004</v>
      </c>
      <c r="H8" s="1">
        <v>299521182</v>
      </c>
      <c r="I8" s="1">
        <v>8090.5469999999996</v>
      </c>
      <c r="J8" s="1"/>
      <c r="K8" s="2"/>
      <c r="L8" s="2">
        <f t="shared" si="1"/>
        <v>-1.7587042617585487E-2</v>
      </c>
      <c r="M8" s="2">
        <f t="shared" si="0"/>
        <v>-7.1277530253919294E-2</v>
      </c>
      <c r="N8" s="2">
        <f t="shared" si="2"/>
        <v>-8.3581812470248346E-2</v>
      </c>
    </row>
    <row r="9" spans="1:14" x14ac:dyDescent="0.2">
      <c r="A9" s="1" t="s">
        <v>9</v>
      </c>
      <c r="B9" s="1">
        <v>384354812</v>
      </c>
      <c r="C9" s="1">
        <v>6515.7659999999996</v>
      </c>
      <c r="D9" s="1">
        <v>378406066</v>
      </c>
      <c r="E9" s="1">
        <v>7058.0309999999999</v>
      </c>
      <c r="F9" s="1">
        <v>356741173</v>
      </c>
      <c r="G9" s="1">
        <v>7689.125</v>
      </c>
      <c r="H9" s="1">
        <v>351225276</v>
      </c>
      <c r="I9" s="1">
        <v>7787.6090000000004</v>
      </c>
      <c r="J9" s="1"/>
      <c r="K9" s="2"/>
      <c r="L9" s="2">
        <f t="shared" si="1"/>
        <v>-1.5477225246759757E-2</v>
      </c>
      <c r="M9" s="2">
        <f t="shared" si="0"/>
        <v>-7.1844134996806031E-2</v>
      </c>
      <c r="N9" s="2">
        <f t="shared" si="2"/>
        <v>-8.6195189875754696E-2</v>
      </c>
    </row>
    <row r="10" spans="1:14" x14ac:dyDescent="0.2">
      <c r="A10" s="1" t="s">
        <v>10</v>
      </c>
      <c r="B10" s="1">
        <v>144376016</v>
      </c>
      <c r="C10" s="1">
        <v>2272.2809999999999</v>
      </c>
      <c r="D10" s="1">
        <v>141805135</v>
      </c>
      <c r="E10" s="1">
        <v>2526.8589999999999</v>
      </c>
      <c r="F10" s="1">
        <v>136309643</v>
      </c>
      <c r="G10" s="1">
        <v>2820.5940000000001</v>
      </c>
      <c r="H10" s="1">
        <v>138653101</v>
      </c>
      <c r="I10" s="1">
        <v>2880.25</v>
      </c>
      <c r="J10" s="1"/>
      <c r="L10" s="2">
        <f t="shared" si="1"/>
        <v>-1.7806842654530652E-2</v>
      </c>
      <c r="M10" s="2">
        <f t="shared" si="0"/>
        <v>-5.5870588644030737E-2</v>
      </c>
      <c r="N10" s="2">
        <f t="shared" si="2"/>
        <v>-3.9638959146787923E-2</v>
      </c>
    </row>
    <row r="11" spans="1:14" x14ac:dyDescent="0.2">
      <c r="A11" s="1" t="s">
        <v>11</v>
      </c>
      <c r="B11" s="1">
        <v>174768131</v>
      </c>
      <c r="C11" s="1">
        <v>2638.875</v>
      </c>
      <c r="D11" s="1">
        <v>171729502</v>
      </c>
      <c r="E11" s="1">
        <v>2907.2809999999999</v>
      </c>
      <c r="F11" s="1">
        <v>163250639</v>
      </c>
      <c r="G11" s="1">
        <v>3196.9380000000001</v>
      </c>
      <c r="H11" s="1">
        <v>162422129</v>
      </c>
      <c r="I11" s="1">
        <v>3269.172</v>
      </c>
      <c r="J11" s="1"/>
      <c r="L11" s="2">
        <f t="shared" si="1"/>
        <v>-1.7386630975643951E-2</v>
      </c>
      <c r="M11" s="2">
        <f t="shared" si="0"/>
        <v>-6.5901557303945757E-2</v>
      </c>
      <c r="N11" s="2">
        <f t="shared" si="2"/>
        <v>-7.0642181325381345E-2</v>
      </c>
    </row>
    <row r="12" spans="1:14" x14ac:dyDescent="0.2">
      <c r="A12" s="1" t="s">
        <v>12</v>
      </c>
      <c r="B12" s="1">
        <v>181975278</v>
      </c>
      <c r="C12" s="1">
        <v>2456.5160000000001</v>
      </c>
      <c r="D12" s="1">
        <v>179146442</v>
      </c>
      <c r="E12" s="1">
        <v>2746.6559999999999</v>
      </c>
      <c r="F12" s="1">
        <v>171619141</v>
      </c>
      <c r="G12" s="1">
        <v>3052.547</v>
      </c>
      <c r="H12" s="1">
        <v>171279244</v>
      </c>
      <c r="I12" s="1">
        <v>3107.6559999999999</v>
      </c>
      <c r="J12" s="1"/>
      <c r="L12" s="2">
        <f t="shared" si="1"/>
        <v>-1.5545166525312301E-2</v>
      </c>
      <c r="M12" s="2">
        <f t="shared" si="0"/>
        <v>-5.6909581970799351E-2</v>
      </c>
      <c r="N12" s="2">
        <f t="shared" si="2"/>
        <v>-5.8777401620455277E-2</v>
      </c>
    </row>
    <row r="13" spans="1:14" x14ac:dyDescent="0.2">
      <c r="A13" s="1" t="s">
        <v>13</v>
      </c>
      <c r="B13" s="1">
        <v>90328913</v>
      </c>
      <c r="C13" s="1">
        <v>1608.9839999999999</v>
      </c>
      <c r="D13" s="1">
        <v>89106054</v>
      </c>
      <c r="E13" s="1">
        <v>1745.453</v>
      </c>
      <c r="F13" s="1">
        <v>83349371</v>
      </c>
      <c r="G13" s="1">
        <v>1919.625</v>
      </c>
      <c r="H13" s="1">
        <v>82270604</v>
      </c>
      <c r="I13" s="1">
        <v>1942.0619999999999</v>
      </c>
      <c r="J13" s="1"/>
      <c r="L13" s="2">
        <f t="shared" si="1"/>
        <v>-1.3537846957153132E-2</v>
      </c>
      <c r="M13" s="2">
        <f t="shared" si="0"/>
        <v>-7.7268083586924149E-2</v>
      </c>
      <c r="N13" s="2">
        <f t="shared" si="2"/>
        <v>-8.9210738094457093E-2</v>
      </c>
    </row>
    <row r="14" spans="1:14" x14ac:dyDescent="0.2">
      <c r="A14" s="1" t="s">
        <v>14</v>
      </c>
      <c r="B14" s="1">
        <v>35416077</v>
      </c>
      <c r="C14" s="1">
        <v>526.03099999999995</v>
      </c>
      <c r="D14" s="1">
        <v>34483008</v>
      </c>
      <c r="E14" s="1">
        <v>572.81200000000001</v>
      </c>
      <c r="F14" s="1">
        <v>30664887</v>
      </c>
      <c r="G14" s="1">
        <v>643.20299999999997</v>
      </c>
      <c r="H14" s="1">
        <v>30212379</v>
      </c>
      <c r="I14" s="1">
        <v>644.53099999999995</v>
      </c>
      <c r="J14" s="1"/>
      <c r="L14" s="2">
        <f t="shared" si="1"/>
        <v>-2.6345916291067473E-2</v>
      </c>
      <c r="M14" s="2">
        <f t="shared" si="0"/>
        <v>-0.13415348063536228</v>
      </c>
      <c r="N14" s="2">
        <f t="shared" si="2"/>
        <v>-0.14693038983397286</v>
      </c>
    </row>
    <row r="15" spans="1:14" x14ac:dyDescent="0.2">
      <c r="A15" s="1" t="s">
        <v>15</v>
      </c>
      <c r="B15" s="1">
        <v>46937565</v>
      </c>
      <c r="C15" s="1">
        <v>534.75</v>
      </c>
      <c r="D15" s="1">
        <v>46437259</v>
      </c>
      <c r="E15" s="1">
        <v>600.76599999999996</v>
      </c>
      <c r="F15" s="1">
        <v>44584926</v>
      </c>
      <c r="G15" s="1">
        <v>660.82799999999997</v>
      </c>
      <c r="H15" s="1">
        <v>44644766</v>
      </c>
      <c r="I15" s="1">
        <v>671</v>
      </c>
      <c r="J15" s="1"/>
      <c r="L15" s="2">
        <f t="shared" si="1"/>
        <v>-1.0658967928992482E-2</v>
      </c>
      <c r="M15" s="2">
        <f t="shared" si="0"/>
        <v>-5.0122732186895509E-2</v>
      </c>
      <c r="N15" s="2">
        <f t="shared" si="2"/>
        <v>-4.8847847134805562E-2</v>
      </c>
    </row>
    <row r="16" spans="1:14" x14ac:dyDescent="0.2">
      <c r="A16" s="1" t="s">
        <v>16</v>
      </c>
      <c r="B16" s="1">
        <v>53036025</v>
      </c>
      <c r="C16" s="1">
        <v>751.93799999999999</v>
      </c>
      <c r="D16" s="1">
        <v>52279280</v>
      </c>
      <c r="E16" s="1">
        <v>827.48400000000004</v>
      </c>
      <c r="F16" s="1">
        <v>50550555</v>
      </c>
      <c r="G16" s="1">
        <v>918.29700000000003</v>
      </c>
      <c r="H16" s="1">
        <v>50614994</v>
      </c>
      <c r="I16" s="1">
        <v>940.375</v>
      </c>
      <c r="J16" s="1"/>
      <c r="L16" s="2">
        <f t="shared" si="1"/>
        <v>-1.4268508999307546E-2</v>
      </c>
      <c r="M16" s="2">
        <f t="shared" si="0"/>
        <v>-4.6863806252448216E-2</v>
      </c>
      <c r="N16" s="2">
        <f t="shared" si="2"/>
        <v>-4.5648801922843957E-2</v>
      </c>
    </row>
    <row r="17" spans="1:19" x14ac:dyDescent="0.2">
      <c r="A17" s="1" t="s">
        <v>17</v>
      </c>
      <c r="B17" s="1">
        <v>24166525</v>
      </c>
      <c r="C17" s="1">
        <v>377.14100000000002</v>
      </c>
      <c r="D17" s="1">
        <v>23859377</v>
      </c>
      <c r="E17" s="1">
        <v>415.89100000000002</v>
      </c>
      <c r="F17" s="1">
        <v>22046861</v>
      </c>
      <c r="G17" s="1">
        <v>458.04700000000003</v>
      </c>
      <c r="H17" s="1">
        <v>21803085</v>
      </c>
      <c r="I17" s="1">
        <v>463.39100000000002</v>
      </c>
      <c r="J17" s="1"/>
      <c r="L17" s="2">
        <f t="shared" si="1"/>
        <v>-1.2709646918619867E-2</v>
      </c>
      <c r="M17" s="2">
        <f t="shared" si="0"/>
        <v>-8.7710748649216214E-2</v>
      </c>
      <c r="N17" s="2">
        <f t="shared" si="2"/>
        <v>-9.7798090540530749E-2</v>
      </c>
    </row>
    <row r="18" spans="1:19" x14ac:dyDescent="0.2">
      <c r="A18" s="1" t="s">
        <v>18</v>
      </c>
      <c r="B18" s="1">
        <v>335487906</v>
      </c>
      <c r="C18" s="1">
        <v>7221.4840000000004</v>
      </c>
      <c r="D18" s="1">
        <v>323774461</v>
      </c>
      <c r="E18" s="1">
        <v>7846.2190000000001</v>
      </c>
      <c r="F18" s="1">
        <v>293353666</v>
      </c>
      <c r="G18" s="1">
        <v>8779.8590000000004</v>
      </c>
      <c r="H18" s="1">
        <v>287774487</v>
      </c>
      <c r="I18" s="1">
        <v>8912.0619999999999</v>
      </c>
      <c r="J18" s="1"/>
      <c r="L18" s="2">
        <f t="shared" si="1"/>
        <v>-3.4914656506276565E-2</v>
      </c>
      <c r="M18" s="2">
        <f t="shared" si="0"/>
        <v>-0.12559093560886811</v>
      </c>
      <c r="N18" s="2">
        <f t="shared" si="2"/>
        <v>-0.14222098068715477</v>
      </c>
    </row>
    <row r="19" spans="1:19" x14ac:dyDescent="0.2">
      <c r="A19" s="1" t="s">
        <v>19</v>
      </c>
      <c r="B19" s="1">
        <v>310785605</v>
      </c>
      <c r="C19" s="1">
        <v>7149.5619999999999</v>
      </c>
      <c r="D19" s="1">
        <v>297963160</v>
      </c>
      <c r="E19" s="1">
        <v>7787</v>
      </c>
      <c r="F19" s="1">
        <v>276636961</v>
      </c>
      <c r="G19" s="1">
        <v>8721.2970000000005</v>
      </c>
      <c r="H19" s="1">
        <v>272693411</v>
      </c>
      <c r="I19" s="1">
        <v>8838</v>
      </c>
      <c r="J19" s="1"/>
      <c r="L19" s="2">
        <f t="shared" si="1"/>
        <v>-4.1258168955412206E-2</v>
      </c>
      <c r="M19" s="2">
        <f t="shared" si="0"/>
        <v>-0.1098784610696496</v>
      </c>
      <c r="N19" s="2">
        <f t="shared" si="2"/>
        <v>-0.12256743358496286</v>
      </c>
    </row>
    <row r="20" spans="1:19" x14ac:dyDescent="0.2">
      <c r="A20" s="1" t="s">
        <v>20</v>
      </c>
      <c r="B20" s="1">
        <v>309125489</v>
      </c>
      <c r="C20" s="1">
        <v>7253.9219999999996</v>
      </c>
      <c r="D20" s="1">
        <v>295749200</v>
      </c>
      <c r="E20" s="1">
        <v>7815.4059999999999</v>
      </c>
      <c r="F20" s="1">
        <v>272709614</v>
      </c>
      <c r="G20" s="1">
        <v>8601.0159999999996</v>
      </c>
      <c r="H20" s="1">
        <v>268375944</v>
      </c>
      <c r="I20" s="1">
        <v>8719.6090000000004</v>
      </c>
      <c r="J20" s="1"/>
      <c r="L20" s="2">
        <f t="shared" si="1"/>
        <v>-4.3271388080198071E-2</v>
      </c>
      <c r="M20" s="2">
        <f t="shared" si="0"/>
        <v>-0.11780288683991375</v>
      </c>
      <c r="N20" s="2">
        <f t="shared" si="2"/>
        <v>-0.13182201549222619</v>
      </c>
    </row>
    <row r="21" spans="1:19" x14ac:dyDescent="0.2">
      <c r="A21" s="1" t="s">
        <v>21</v>
      </c>
      <c r="B21" s="1">
        <v>140897220</v>
      </c>
      <c r="C21" s="1">
        <v>2719.875</v>
      </c>
      <c r="D21" s="1">
        <v>138389585</v>
      </c>
      <c r="E21" s="1">
        <v>3000.7190000000001</v>
      </c>
      <c r="F21" s="1">
        <v>131869865</v>
      </c>
      <c r="G21" s="1">
        <v>3414.672</v>
      </c>
      <c r="H21" s="1">
        <v>133707340</v>
      </c>
      <c r="I21" s="1">
        <v>3398.8119999999999</v>
      </c>
      <c r="J21" s="1"/>
      <c r="L21" s="2">
        <f t="shared" si="1"/>
        <v>-1.77976187180982E-2</v>
      </c>
      <c r="M21" s="2">
        <f t="shared" si="0"/>
        <v>-6.4070497629406739E-2</v>
      </c>
      <c r="N21" s="2">
        <f t="shared" si="2"/>
        <v>-5.1029253806427123E-2</v>
      </c>
    </row>
    <row r="22" spans="1:19" x14ac:dyDescent="0.2">
      <c r="A22" s="1" t="s">
        <v>22</v>
      </c>
      <c r="B22" s="1">
        <v>200579002</v>
      </c>
      <c r="C22" s="1">
        <v>4569.8590000000004</v>
      </c>
      <c r="D22" s="1">
        <v>191760027</v>
      </c>
      <c r="E22" s="1">
        <v>5029.3909999999996</v>
      </c>
      <c r="F22" s="1">
        <v>167191230</v>
      </c>
      <c r="G22" s="1">
        <v>5137.7659999999996</v>
      </c>
      <c r="H22" s="1">
        <v>164077732</v>
      </c>
      <c r="I22" s="1">
        <v>5266.6559999999999</v>
      </c>
      <c r="J22" s="1"/>
      <c r="L22" s="2">
        <f t="shared" si="1"/>
        <v>-4.3967588391929477E-2</v>
      </c>
      <c r="M22" s="2">
        <f t="shared" si="0"/>
        <v>-0.16645696542053789</v>
      </c>
      <c r="N22" s="2">
        <f t="shared" si="2"/>
        <v>-0.18197951747710858</v>
      </c>
    </row>
    <row r="23" spans="1:19" x14ac:dyDescent="0.2">
      <c r="A23" s="1" t="s">
        <v>23</v>
      </c>
      <c r="B23" s="1">
        <v>108592791</v>
      </c>
      <c r="C23" s="1">
        <v>3280.328</v>
      </c>
      <c r="D23" s="1">
        <v>105752052</v>
      </c>
      <c r="E23" s="1">
        <v>3525.1880000000001</v>
      </c>
      <c r="F23" s="1">
        <v>94072224</v>
      </c>
      <c r="G23" s="1">
        <v>3840.3589999999999</v>
      </c>
      <c r="H23" s="1">
        <v>91972284</v>
      </c>
      <c r="I23" s="1">
        <v>4001.0619999999999</v>
      </c>
      <c r="J23" s="1"/>
      <c r="L23" s="2">
        <f t="shared" si="1"/>
        <v>-2.6159554182560791E-2</v>
      </c>
      <c r="M23" s="2">
        <f t="shared" si="0"/>
        <v>-0.13371575466736094</v>
      </c>
      <c r="N23" s="2">
        <f t="shared" si="2"/>
        <v>-0.1530535024189589</v>
      </c>
    </row>
    <row r="24" spans="1:19" x14ac:dyDescent="0.2">
      <c r="A24" s="1" t="s">
        <v>24</v>
      </c>
      <c r="B24" s="1">
        <v>77490037</v>
      </c>
      <c r="C24" s="1">
        <v>3939.8910000000001</v>
      </c>
      <c r="D24" s="1">
        <v>75073992</v>
      </c>
      <c r="E24" s="1">
        <v>3980.8440000000001</v>
      </c>
      <c r="F24" s="1">
        <v>63313273</v>
      </c>
      <c r="G24" s="1">
        <v>4780</v>
      </c>
      <c r="H24" s="1">
        <v>60730409</v>
      </c>
      <c r="I24" s="1">
        <v>4434.9059999999999</v>
      </c>
      <c r="J24" s="1"/>
      <c r="L24" s="2">
        <f t="shared" si="1"/>
        <v>-3.1178782376888012E-2</v>
      </c>
      <c r="M24" s="2">
        <f t="shared" si="0"/>
        <v>-0.18294950614102817</v>
      </c>
      <c r="N24" s="2">
        <f t="shared" si="2"/>
        <v>-0.21628106849400525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9" t="s">
        <v>33</v>
      </c>
      <c r="K27" s="6" t="s">
        <v>36</v>
      </c>
      <c r="L27" s="7">
        <f>MIN(L3:L20)</f>
        <v>-4.3271388080198071E-2</v>
      </c>
      <c r="M27" s="7">
        <f t="shared" ref="M27:N27" si="3">MIN(M3:M20)</f>
        <v>-0.13415348063536228</v>
      </c>
      <c r="N27" s="7">
        <f t="shared" si="3"/>
        <v>-0.14693038983397286</v>
      </c>
      <c r="Q27" s="2"/>
      <c r="R27" s="2"/>
      <c r="S27" s="2"/>
    </row>
    <row r="28" spans="1:19" x14ac:dyDescent="0.2">
      <c r="J28" s="30"/>
      <c r="K28" s="6" t="s">
        <v>37</v>
      </c>
      <c r="L28" s="7">
        <f>AVERAGE(L3:L20)</f>
        <v>-2.0119472820760546E-2</v>
      </c>
      <c r="M28" s="7">
        <f t="shared" ref="M28:N28" si="4">AVERAGE(M3:M20)</f>
        <v>-7.9098162734372146E-2</v>
      </c>
      <c r="N28" s="7">
        <f t="shared" si="4"/>
        <v>-8.6846288353792142E-2</v>
      </c>
    </row>
    <row r="29" spans="1:19" x14ac:dyDescent="0.2">
      <c r="J29" s="30" t="s">
        <v>34</v>
      </c>
      <c r="K29" s="6" t="s">
        <v>36</v>
      </c>
      <c r="L29" s="7">
        <f>MIN(L21:L24)</f>
        <v>-4.3967588391929477E-2</v>
      </c>
      <c r="M29" s="7">
        <f t="shared" ref="M29:N29" si="5">MIN(M21:M24)</f>
        <v>-0.18294950614102817</v>
      </c>
      <c r="N29" s="7">
        <f t="shared" si="5"/>
        <v>-0.21628106849400525</v>
      </c>
    </row>
    <row r="30" spans="1:19" x14ac:dyDescent="0.2">
      <c r="J30" s="30"/>
      <c r="K30" s="6" t="s">
        <v>37</v>
      </c>
      <c r="L30" s="7">
        <f>AVERAGE(L21:L24)</f>
        <v>-2.977588591736912E-2</v>
      </c>
      <c r="M30" s="7">
        <f t="shared" ref="M30:N30" si="6">AVERAGE(M21:M24)</f>
        <v>-0.13679818096458346</v>
      </c>
      <c r="N30" s="7">
        <f t="shared" si="6"/>
        <v>-0.15058583554912497</v>
      </c>
    </row>
    <row r="31" spans="1:19" x14ac:dyDescent="0.2">
      <c r="J31" s="30" t="s">
        <v>35</v>
      </c>
      <c r="K31" s="6" t="s">
        <v>36</v>
      </c>
      <c r="L31" s="7">
        <f>MIN(L3:L24)</f>
        <v>-4.3967588391929477E-2</v>
      </c>
      <c r="M31" s="7">
        <f t="shared" ref="M31:N31" si="7">MIN(M3:M24)</f>
        <v>-0.18294950614102817</v>
      </c>
      <c r="N31" s="7">
        <f t="shared" si="7"/>
        <v>-0.21628106849400525</v>
      </c>
    </row>
    <row r="32" spans="1:19" x14ac:dyDescent="0.2">
      <c r="J32" s="30"/>
      <c r="K32" s="6" t="s">
        <v>37</v>
      </c>
      <c r="L32" s="7">
        <f>AVERAGE(L3:L24)</f>
        <v>-2.1875184292871195E-2</v>
      </c>
      <c r="M32" s="7">
        <f t="shared" ref="M32:N32" si="8">AVERAGE(M3:M24)</f>
        <v>-8.9589075139865096E-2</v>
      </c>
      <c r="N32" s="7">
        <f t="shared" si="8"/>
        <v>-9.843529693476176E-2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093B-1BAF-46C1-A20F-06E7D7A07394}">
  <dimension ref="A1:S37"/>
  <sheetViews>
    <sheetView zoomScale="115" zoomScaleNormal="115" workbookViewId="0">
      <selection activeCell="Q5" sqref="Q5"/>
    </sheetView>
  </sheetViews>
  <sheetFormatPr defaultRowHeight="14.25" x14ac:dyDescent="0.2"/>
  <cols>
    <col min="1" max="1" width="15.75" style="1" bestFit="1" customWidth="1"/>
    <col min="2" max="3" width="9" style="1"/>
    <col min="4" max="6" width="0" hidden="1" customWidth="1"/>
    <col min="7" max="7" width="9" hidden="1" customWidth="1"/>
    <col min="10" max="10" width="9.5" bestFit="1" customWidth="1"/>
    <col min="11" max="11" width="12.75" bestFit="1" customWidth="1"/>
    <col min="12" max="13" width="0" hidden="1" customWidth="1"/>
    <col min="14" max="14" width="13.5" bestFit="1" customWidth="1"/>
    <col min="15" max="15" width="27.75" bestFit="1" customWidth="1"/>
    <col min="16" max="16" width="27.625" bestFit="1" customWidth="1"/>
    <col min="17" max="17" width="12.5" bestFit="1" customWidth="1"/>
  </cols>
  <sheetData>
    <row r="1" spans="1:16" x14ac:dyDescent="0.2">
      <c r="A1" s="28" t="s">
        <v>0</v>
      </c>
      <c r="B1" s="28" t="s">
        <v>26</v>
      </c>
      <c r="C1" s="28"/>
      <c r="D1" s="27" t="s">
        <v>27</v>
      </c>
      <c r="E1" s="27"/>
      <c r="F1" s="27" t="s">
        <v>28</v>
      </c>
      <c r="G1" s="27"/>
      <c r="H1" s="27" t="s">
        <v>29</v>
      </c>
      <c r="I1" s="27"/>
      <c r="J1" s="27" t="s">
        <v>38</v>
      </c>
      <c r="K1" s="27"/>
    </row>
    <row r="2" spans="1:16" x14ac:dyDescent="0.2">
      <c r="A2" s="28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t="s">
        <v>30</v>
      </c>
      <c r="M2" s="1" t="s">
        <v>31</v>
      </c>
      <c r="N2" s="1" t="s">
        <v>42</v>
      </c>
      <c r="O2" s="1" t="s">
        <v>39</v>
      </c>
      <c r="P2" s="1" t="s">
        <v>40</v>
      </c>
    </row>
    <row r="3" spans="1:16" x14ac:dyDescent="0.2">
      <c r="A3" s="1" t="s">
        <v>3</v>
      </c>
      <c r="B3" s="1">
        <v>27897252</v>
      </c>
      <c r="C3" s="1">
        <v>754.18</v>
      </c>
      <c r="D3" s="1">
        <v>27600244</v>
      </c>
      <c r="E3" s="1">
        <v>674.26</v>
      </c>
      <c r="F3" s="1">
        <v>25903878</v>
      </c>
      <c r="G3" s="1">
        <v>588.34</v>
      </c>
      <c r="H3" s="1">
        <v>25885506</v>
      </c>
      <c r="I3" s="1">
        <v>577.4</v>
      </c>
      <c r="J3" s="1">
        <v>24928257</v>
      </c>
      <c r="K3" s="1">
        <v>868.49</v>
      </c>
      <c r="L3" s="2">
        <f>(D3-B3)/B3</f>
        <v>-1.0646496651354764E-2</v>
      </c>
      <c r="M3" s="2">
        <f t="shared" ref="M3:M24" si="0">(F3-B3)/B3</f>
        <v>-7.1454134622291832E-2</v>
      </c>
      <c r="N3" s="2">
        <f>(H3-B3)/B3</f>
        <v>-7.2112694110516698E-2</v>
      </c>
      <c r="O3" s="2">
        <f>(J3-B3)/B3</f>
        <v>-0.10642607379393497</v>
      </c>
      <c r="P3" s="2">
        <f>(J3-H3)/F3</f>
        <v>-3.695388775379501E-2</v>
      </c>
    </row>
    <row r="4" spans="1:16" x14ac:dyDescent="0.2">
      <c r="A4" s="1" t="s">
        <v>4</v>
      </c>
      <c r="B4" s="1">
        <v>28758648</v>
      </c>
      <c r="C4" s="1">
        <v>769.4</v>
      </c>
      <c r="D4" s="1">
        <v>28394569</v>
      </c>
      <c r="E4" s="1">
        <v>685.61</v>
      </c>
      <c r="F4" s="1">
        <v>26985318</v>
      </c>
      <c r="G4" s="1">
        <v>596.78</v>
      </c>
      <c r="H4" s="1">
        <v>26963559</v>
      </c>
      <c r="I4" s="1">
        <v>585.09</v>
      </c>
      <c r="J4" s="1">
        <v>25777231</v>
      </c>
      <c r="K4" s="1">
        <v>893.9</v>
      </c>
      <c r="L4" s="2">
        <f t="shared" ref="L4:L24" si="1">(D4-B4)/B4</f>
        <v>-1.2659809320660693E-2</v>
      </c>
      <c r="M4" s="2">
        <f t="shared" si="0"/>
        <v>-6.1662495399644655E-2</v>
      </c>
      <c r="N4" s="2">
        <f t="shared" ref="N4:N24" si="2">(H4-B4)/B4</f>
        <v>-6.2419102594809046E-2</v>
      </c>
      <c r="O4" s="2">
        <f t="shared" ref="O4:O24" si="3">(J4-B4)/B4</f>
        <v>-0.10367027685028865</v>
      </c>
      <c r="P4" s="2">
        <f t="shared" ref="P4:P24" si="4">(J4-H4)/F4</f>
        <v>-4.3961979621659451E-2</v>
      </c>
    </row>
    <row r="5" spans="1:16" x14ac:dyDescent="0.2">
      <c r="A5" s="1" t="s">
        <v>5</v>
      </c>
      <c r="B5" s="1">
        <v>13793093</v>
      </c>
      <c r="C5" s="1">
        <v>385.21</v>
      </c>
      <c r="D5" s="1">
        <v>13659483</v>
      </c>
      <c r="E5" s="1">
        <v>367.26</v>
      </c>
      <c r="F5" s="1">
        <v>13423611</v>
      </c>
      <c r="G5" s="1">
        <v>452.62</v>
      </c>
      <c r="H5" s="1">
        <v>13367922</v>
      </c>
      <c r="I5" s="1">
        <v>405.28</v>
      </c>
      <c r="J5" s="1">
        <v>13326366</v>
      </c>
      <c r="K5" s="1">
        <v>472.16</v>
      </c>
      <c r="L5" s="2">
        <f t="shared" si="1"/>
        <v>-9.6867323376997466E-3</v>
      </c>
      <c r="M5" s="2">
        <f t="shared" si="0"/>
        <v>-2.6787465291504959E-2</v>
      </c>
      <c r="N5" s="2">
        <f t="shared" si="2"/>
        <v>-3.0824920849877542E-2</v>
      </c>
      <c r="O5" s="2">
        <f t="shared" si="3"/>
        <v>-3.3837733132082846E-2</v>
      </c>
      <c r="P5" s="2">
        <f t="shared" si="4"/>
        <v>-3.0957392910149141E-3</v>
      </c>
    </row>
    <row r="6" spans="1:16" x14ac:dyDescent="0.2">
      <c r="A6" s="1" t="s">
        <v>6</v>
      </c>
      <c r="B6" s="1">
        <v>16008782</v>
      </c>
      <c r="C6" s="1">
        <v>385.84</v>
      </c>
      <c r="D6" s="1">
        <v>15864895</v>
      </c>
      <c r="E6" s="1">
        <v>367.99</v>
      </c>
      <c r="F6" s="1">
        <v>15278227</v>
      </c>
      <c r="G6" s="1">
        <v>452.23</v>
      </c>
      <c r="H6" s="1">
        <v>15189708</v>
      </c>
      <c r="I6" s="1">
        <v>406.16</v>
      </c>
      <c r="J6" s="1">
        <v>14889968</v>
      </c>
      <c r="K6" s="1">
        <v>472.67</v>
      </c>
      <c r="L6" s="2">
        <f t="shared" si="1"/>
        <v>-8.9880042091896803E-3</v>
      </c>
      <c r="M6" s="2">
        <f t="shared" si="0"/>
        <v>-4.5634639787086866E-2</v>
      </c>
      <c r="N6" s="2">
        <f t="shared" si="2"/>
        <v>-5.1164042336262684E-2</v>
      </c>
      <c r="O6" s="2">
        <f t="shared" si="3"/>
        <v>-6.9887515489935464E-2</v>
      </c>
      <c r="P6" s="2">
        <f t="shared" si="4"/>
        <v>-1.961876859140789E-2</v>
      </c>
    </row>
    <row r="7" spans="1:16" x14ac:dyDescent="0.2">
      <c r="A7" s="1" t="s">
        <v>7</v>
      </c>
      <c r="B7" s="1">
        <v>16425320</v>
      </c>
      <c r="C7" s="1">
        <v>388.85</v>
      </c>
      <c r="D7" s="1">
        <v>16300697</v>
      </c>
      <c r="E7" s="1">
        <v>366.1</v>
      </c>
      <c r="F7" s="1">
        <v>15979522</v>
      </c>
      <c r="G7" s="1">
        <v>441.45</v>
      </c>
      <c r="H7" s="1">
        <v>15934620</v>
      </c>
      <c r="I7" s="1">
        <v>411.88</v>
      </c>
      <c r="J7" s="1">
        <v>15895710</v>
      </c>
      <c r="K7" s="1">
        <v>481.6</v>
      </c>
      <c r="L7" s="2">
        <f t="shared" si="1"/>
        <v>-7.5872494417155954E-3</v>
      </c>
      <c r="M7" s="2">
        <f t="shared" si="0"/>
        <v>-2.7140901973294888E-2</v>
      </c>
      <c r="N7" s="2">
        <f t="shared" si="2"/>
        <v>-2.9874608226810803E-2</v>
      </c>
      <c r="O7" s="2">
        <f t="shared" si="3"/>
        <v>-3.2243511846344546E-2</v>
      </c>
      <c r="P7" s="2">
        <f t="shared" si="4"/>
        <v>-2.4349914847265142E-3</v>
      </c>
    </row>
    <row r="8" spans="1:16" x14ac:dyDescent="0.2">
      <c r="A8" s="1" t="s">
        <v>8</v>
      </c>
      <c r="B8" s="1">
        <v>13474369</v>
      </c>
      <c r="C8" s="1">
        <v>385.02</v>
      </c>
      <c r="D8" s="1">
        <v>13348494</v>
      </c>
      <c r="E8" s="1">
        <v>366.18</v>
      </c>
      <c r="F8" s="1">
        <v>12670456</v>
      </c>
      <c r="G8" s="1">
        <v>446.9</v>
      </c>
      <c r="H8" s="1">
        <v>12640161</v>
      </c>
      <c r="I8" s="1">
        <v>405.18</v>
      </c>
      <c r="J8" s="1">
        <v>12516726</v>
      </c>
      <c r="K8" s="1">
        <v>472.34</v>
      </c>
      <c r="L8" s="2">
        <f t="shared" si="1"/>
        <v>-9.3418103660364363E-3</v>
      </c>
      <c r="M8" s="2">
        <f t="shared" si="0"/>
        <v>-5.9662385674609325E-2</v>
      </c>
      <c r="N8" s="2">
        <f t="shared" si="2"/>
        <v>-6.1910728435595017E-2</v>
      </c>
      <c r="O8" s="2">
        <f t="shared" si="3"/>
        <v>-7.1071454255112063E-2</v>
      </c>
      <c r="P8" s="2">
        <f t="shared" si="4"/>
        <v>-9.741954038591823E-3</v>
      </c>
    </row>
    <row r="9" spans="1:16" x14ac:dyDescent="0.2">
      <c r="A9" s="1" t="s">
        <v>9</v>
      </c>
      <c r="B9" s="1">
        <v>15816676</v>
      </c>
      <c r="C9" s="1">
        <v>387.4</v>
      </c>
      <c r="D9" s="1">
        <v>15669517</v>
      </c>
      <c r="E9" s="1">
        <v>367.21</v>
      </c>
      <c r="F9" s="1">
        <v>15170082</v>
      </c>
      <c r="G9" s="1">
        <v>446.78</v>
      </c>
      <c r="H9" s="1">
        <v>15124882</v>
      </c>
      <c r="I9" s="1">
        <v>409.62</v>
      </c>
      <c r="J9" s="1">
        <v>14896767</v>
      </c>
      <c r="K9" s="1">
        <v>477.72</v>
      </c>
      <c r="L9" s="2">
        <f t="shared" si="1"/>
        <v>-9.3040408743278302E-3</v>
      </c>
      <c r="M9" s="2">
        <f t="shared" si="0"/>
        <v>-4.0880523821819455E-2</v>
      </c>
      <c r="N9" s="2">
        <f t="shared" si="2"/>
        <v>-4.3738267130211179E-2</v>
      </c>
      <c r="O9" s="2">
        <f t="shared" si="3"/>
        <v>-5.8160703298215127E-2</v>
      </c>
      <c r="P9" s="2">
        <f t="shared" si="4"/>
        <v>-1.5037163279671131E-2</v>
      </c>
    </row>
    <row r="10" spans="1:16" x14ac:dyDescent="0.2">
      <c r="A10" s="1" t="s">
        <v>10</v>
      </c>
      <c r="B10" s="1">
        <v>2846519</v>
      </c>
      <c r="C10" s="1">
        <v>74.64</v>
      </c>
      <c r="D10" s="1">
        <v>2810300</v>
      </c>
      <c r="E10" s="1">
        <v>71.39</v>
      </c>
      <c r="F10" s="1">
        <v>2746594</v>
      </c>
      <c r="G10" s="1">
        <v>94.58</v>
      </c>
      <c r="H10" s="1">
        <v>2741314</v>
      </c>
      <c r="I10" s="1">
        <v>84.6</v>
      </c>
      <c r="J10" s="1">
        <v>2738464</v>
      </c>
      <c r="K10" s="1">
        <v>93.29</v>
      </c>
      <c r="L10" s="2">
        <f t="shared" si="1"/>
        <v>-1.2723962144640524E-2</v>
      </c>
      <c r="M10" s="2">
        <f t="shared" si="0"/>
        <v>-3.5104279999536275E-2</v>
      </c>
      <c r="N10" s="2">
        <f t="shared" si="2"/>
        <v>-3.6959177156379426E-2</v>
      </c>
      <c r="O10" s="2">
        <f t="shared" si="3"/>
        <v>-3.7960400053539074E-2</v>
      </c>
      <c r="P10" s="2">
        <f t="shared" si="4"/>
        <v>-1.0376488115826366E-3</v>
      </c>
    </row>
    <row r="11" spans="1:16" x14ac:dyDescent="0.2">
      <c r="A11" s="1" t="s">
        <v>11</v>
      </c>
      <c r="B11" s="1">
        <v>3054415</v>
      </c>
      <c r="C11" s="1">
        <v>74.62</v>
      </c>
      <c r="D11" s="1">
        <v>3023713</v>
      </c>
      <c r="E11" s="1">
        <v>71.52</v>
      </c>
      <c r="F11" s="1">
        <v>2943766</v>
      </c>
      <c r="G11" s="1">
        <v>94.74</v>
      </c>
      <c r="H11" s="1">
        <v>2936847</v>
      </c>
      <c r="I11" s="1">
        <v>84.85</v>
      </c>
      <c r="J11" s="1">
        <v>2896984</v>
      </c>
      <c r="K11" s="1">
        <v>93.6</v>
      </c>
      <c r="L11" s="2">
        <f t="shared" si="1"/>
        <v>-1.0051679290469698E-2</v>
      </c>
      <c r="M11" s="2">
        <f t="shared" si="0"/>
        <v>-3.6225922148758437E-2</v>
      </c>
      <c r="N11" s="2">
        <f t="shared" si="2"/>
        <v>-3.8491167703144466E-2</v>
      </c>
      <c r="O11" s="2">
        <f t="shared" si="3"/>
        <v>-5.154211199198537E-2</v>
      </c>
      <c r="P11" s="2">
        <f t="shared" si="4"/>
        <v>-1.3541497523920041E-2</v>
      </c>
    </row>
    <row r="12" spans="1:16" x14ac:dyDescent="0.2">
      <c r="A12" s="1" t="s">
        <v>12</v>
      </c>
      <c r="B12" s="1">
        <v>3855959</v>
      </c>
      <c r="C12" s="1">
        <v>75.23</v>
      </c>
      <c r="D12" s="1">
        <v>3819679</v>
      </c>
      <c r="E12" s="1">
        <v>71.86</v>
      </c>
      <c r="F12" s="1">
        <v>3721541</v>
      </c>
      <c r="G12" s="1">
        <v>96.41</v>
      </c>
      <c r="H12" s="1">
        <v>3718017</v>
      </c>
      <c r="I12" s="1">
        <v>86.19</v>
      </c>
      <c r="J12" s="1">
        <v>3674845</v>
      </c>
      <c r="K12" s="1">
        <v>95.14</v>
      </c>
      <c r="L12" s="2">
        <f t="shared" si="1"/>
        <v>-9.4088137347933427E-3</v>
      </c>
      <c r="M12" s="2">
        <f t="shared" si="0"/>
        <v>-3.4859810490723578E-2</v>
      </c>
      <c r="N12" s="2">
        <f t="shared" si="2"/>
        <v>-3.5773720623066788E-2</v>
      </c>
      <c r="O12" s="2">
        <f t="shared" si="3"/>
        <v>-4.6969897760842372E-2</v>
      </c>
      <c r="P12" s="2">
        <f t="shared" si="4"/>
        <v>-1.1600570838800379E-2</v>
      </c>
    </row>
    <row r="13" spans="1:16" x14ac:dyDescent="0.2">
      <c r="A13" s="1" t="s">
        <v>13</v>
      </c>
      <c r="B13" s="1">
        <v>3089431</v>
      </c>
      <c r="C13" s="1">
        <v>74.59</v>
      </c>
      <c r="D13" s="1">
        <v>3058181</v>
      </c>
      <c r="E13" s="1">
        <v>70.95</v>
      </c>
      <c r="F13" s="1">
        <v>2948136</v>
      </c>
      <c r="G13" s="1">
        <v>93.77</v>
      </c>
      <c r="H13" s="1">
        <v>2938619</v>
      </c>
      <c r="I13" s="1">
        <v>83.41</v>
      </c>
      <c r="J13" s="1">
        <v>2870392</v>
      </c>
      <c r="K13" s="1">
        <v>92.64</v>
      </c>
      <c r="L13" s="2">
        <f t="shared" si="1"/>
        <v>-1.0115131232903404E-2</v>
      </c>
      <c r="M13" s="2">
        <f t="shared" si="0"/>
        <v>-4.5734958961698775E-2</v>
      </c>
      <c r="N13" s="2">
        <f t="shared" si="2"/>
        <v>-4.8815461487892106E-2</v>
      </c>
      <c r="O13" s="2">
        <f t="shared" si="3"/>
        <v>-7.0899463363965728E-2</v>
      </c>
      <c r="P13" s="2">
        <f t="shared" si="4"/>
        <v>-2.3142419481326507E-2</v>
      </c>
    </row>
    <row r="14" spans="1:16" x14ac:dyDescent="0.2">
      <c r="A14" s="1" t="s">
        <v>14</v>
      </c>
      <c r="B14" s="1">
        <v>715059</v>
      </c>
      <c r="C14" s="1">
        <v>18.34</v>
      </c>
      <c r="D14" s="1">
        <v>701259</v>
      </c>
      <c r="E14" s="1">
        <v>17.66</v>
      </c>
      <c r="F14" s="1">
        <v>678029</v>
      </c>
      <c r="G14" s="1">
        <v>23.18</v>
      </c>
      <c r="H14" s="1">
        <v>677616</v>
      </c>
      <c r="I14" s="1">
        <v>20.57</v>
      </c>
      <c r="J14" s="1">
        <v>644456</v>
      </c>
      <c r="K14" s="1">
        <v>23.2</v>
      </c>
      <c r="L14" s="2">
        <f t="shared" si="1"/>
        <v>-1.9299106786992402E-2</v>
      </c>
      <c r="M14" s="2">
        <f t="shared" si="0"/>
        <v>-5.1785936545096278E-2</v>
      </c>
      <c r="N14" s="2">
        <f t="shared" si="2"/>
        <v>-5.2363511262706997E-2</v>
      </c>
      <c r="O14" s="2">
        <f t="shared" si="3"/>
        <v>-9.8737306991451057E-2</v>
      </c>
      <c r="P14" s="2">
        <f t="shared" si="4"/>
        <v>-4.8906462702922739E-2</v>
      </c>
    </row>
    <row r="15" spans="1:16" x14ac:dyDescent="0.2">
      <c r="A15" s="1" t="s">
        <v>15</v>
      </c>
      <c r="B15" s="1">
        <v>887680</v>
      </c>
      <c r="C15" s="1">
        <v>18.68</v>
      </c>
      <c r="D15" s="1">
        <v>880662</v>
      </c>
      <c r="E15" s="1">
        <v>17.82</v>
      </c>
      <c r="F15" s="1">
        <v>851541</v>
      </c>
      <c r="G15" s="1">
        <v>23.73</v>
      </c>
      <c r="H15" s="1">
        <v>851148</v>
      </c>
      <c r="I15" s="1">
        <v>21.21</v>
      </c>
      <c r="J15" s="1">
        <v>850224</v>
      </c>
      <c r="K15" s="1">
        <v>23.3</v>
      </c>
      <c r="L15" s="2">
        <f t="shared" si="1"/>
        <v>-7.9060021629416E-3</v>
      </c>
      <c r="M15" s="2">
        <f t="shared" si="0"/>
        <v>-4.07117429704398E-2</v>
      </c>
      <c r="N15" s="2">
        <f t="shared" si="2"/>
        <v>-4.1154470079307857E-2</v>
      </c>
      <c r="O15" s="2">
        <f t="shared" si="3"/>
        <v>-4.2195385724585435E-2</v>
      </c>
      <c r="P15" s="2">
        <f t="shared" si="4"/>
        <v>-1.0850916162580546E-3</v>
      </c>
    </row>
    <row r="16" spans="1:16" x14ac:dyDescent="0.2">
      <c r="A16" s="1" t="s">
        <v>16</v>
      </c>
      <c r="B16" s="1">
        <v>857924</v>
      </c>
      <c r="C16" s="1">
        <v>18.38</v>
      </c>
      <c r="D16" s="1">
        <v>846698</v>
      </c>
      <c r="E16" s="1">
        <v>17.53</v>
      </c>
      <c r="F16" s="1">
        <v>829807</v>
      </c>
      <c r="G16" s="1">
        <v>23.36</v>
      </c>
      <c r="H16" s="1">
        <v>829229</v>
      </c>
      <c r="I16" s="1">
        <v>20.8</v>
      </c>
      <c r="J16" s="1">
        <v>822959</v>
      </c>
      <c r="K16" s="1">
        <v>23.16</v>
      </c>
      <c r="L16" s="2">
        <f t="shared" si="1"/>
        <v>-1.308507513486043E-2</v>
      </c>
      <c r="M16" s="2">
        <f t="shared" si="0"/>
        <v>-3.2773299266601705E-2</v>
      </c>
      <c r="N16" s="2">
        <f t="shared" si="2"/>
        <v>-3.3447018617033676E-2</v>
      </c>
      <c r="O16" s="2">
        <f t="shared" si="3"/>
        <v>-4.0755358283484318E-2</v>
      </c>
      <c r="P16" s="2">
        <f t="shared" si="4"/>
        <v>-7.5559738589816667E-3</v>
      </c>
    </row>
    <row r="17" spans="1:19" x14ac:dyDescent="0.2">
      <c r="A17" s="1" t="s">
        <v>17</v>
      </c>
      <c r="B17" s="1">
        <v>836207</v>
      </c>
      <c r="C17" s="1">
        <v>18.71</v>
      </c>
      <c r="D17" s="1">
        <v>828842</v>
      </c>
      <c r="E17" s="1">
        <v>17.52</v>
      </c>
      <c r="F17" s="1">
        <v>792645</v>
      </c>
      <c r="G17" s="1">
        <v>23.55</v>
      </c>
      <c r="H17" s="1">
        <v>791416</v>
      </c>
      <c r="I17" s="1">
        <v>20.83</v>
      </c>
      <c r="J17" s="1">
        <v>772825</v>
      </c>
      <c r="K17" s="1">
        <v>23.3</v>
      </c>
      <c r="L17" s="2">
        <f t="shared" si="1"/>
        <v>-8.8076277763759446E-3</v>
      </c>
      <c r="M17" s="2">
        <f t="shared" si="0"/>
        <v>-5.2094756441885798E-2</v>
      </c>
      <c r="N17" s="2">
        <f t="shared" si="2"/>
        <v>-5.3564488218826201E-2</v>
      </c>
      <c r="O17" s="2">
        <f t="shared" si="3"/>
        <v>-7.5797021550883928E-2</v>
      </c>
      <c r="P17" s="2">
        <f t="shared" si="4"/>
        <v>-2.3454383740514353E-2</v>
      </c>
    </row>
    <row r="18" spans="1:19" x14ac:dyDescent="0.2">
      <c r="A18" s="1" t="s">
        <v>18</v>
      </c>
      <c r="B18" s="1">
        <v>5578159</v>
      </c>
      <c r="C18" s="1">
        <v>169.31</v>
      </c>
      <c r="D18" s="1">
        <v>5514270</v>
      </c>
      <c r="E18" s="1">
        <v>161.58000000000001</v>
      </c>
      <c r="F18" s="1">
        <v>5196921</v>
      </c>
      <c r="G18" s="1">
        <v>209.59</v>
      </c>
      <c r="H18" s="1">
        <v>5169169</v>
      </c>
      <c r="I18" s="1">
        <v>187.45</v>
      </c>
      <c r="J18" s="1">
        <v>4979560</v>
      </c>
      <c r="K18" s="1">
        <v>206.64</v>
      </c>
      <c r="L18" s="2">
        <f t="shared" si="1"/>
        <v>-1.1453420384754182E-2</v>
      </c>
      <c r="M18" s="2">
        <f t="shared" si="0"/>
        <v>-6.8344771097417628E-2</v>
      </c>
      <c r="N18" s="2">
        <f t="shared" si="2"/>
        <v>-7.3319889232271798E-2</v>
      </c>
      <c r="O18" s="2">
        <f t="shared" si="3"/>
        <v>-0.10731121145883436</v>
      </c>
      <c r="P18" s="2">
        <f t="shared" si="4"/>
        <v>-3.6484872485073372E-2</v>
      </c>
    </row>
    <row r="19" spans="1:19" x14ac:dyDescent="0.2">
      <c r="A19" s="1" t="s">
        <v>19</v>
      </c>
      <c r="B19" s="1">
        <v>5150611</v>
      </c>
      <c r="C19" s="1">
        <v>167.38</v>
      </c>
      <c r="D19" s="1">
        <v>5113111</v>
      </c>
      <c r="E19" s="1">
        <v>160.53</v>
      </c>
      <c r="F19" s="1">
        <v>4842728</v>
      </c>
      <c r="G19" s="1">
        <v>206.48</v>
      </c>
      <c r="H19" s="1">
        <v>4786201</v>
      </c>
      <c r="I19" s="1">
        <v>184.45</v>
      </c>
      <c r="J19" s="1">
        <v>4708343</v>
      </c>
      <c r="K19" s="1">
        <v>203.46</v>
      </c>
      <c r="L19" s="2">
        <f t="shared" si="1"/>
        <v>-7.2806896113878526E-3</v>
      </c>
      <c r="M19" s="2">
        <f t="shared" si="0"/>
        <v>-5.9776014923278033E-2</v>
      </c>
      <c r="N19" s="2">
        <f t="shared" si="2"/>
        <v>-7.07508293676226E-2</v>
      </c>
      <c r="O19" s="2">
        <f t="shared" si="3"/>
        <v>-8.5867094214647541E-2</v>
      </c>
      <c r="P19" s="2">
        <f t="shared" si="4"/>
        <v>-1.6077301884392433E-2</v>
      </c>
    </row>
    <row r="20" spans="1:19" x14ac:dyDescent="0.2">
      <c r="A20" s="1" t="s">
        <v>20</v>
      </c>
      <c r="B20" s="1">
        <v>5122837</v>
      </c>
      <c r="C20" s="1">
        <v>168.09</v>
      </c>
      <c r="D20" s="1">
        <v>5079857</v>
      </c>
      <c r="E20" s="1">
        <v>160.44999999999999</v>
      </c>
      <c r="F20" s="1">
        <v>4756981</v>
      </c>
      <c r="G20" s="1">
        <v>205.45</v>
      </c>
      <c r="H20" s="1">
        <v>4709306</v>
      </c>
      <c r="I20" s="1">
        <v>184.77</v>
      </c>
      <c r="J20" s="1">
        <v>4618034</v>
      </c>
      <c r="K20" s="1">
        <v>203.51</v>
      </c>
      <c r="L20" s="2">
        <f t="shared" si="1"/>
        <v>-8.3898824030512777E-3</v>
      </c>
      <c r="M20" s="2">
        <f t="shared" si="0"/>
        <v>-7.1416677907183077E-2</v>
      </c>
      <c r="N20" s="2">
        <f t="shared" si="2"/>
        <v>-8.0723044672317307E-2</v>
      </c>
      <c r="O20" s="2">
        <f t="shared" si="3"/>
        <v>-9.8539734916414476E-2</v>
      </c>
      <c r="P20" s="2">
        <f t="shared" si="4"/>
        <v>-1.9186959123864485E-2</v>
      </c>
    </row>
    <row r="21" spans="1:19" x14ac:dyDescent="0.2">
      <c r="A21" s="1" t="s">
        <v>21</v>
      </c>
      <c r="B21" s="1">
        <v>2693554</v>
      </c>
      <c r="C21" s="1">
        <v>73.87</v>
      </c>
      <c r="D21" s="1">
        <v>2657108</v>
      </c>
      <c r="E21" s="1">
        <v>71.17</v>
      </c>
      <c r="F21" s="1">
        <v>2596684</v>
      </c>
      <c r="G21" s="1">
        <v>92.94</v>
      </c>
      <c r="H21" s="1">
        <v>2590931</v>
      </c>
      <c r="I21" s="1">
        <v>82.98</v>
      </c>
      <c r="J21" s="1">
        <v>2575023</v>
      </c>
      <c r="K21" s="1">
        <v>92.12</v>
      </c>
      <c r="L21" s="2">
        <f t="shared" si="1"/>
        <v>-1.3530822103436575E-2</v>
      </c>
      <c r="M21" s="2">
        <f t="shared" si="0"/>
        <v>-3.5963637632659307E-2</v>
      </c>
      <c r="N21" s="2">
        <f t="shared" si="2"/>
        <v>-3.8099477493304383E-2</v>
      </c>
      <c r="O21" s="2">
        <f t="shared" si="3"/>
        <v>-4.4005429258147412E-2</v>
      </c>
      <c r="P21" s="2">
        <f t="shared" si="4"/>
        <v>-6.1262748952125093E-3</v>
      </c>
    </row>
    <row r="22" spans="1:19" x14ac:dyDescent="0.2">
      <c r="A22" s="1" t="s">
        <v>22</v>
      </c>
      <c r="B22" s="1">
        <v>3890714</v>
      </c>
      <c r="C22" s="1">
        <v>136.66</v>
      </c>
      <c r="D22" s="1">
        <v>3819282</v>
      </c>
      <c r="E22" s="1">
        <v>130.43</v>
      </c>
      <c r="F22" s="1">
        <v>3575229</v>
      </c>
      <c r="G22" s="1">
        <v>169.61</v>
      </c>
      <c r="H22" s="1">
        <v>3569145</v>
      </c>
      <c r="I22" s="1">
        <v>150.13999999999999</v>
      </c>
      <c r="J22" s="1">
        <v>3359287</v>
      </c>
      <c r="K22" s="1">
        <v>165.1</v>
      </c>
      <c r="L22" s="2">
        <f t="shared" si="1"/>
        <v>-1.8359612143169609E-2</v>
      </c>
      <c r="M22" s="2">
        <f t="shared" si="0"/>
        <v>-8.1086659158190508E-2</v>
      </c>
      <c r="N22" s="2">
        <f t="shared" si="2"/>
        <v>-8.2650382423380381E-2</v>
      </c>
      <c r="O22" s="2">
        <f t="shared" si="3"/>
        <v>-0.13658855418311394</v>
      </c>
      <c r="P22" s="2">
        <f t="shared" si="4"/>
        <v>-5.8697778519921383E-2</v>
      </c>
    </row>
    <row r="23" spans="1:19" x14ac:dyDescent="0.2">
      <c r="A23" s="1" t="s">
        <v>23</v>
      </c>
      <c r="B23" s="1">
        <v>3682327</v>
      </c>
      <c r="C23" s="1">
        <v>148.03</v>
      </c>
      <c r="D23" s="1">
        <v>3614614</v>
      </c>
      <c r="E23" s="1">
        <v>140.27000000000001</v>
      </c>
      <c r="F23" s="1">
        <v>3475629</v>
      </c>
      <c r="G23" s="1">
        <v>184.51</v>
      </c>
      <c r="H23" s="1">
        <v>3448938</v>
      </c>
      <c r="I23" s="1">
        <v>163.32</v>
      </c>
      <c r="J23" s="1">
        <v>3287272</v>
      </c>
      <c r="K23" s="1">
        <v>181.27</v>
      </c>
      <c r="L23" s="2">
        <f t="shared" si="1"/>
        <v>-1.83886439199995E-2</v>
      </c>
      <c r="M23" s="2">
        <f t="shared" si="0"/>
        <v>-5.613244016623184E-2</v>
      </c>
      <c r="N23" s="2">
        <f t="shared" si="2"/>
        <v>-6.3380845861869414E-2</v>
      </c>
      <c r="O23" s="2">
        <f t="shared" si="3"/>
        <v>-0.10728406249635081</v>
      </c>
      <c r="P23" s="2">
        <f t="shared" si="4"/>
        <v>-4.6514170528557566E-2</v>
      </c>
    </row>
    <row r="24" spans="1:19" x14ac:dyDescent="0.2">
      <c r="A24" s="1" t="s">
        <v>24</v>
      </c>
      <c r="B24" s="1">
        <v>1134967</v>
      </c>
      <c r="C24" s="1">
        <v>101.54</v>
      </c>
      <c r="D24" s="1">
        <v>1112738</v>
      </c>
      <c r="E24" s="1">
        <v>95.2</v>
      </c>
      <c r="F24" s="1">
        <v>995006</v>
      </c>
      <c r="G24" s="1">
        <v>132.13</v>
      </c>
      <c r="H24" s="1">
        <v>988587</v>
      </c>
      <c r="I24" s="1">
        <v>111.67</v>
      </c>
      <c r="J24" s="1">
        <v>894574</v>
      </c>
      <c r="K24" s="1">
        <v>128.59</v>
      </c>
      <c r="L24" s="2">
        <f t="shared" si="1"/>
        <v>-1.9585591475346862E-2</v>
      </c>
      <c r="M24" s="2">
        <f t="shared" si="0"/>
        <v>-0.12331724182289</v>
      </c>
      <c r="N24" s="2">
        <f t="shared" si="2"/>
        <v>-0.12897291286883231</v>
      </c>
      <c r="O24" s="2">
        <f t="shared" si="3"/>
        <v>-0.21180615824072418</v>
      </c>
      <c r="P24" s="2">
        <f t="shared" si="4"/>
        <v>-9.4484857377744452E-2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  <c r="O26" s="8" t="s">
        <v>41</v>
      </c>
    </row>
    <row r="27" spans="1:19" x14ac:dyDescent="0.2">
      <c r="J27" s="29" t="s">
        <v>33</v>
      </c>
      <c r="K27" s="6" t="s">
        <v>36</v>
      </c>
      <c r="L27" s="7">
        <f>MIN(L3:L20)</f>
        <v>-1.9299106786992402E-2</v>
      </c>
      <c r="M27" s="7">
        <f t="shared" ref="M27:N27" si="5">MIN(M3:M20)</f>
        <v>-7.1454134622291832E-2</v>
      </c>
      <c r="N27" s="7">
        <f t="shared" si="5"/>
        <v>-8.0723044672317307E-2</v>
      </c>
      <c r="O27" s="7">
        <f t="shared" ref="O27" si="6">MIN(O3:O20)</f>
        <v>-0.10731121145883436</v>
      </c>
      <c r="Q27" s="2"/>
      <c r="R27" s="2"/>
      <c r="S27" s="2"/>
    </row>
    <row r="28" spans="1:19" x14ac:dyDescent="0.2">
      <c r="J28" s="30"/>
      <c r="K28" s="6" t="s">
        <v>37</v>
      </c>
      <c r="L28" s="7">
        <f>AVERAGE(L3:L20)</f>
        <v>-1.0374196325786412E-2</v>
      </c>
      <c r="M28" s="7">
        <f t="shared" ref="M28:N28" si="7">AVERAGE(M3:M20)</f>
        <v>-4.7891706517937296E-2</v>
      </c>
      <c r="N28" s="7">
        <f t="shared" si="7"/>
        <v>-5.0967063450258449E-2</v>
      </c>
      <c r="O28" s="7">
        <f t="shared" ref="O28" si="8">AVERAGE(O3:O20)</f>
        <v>-6.8437347498697079E-2</v>
      </c>
      <c r="P28" s="9"/>
    </row>
    <row r="29" spans="1:19" x14ac:dyDescent="0.2">
      <c r="J29" s="30" t="s">
        <v>34</v>
      </c>
      <c r="K29" s="6" t="s">
        <v>36</v>
      </c>
      <c r="L29" s="7">
        <f>MIN(L21:L24)</f>
        <v>-1.9585591475346862E-2</v>
      </c>
      <c r="M29" s="7">
        <f t="shared" ref="M29:N29" si="9">MIN(M21:M24)</f>
        <v>-0.12331724182289</v>
      </c>
      <c r="N29" s="7">
        <f t="shared" si="9"/>
        <v>-0.12897291286883231</v>
      </c>
      <c r="O29" s="7">
        <f t="shared" ref="O29" si="10">MIN(O21:O24)</f>
        <v>-0.21180615824072418</v>
      </c>
    </row>
    <row r="30" spans="1:19" x14ac:dyDescent="0.2">
      <c r="J30" s="30"/>
      <c r="K30" s="6" t="s">
        <v>37</v>
      </c>
      <c r="L30" s="7">
        <f>AVERAGE(L21:L24)</f>
        <v>-1.7466167410488134E-2</v>
      </c>
      <c r="M30" s="7">
        <f t="shared" ref="M30:N30" si="11">AVERAGE(M21:M24)</f>
        <v>-7.412499469499291E-2</v>
      </c>
      <c r="N30" s="7">
        <f t="shared" si="11"/>
        <v>-7.8275904661846613E-2</v>
      </c>
      <c r="O30" s="7">
        <f t="shared" ref="O30" si="12">AVERAGE(O21:O24)</f>
        <v>-0.12492105104458408</v>
      </c>
    </row>
    <row r="31" spans="1:19" x14ac:dyDescent="0.2">
      <c r="J31" s="30" t="s">
        <v>35</v>
      </c>
      <c r="K31" s="6" t="s">
        <v>36</v>
      </c>
      <c r="L31" s="7">
        <f>MIN(L3:L24)</f>
        <v>-1.9585591475346862E-2</v>
      </c>
      <c r="M31" s="7">
        <f t="shared" ref="M31:N31" si="13">MIN(M3:M24)</f>
        <v>-0.12331724182289</v>
      </c>
      <c r="N31" s="7">
        <f t="shared" si="13"/>
        <v>-0.12897291286883231</v>
      </c>
      <c r="O31" s="7">
        <f t="shared" ref="O31" si="14">MIN(O3:O24)</f>
        <v>-0.21180615824072418</v>
      </c>
    </row>
    <row r="32" spans="1:19" x14ac:dyDescent="0.2">
      <c r="J32" s="30"/>
      <c r="K32" s="6" t="s">
        <v>37</v>
      </c>
      <c r="L32" s="7">
        <f>AVERAGE(L3:L24)</f>
        <v>-1.1663645613913998E-2</v>
      </c>
      <c r="M32" s="7">
        <f t="shared" ref="M32:N32" si="15">AVERAGE(M3:M24)</f>
        <v>-5.2661395277401948E-2</v>
      </c>
      <c r="N32" s="7">
        <f t="shared" si="15"/>
        <v>-5.5932307306910851E-2</v>
      </c>
      <c r="O32" s="7">
        <f t="shared" ref="O32" si="16">AVERAGE(O3:O24)</f>
        <v>-7.8707111779767441E-2</v>
      </c>
    </row>
    <row r="37" spans="1:1" x14ac:dyDescent="0.2">
      <c r="A37" s="1" t="s">
        <v>25</v>
      </c>
    </row>
  </sheetData>
  <mergeCells count="9">
    <mergeCell ref="J29:J30"/>
    <mergeCell ref="J31:J32"/>
    <mergeCell ref="J1:K1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1D3E-2B16-4EB0-9DC7-DDAFBC94FDC2}">
  <dimension ref="A1:R37"/>
  <sheetViews>
    <sheetView workbookViewId="0">
      <selection activeCell="J32" sqref="A1:J32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8" t="s">
        <v>58</v>
      </c>
      <c r="B1" s="28" t="s">
        <v>0</v>
      </c>
      <c r="C1" s="28" t="s">
        <v>26</v>
      </c>
      <c r="D1" s="28"/>
      <c r="E1" s="28" t="s">
        <v>51</v>
      </c>
      <c r="F1" s="28"/>
      <c r="H1" s="18"/>
    </row>
    <row r="2" spans="1:10" x14ac:dyDescent="0.2">
      <c r="A2" s="28"/>
      <c r="B2" s="28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8" t="s">
        <v>52</v>
      </c>
      <c r="B3" s="1" t="s">
        <v>3</v>
      </c>
      <c r="C3" s="1">
        <v>27481432</v>
      </c>
      <c r="D3" s="1">
        <v>211.14099999999999</v>
      </c>
      <c r="E3" s="1">
        <v>25460649</v>
      </c>
      <c r="F3" s="1">
        <v>265.43799999999999</v>
      </c>
      <c r="J3" s="14">
        <f t="shared" ref="J3:J24" si="0">(E3-C3)/C3</f>
        <v>-7.3532667438872906E-2</v>
      </c>
    </row>
    <row r="4" spans="1:10" x14ac:dyDescent="0.2">
      <c r="A4" s="28"/>
      <c r="B4" s="1" t="s">
        <v>4</v>
      </c>
      <c r="C4" s="1">
        <v>28290950</v>
      </c>
      <c r="D4" s="1">
        <v>207.48400000000001</v>
      </c>
      <c r="E4" s="1">
        <v>26326355</v>
      </c>
      <c r="F4" s="1">
        <v>264.21899999999999</v>
      </c>
      <c r="J4" s="14">
        <f t="shared" si="0"/>
        <v>-6.9442524906374647E-2</v>
      </c>
    </row>
    <row r="5" spans="1:10" x14ac:dyDescent="0.2">
      <c r="A5" s="28" t="s">
        <v>53</v>
      </c>
      <c r="B5" s="1" t="s">
        <v>5</v>
      </c>
      <c r="C5" s="1">
        <v>13456454</v>
      </c>
      <c r="D5" s="1">
        <v>131.625</v>
      </c>
      <c r="E5" s="1">
        <v>13413428</v>
      </c>
      <c r="F5" s="1">
        <v>131.51599999999999</v>
      </c>
      <c r="J5" s="14">
        <f t="shared" si="0"/>
        <v>-3.1974248193469097E-3</v>
      </c>
    </row>
    <row r="6" spans="1:10" x14ac:dyDescent="0.2">
      <c r="A6" s="28"/>
      <c r="B6" s="1" t="s">
        <v>6</v>
      </c>
      <c r="C6" s="1">
        <v>15603152</v>
      </c>
      <c r="D6" s="1">
        <v>131.81200000000001</v>
      </c>
      <c r="E6" s="1">
        <v>15120425</v>
      </c>
      <c r="F6" s="1">
        <v>130.26599999999999</v>
      </c>
      <c r="J6" s="14">
        <f t="shared" si="0"/>
        <v>-3.093778744192199E-2</v>
      </c>
    </row>
    <row r="7" spans="1:10" x14ac:dyDescent="0.2">
      <c r="A7" s="28"/>
      <c r="B7" s="1" t="s">
        <v>7</v>
      </c>
      <c r="C7" s="1">
        <v>16223428</v>
      </c>
      <c r="D7" s="1">
        <v>133.453</v>
      </c>
      <c r="E7" s="1">
        <v>16148248</v>
      </c>
      <c r="F7" s="1">
        <v>133.21899999999999</v>
      </c>
      <c r="J7" s="14">
        <f t="shared" si="0"/>
        <v>-4.6340391192293022E-3</v>
      </c>
    </row>
    <row r="8" spans="1:10" x14ac:dyDescent="0.2">
      <c r="A8" s="28"/>
      <c r="B8" s="1" t="s">
        <v>8</v>
      </c>
      <c r="C8" s="1">
        <v>13260224</v>
      </c>
      <c r="D8" s="1">
        <v>131.34399999999999</v>
      </c>
      <c r="E8" s="1">
        <v>13103686</v>
      </c>
      <c r="F8" s="1">
        <v>132.89099999999999</v>
      </c>
      <c r="I8" s="14"/>
      <c r="J8" s="14">
        <f t="shared" si="0"/>
        <v>-1.1805079612531433E-2</v>
      </c>
    </row>
    <row r="9" spans="1:10" x14ac:dyDescent="0.2">
      <c r="A9" s="28"/>
      <c r="B9" s="1" t="s">
        <v>9</v>
      </c>
      <c r="C9" s="1">
        <v>15597380</v>
      </c>
      <c r="D9" s="1">
        <v>133.23400000000001</v>
      </c>
      <c r="E9" s="1">
        <v>15156389</v>
      </c>
      <c r="F9" s="1">
        <v>132.43799999999999</v>
      </c>
      <c r="I9" s="14"/>
      <c r="J9" s="14">
        <f t="shared" si="0"/>
        <v>-2.8273402327826852E-2</v>
      </c>
    </row>
    <row r="10" spans="1:10" x14ac:dyDescent="0.2">
      <c r="A10" s="28" t="s">
        <v>54</v>
      </c>
      <c r="B10" s="1" t="s">
        <v>10</v>
      </c>
      <c r="C10" s="1">
        <v>2803223</v>
      </c>
      <c r="D10" s="1">
        <v>25.625</v>
      </c>
      <c r="E10" s="1">
        <v>2797182</v>
      </c>
      <c r="F10" s="1">
        <v>26.577999999999999</v>
      </c>
      <c r="J10" s="14">
        <f t="shared" si="0"/>
        <v>-2.1550194187190956E-3</v>
      </c>
    </row>
    <row r="11" spans="1:10" x14ac:dyDescent="0.2">
      <c r="A11" s="28"/>
      <c r="B11" s="1" t="s">
        <v>11</v>
      </c>
      <c r="C11" s="1">
        <v>3013966</v>
      </c>
      <c r="D11" s="1">
        <v>25.905999999999999</v>
      </c>
      <c r="E11" s="1">
        <v>2978808</v>
      </c>
      <c r="F11" s="1">
        <v>26.719000000000001</v>
      </c>
      <c r="J11" s="14">
        <f t="shared" si="0"/>
        <v>-1.1665028736223302E-2</v>
      </c>
    </row>
    <row r="12" spans="1:10" x14ac:dyDescent="0.2">
      <c r="A12" s="28"/>
      <c r="B12" s="1" t="s">
        <v>12</v>
      </c>
      <c r="C12" s="1">
        <v>3820148</v>
      </c>
      <c r="D12" s="1">
        <v>26.515999999999998</v>
      </c>
      <c r="E12" s="1">
        <v>3779162</v>
      </c>
      <c r="F12" s="1">
        <v>27.280999999999999</v>
      </c>
      <c r="J12" s="14">
        <f t="shared" si="0"/>
        <v>-1.0728903696924832E-2</v>
      </c>
    </row>
    <row r="13" spans="1:10" x14ac:dyDescent="0.2">
      <c r="A13" s="28"/>
      <c r="B13" s="1" t="s">
        <v>13</v>
      </c>
      <c r="C13" s="1">
        <v>3058724</v>
      </c>
      <c r="D13" s="1">
        <v>25.859000000000002</v>
      </c>
      <c r="E13" s="1">
        <v>2984278</v>
      </c>
      <c r="F13" s="1">
        <v>27</v>
      </c>
      <c r="J13" s="14">
        <f t="shared" si="0"/>
        <v>-2.4338907335215598E-2</v>
      </c>
    </row>
    <row r="14" spans="1:10" x14ac:dyDescent="0.2">
      <c r="A14" s="28" t="s">
        <v>55</v>
      </c>
      <c r="B14" s="1" t="s">
        <v>14</v>
      </c>
      <c r="C14" s="1">
        <v>701489</v>
      </c>
      <c r="D14" s="1">
        <v>6.266</v>
      </c>
      <c r="E14" s="1">
        <v>663258</v>
      </c>
      <c r="F14" s="1">
        <v>6.609</v>
      </c>
      <c r="J14" s="14">
        <f t="shared" si="0"/>
        <v>-5.4499785456364962E-2</v>
      </c>
    </row>
    <row r="15" spans="1:10" x14ac:dyDescent="0.2">
      <c r="A15" s="28"/>
      <c r="B15" s="1" t="s">
        <v>15</v>
      </c>
      <c r="C15" s="1">
        <v>881164</v>
      </c>
      <c r="D15" s="1">
        <v>6.6879999999999997</v>
      </c>
      <c r="E15" s="1">
        <v>876186</v>
      </c>
      <c r="F15" s="1">
        <v>6.859</v>
      </c>
      <c r="J15" s="14">
        <f t="shared" si="0"/>
        <v>-5.6493456382693801E-3</v>
      </c>
    </row>
    <row r="16" spans="1:10" x14ac:dyDescent="0.2">
      <c r="A16" s="28"/>
      <c r="B16" s="1" t="s">
        <v>16</v>
      </c>
      <c r="C16" s="1">
        <v>850007</v>
      </c>
      <c r="D16" s="1">
        <v>6.5469999999999997</v>
      </c>
      <c r="E16" s="1">
        <v>842291</v>
      </c>
      <c r="F16" s="1">
        <v>6.6719999999999997</v>
      </c>
      <c r="J16" s="14">
        <f t="shared" si="0"/>
        <v>-9.0775723023457447E-3</v>
      </c>
    </row>
    <row r="17" spans="1:18" x14ac:dyDescent="0.2">
      <c r="A17" s="28"/>
      <c r="B17" s="1" t="s">
        <v>17</v>
      </c>
      <c r="C17" s="1">
        <v>833712</v>
      </c>
      <c r="D17" s="1">
        <v>6.5940000000000003</v>
      </c>
      <c r="E17" s="1">
        <v>809526</v>
      </c>
      <c r="F17" s="1">
        <v>6.7809999999999997</v>
      </c>
      <c r="J17" s="14">
        <f t="shared" si="0"/>
        <v>-2.9010017847889921E-2</v>
      </c>
    </row>
    <row r="18" spans="1:18" x14ac:dyDescent="0.2">
      <c r="A18" s="28" t="s">
        <v>56</v>
      </c>
      <c r="B18" s="1" t="s">
        <v>18</v>
      </c>
      <c r="C18" s="1">
        <v>5394984</v>
      </c>
      <c r="D18" s="1">
        <v>57.688000000000002</v>
      </c>
      <c r="E18" s="1">
        <v>5135395</v>
      </c>
      <c r="F18" s="1">
        <v>60.265999999999998</v>
      </c>
      <c r="J18" s="14">
        <f t="shared" si="0"/>
        <v>-4.8116732134886778E-2</v>
      </c>
    </row>
    <row r="19" spans="1:18" x14ac:dyDescent="0.2">
      <c r="A19" s="28"/>
      <c r="B19" s="1" t="s">
        <v>19</v>
      </c>
      <c r="C19" s="1">
        <v>4940646</v>
      </c>
      <c r="D19" s="1">
        <v>56.484000000000002</v>
      </c>
      <c r="E19" s="1">
        <v>4774860</v>
      </c>
      <c r="F19" s="1">
        <v>59.390999999999998</v>
      </c>
      <c r="I19" s="21"/>
      <c r="J19" s="22">
        <f t="shared" si="0"/>
        <v>-3.3555530997363504E-2</v>
      </c>
    </row>
    <row r="20" spans="1:18" x14ac:dyDescent="0.2">
      <c r="A20" s="28"/>
      <c r="B20" s="1" t="s">
        <v>20</v>
      </c>
      <c r="C20" s="1">
        <v>4910998</v>
      </c>
      <c r="D20" s="1">
        <v>56.405999999999999</v>
      </c>
      <c r="E20" s="1">
        <v>4730478</v>
      </c>
      <c r="F20" s="1">
        <v>59.125</v>
      </c>
      <c r="I20" s="21"/>
      <c r="J20" s="22">
        <f t="shared" si="0"/>
        <v>-3.6758312668830243E-2</v>
      </c>
      <c r="L20" s="1" t="s">
        <v>61</v>
      </c>
    </row>
    <row r="21" spans="1:18" x14ac:dyDescent="0.2">
      <c r="A21" s="28" t="s">
        <v>57</v>
      </c>
      <c r="B21" s="1" t="s">
        <v>21</v>
      </c>
      <c r="C21" s="1">
        <v>2652403</v>
      </c>
      <c r="D21" s="1">
        <v>24.922000000000001</v>
      </c>
      <c r="E21" s="1">
        <v>2637555</v>
      </c>
      <c r="F21" s="1">
        <v>26.155999999999999</v>
      </c>
      <c r="I21" s="21"/>
      <c r="J21" s="22">
        <f t="shared" si="0"/>
        <v>-5.5979426957366582E-3</v>
      </c>
    </row>
    <row r="22" spans="1:18" x14ac:dyDescent="0.2">
      <c r="A22" s="28"/>
      <c r="B22" s="1" t="s">
        <v>22</v>
      </c>
      <c r="C22" s="1">
        <v>3724456</v>
      </c>
      <c r="D22" s="1">
        <v>47.030999999999999</v>
      </c>
      <c r="E22" s="1">
        <v>3447549</v>
      </c>
      <c r="F22" s="1">
        <v>48.984000000000002</v>
      </c>
      <c r="I22" s="21"/>
      <c r="J22" s="22">
        <f t="shared" si="0"/>
        <v>-7.4348307511217751E-2</v>
      </c>
    </row>
    <row r="23" spans="1:18" x14ac:dyDescent="0.2">
      <c r="A23" s="28"/>
      <c r="B23" s="1" t="s">
        <v>23</v>
      </c>
      <c r="C23" s="1">
        <v>3576672</v>
      </c>
      <c r="D23" s="1">
        <v>49.811999999999998</v>
      </c>
      <c r="E23" s="1">
        <v>3358225</v>
      </c>
      <c r="F23" s="1">
        <v>52.390999999999998</v>
      </c>
      <c r="I23" s="21"/>
      <c r="J23" s="22">
        <f t="shared" si="0"/>
        <v>-6.1075491406536578E-2</v>
      </c>
    </row>
    <row r="24" spans="1:18" x14ac:dyDescent="0.2">
      <c r="A24" s="28"/>
      <c r="B24" s="1" t="s">
        <v>24</v>
      </c>
      <c r="C24" s="1">
        <v>1052984</v>
      </c>
      <c r="D24" s="1">
        <v>39.344000000000001</v>
      </c>
      <c r="E24" s="1">
        <v>910062</v>
      </c>
      <c r="F24" s="1">
        <v>42.171999999999997</v>
      </c>
      <c r="I24" s="21"/>
      <c r="J24" s="22">
        <f t="shared" si="0"/>
        <v>-0.13573045744284815</v>
      </c>
      <c r="N24" s="1" t="s">
        <v>59</v>
      </c>
    </row>
    <row r="25" spans="1:18" x14ac:dyDescent="0.2">
      <c r="H25" s="15"/>
      <c r="I25" s="23"/>
      <c r="J25" s="23"/>
    </row>
    <row r="26" spans="1:18" x14ac:dyDescent="0.2">
      <c r="H26" s="8"/>
      <c r="I26" s="24"/>
      <c r="J26" s="25" t="str">
        <f>J2</f>
        <v xml:space="preserve">新扫描方法 优化 </v>
      </c>
    </row>
    <row r="27" spans="1:18" ht="14.1" customHeight="1" x14ac:dyDescent="0.2">
      <c r="H27" s="33" t="s">
        <v>33</v>
      </c>
      <c r="I27" s="24" t="s">
        <v>36</v>
      </c>
      <c r="J27" s="26">
        <f>MIN(J3:J20)</f>
        <v>-7.3532667438872906E-2</v>
      </c>
      <c r="O27" s="14"/>
      <c r="P27" s="14"/>
      <c r="Q27" s="14"/>
      <c r="R27" s="14"/>
    </row>
    <row r="28" spans="1:18" x14ac:dyDescent="0.2">
      <c r="H28" s="34"/>
      <c r="I28" s="24" t="s">
        <v>37</v>
      </c>
      <c r="J28" s="26">
        <f>AVERAGE(J3:J20)</f>
        <v>-2.7076560105507633E-2</v>
      </c>
      <c r="O28" s="14"/>
    </row>
    <row r="29" spans="1:18" x14ac:dyDescent="0.2">
      <c r="H29" s="31" t="s">
        <v>34</v>
      </c>
      <c r="I29" s="24" t="s">
        <v>36</v>
      </c>
      <c r="J29" s="26">
        <f>MIN(J21:J24)</f>
        <v>-0.13573045744284815</v>
      </c>
      <c r="O29" s="14"/>
    </row>
    <row r="30" spans="1:18" x14ac:dyDescent="0.2">
      <c r="H30" s="32"/>
      <c r="I30" s="24" t="s">
        <v>37</v>
      </c>
      <c r="J30" s="26">
        <f>AVERAGE(J21:J24)</f>
        <v>-6.9188049764084783E-2</v>
      </c>
      <c r="O30" s="14"/>
    </row>
    <row r="31" spans="1:18" x14ac:dyDescent="0.2">
      <c r="H31" s="31" t="s">
        <v>35</v>
      </c>
      <c r="I31" s="24" t="s">
        <v>36</v>
      </c>
      <c r="J31" s="26">
        <f>MIN(J3:J24)</f>
        <v>-0.13573045744284815</v>
      </c>
      <c r="O31" s="14"/>
    </row>
    <row r="32" spans="1:18" x14ac:dyDescent="0.2">
      <c r="H32" s="32"/>
      <c r="I32" s="16" t="s">
        <v>37</v>
      </c>
      <c r="J32" s="17">
        <f>AVERAGE(J3:J24)</f>
        <v>-3.4733194588885297E-2</v>
      </c>
      <c r="O32" s="14"/>
    </row>
    <row r="37" spans="2:2" x14ac:dyDescent="0.2">
      <c r="B37" s="1" t="s">
        <v>25</v>
      </c>
    </row>
  </sheetData>
  <mergeCells count="13">
    <mergeCell ref="A5:A9"/>
    <mergeCell ref="A1:A2"/>
    <mergeCell ref="B1:B2"/>
    <mergeCell ref="C1:D1"/>
    <mergeCell ref="E1:F1"/>
    <mergeCell ref="A3:A4"/>
    <mergeCell ref="H31:H32"/>
    <mergeCell ref="A10:A13"/>
    <mergeCell ref="A14:A17"/>
    <mergeCell ref="A18:A20"/>
    <mergeCell ref="A21:A24"/>
    <mergeCell ref="H27:H28"/>
    <mergeCell ref="H29:H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E3B9-1E5F-4F4C-B754-BFF13C37B74F}">
  <dimension ref="A1:R37"/>
  <sheetViews>
    <sheetView workbookViewId="0">
      <selection activeCell="E2" sqref="E2:F24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8" t="s">
        <v>58</v>
      </c>
      <c r="B1" s="28" t="s">
        <v>0</v>
      </c>
      <c r="C1" s="28" t="s">
        <v>26</v>
      </c>
      <c r="D1" s="28"/>
      <c r="E1" s="28" t="s">
        <v>51</v>
      </c>
      <c r="F1" s="28"/>
      <c r="H1" s="18"/>
    </row>
    <row r="2" spans="1:10" x14ac:dyDescent="0.2">
      <c r="A2" s="28"/>
      <c r="B2" s="28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8" t="s">
        <v>52</v>
      </c>
      <c r="B3" s="1" t="s">
        <v>3</v>
      </c>
      <c r="C3" s="1">
        <v>2745835</v>
      </c>
      <c r="D3" s="1">
        <v>25.140999999999998</v>
      </c>
      <c r="E3" s="1">
        <v>2541886</v>
      </c>
      <c r="F3" s="1">
        <v>21.297000000000001</v>
      </c>
      <c r="J3" s="14">
        <f t="shared" ref="J3:J24" si="0">(E3-C3)/C3</f>
        <v>-7.4275766752190137E-2</v>
      </c>
    </row>
    <row r="4" spans="1:10" x14ac:dyDescent="0.2">
      <c r="A4" s="28"/>
      <c r="B4" s="1" t="s">
        <v>4</v>
      </c>
      <c r="C4" s="1">
        <v>2828582</v>
      </c>
      <c r="D4" s="1">
        <v>24.719000000000001</v>
      </c>
      <c r="E4" s="1">
        <v>2629687</v>
      </c>
      <c r="F4" s="1">
        <v>22.312000000000001</v>
      </c>
      <c r="J4" s="14">
        <f t="shared" si="0"/>
        <v>-7.0316151343676803E-2</v>
      </c>
    </row>
    <row r="5" spans="1:10" x14ac:dyDescent="0.2">
      <c r="A5" s="28" t="s">
        <v>53</v>
      </c>
      <c r="B5" s="1" t="s">
        <v>5</v>
      </c>
      <c r="C5" s="1">
        <v>1346876</v>
      </c>
      <c r="D5" s="1">
        <v>13.234</v>
      </c>
      <c r="E5" s="1">
        <v>1343846</v>
      </c>
      <c r="F5" s="1">
        <v>12.656000000000001</v>
      </c>
      <c r="J5" s="14">
        <f t="shared" si="0"/>
        <v>-2.2496503018837664E-3</v>
      </c>
    </row>
    <row r="6" spans="1:10" x14ac:dyDescent="0.2">
      <c r="A6" s="28"/>
      <c r="B6" s="1" t="s">
        <v>6</v>
      </c>
      <c r="C6" s="1">
        <v>1561261</v>
      </c>
      <c r="D6" s="1">
        <v>13.031000000000001</v>
      </c>
      <c r="E6" s="1">
        <v>1513572</v>
      </c>
      <c r="F6" s="1">
        <v>13.422000000000001</v>
      </c>
      <c r="J6" s="14">
        <f t="shared" si="0"/>
        <v>-3.0545181106810457E-2</v>
      </c>
    </row>
    <row r="7" spans="1:10" x14ac:dyDescent="0.2">
      <c r="A7" s="28"/>
      <c r="B7" s="1" t="s">
        <v>7</v>
      </c>
      <c r="C7" s="1">
        <v>1617657</v>
      </c>
      <c r="D7" s="1">
        <v>13.531000000000001</v>
      </c>
      <c r="E7" s="1">
        <v>1611434</v>
      </c>
      <c r="F7" s="1">
        <v>13.811999999999999</v>
      </c>
      <c r="J7" s="14">
        <f t="shared" si="0"/>
        <v>-3.8469218134623102E-3</v>
      </c>
    </row>
    <row r="8" spans="1:10" x14ac:dyDescent="0.2">
      <c r="A8" s="28"/>
      <c r="B8" s="1" t="s">
        <v>8</v>
      </c>
      <c r="C8" s="1">
        <v>1318110</v>
      </c>
      <c r="D8" s="1">
        <v>13.516</v>
      </c>
      <c r="E8" s="1">
        <v>1308010</v>
      </c>
      <c r="F8" s="1">
        <v>13.938000000000001</v>
      </c>
      <c r="I8" s="14"/>
      <c r="J8" s="14">
        <f t="shared" si="0"/>
        <v>-7.6624864389163274E-3</v>
      </c>
    </row>
    <row r="9" spans="1:10" x14ac:dyDescent="0.2">
      <c r="A9" s="28"/>
      <c r="B9" s="1" t="s">
        <v>9</v>
      </c>
      <c r="C9" s="1">
        <v>1558341</v>
      </c>
      <c r="D9" s="1">
        <v>13.609</v>
      </c>
      <c r="E9" s="1">
        <v>1513675</v>
      </c>
      <c r="F9" s="1">
        <v>12.891</v>
      </c>
      <c r="I9" s="14"/>
      <c r="J9" s="14">
        <f t="shared" si="0"/>
        <v>-2.8662532783261172E-2</v>
      </c>
    </row>
    <row r="10" spans="1:10" x14ac:dyDescent="0.2">
      <c r="A10" s="28" t="s">
        <v>54</v>
      </c>
      <c r="B10" s="1" t="s">
        <v>10</v>
      </c>
      <c r="C10" s="1">
        <v>281091</v>
      </c>
      <c r="D10" s="1">
        <v>2.5779999999999998</v>
      </c>
      <c r="E10" s="1">
        <v>280943</v>
      </c>
      <c r="F10" s="1">
        <v>2.609</v>
      </c>
      <c r="J10" s="14">
        <f t="shared" si="0"/>
        <v>-5.2651988146187531E-4</v>
      </c>
    </row>
    <row r="11" spans="1:10" x14ac:dyDescent="0.2">
      <c r="A11" s="28"/>
      <c r="B11" s="1" t="s">
        <v>11</v>
      </c>
      <c r="C11" s="1">
        <v>301550</v>
      </c>
      <c r="D11" s="1">
        <v>2.641</v>
      </c>
      <c r="E11" s="1">
        <v>298553</v>
      </c>
      <c r="F11" s="1">
        <v>2.641</v>
      </c>
      <c r="J11" s="14">
        <f t="shared" si="0"/>
        <v>-9.9386503067484654E-3</v>
      </c>
    </row>
    <row r="12" spans="1:10" x14ac:dyDescent="0.2">
      <c r="A12" s="28"/>
      <c r="B12" s="1" t="s">
        <v>12</v>
      </c>
      <c r="C12" s="1">
        <v>383035</v>
      </c>
      <c r="D12" s="1">
        <v>2.7029999999999998</v>
      </c>
      <c r="E12" s="1">
        <v>379063</v>
      </c>
      <c r="F12" s="1">
        <v>2.7810000000000001</v>
      </c>
      <c r="J12" s="14">
        <f t="shared" si="0"/>
        <v>-1.0369809547430392E-2</v>
      </c>
    </row>
    <row r="13" spans="1:10" x14ac:dyDescent="0.2">
      <c r="A13" s="28"/>
      <c r="B13" s="1" t="s">
        <v>13</v>
      </c>
      <c r="C13" s="1">
        <v>309900</v>
      </c>
      <c r="D13" s="1">
        <v>2.625</v>
      </c>
      <c r="E13" s="1">
        <v>302157</v>
      </c>
      <c r="F13" s="1">
        <v>2.75</v>
      </c>
      <c r="J13" s="14">
        <f t="shared" si="0"/>
        <v>-2.4985479186834463E-2</v>
      </c>
    </row>
    <row r="14" spans="1:10" x14ac:dyDescent="0.2">
      <c r="A14" s="28" t="s">
        <v>55</v>
      </c>
      <c r="B14" s="1" t="s">
        <v>14</v>
      </c>
      <c r="C14" s="1">
        <v>70423</v>
      </c>
      <c r="D14" s="1">
        <v>0.68799999999999994</v>
      </c>
      <c r="E14" s="1">
        <v>66630</v>
      </c>
      <c r="F14" s="1">
        <v>0.71899999999999997</v>
      </c>
      <c r="J14" s="14">
        <f t="shared" si="0"/>
        <v>-5.386024452238615E-2</v>
      </c>
    </row>
    <row r="15" spans="1:10" x14ac:dyDescent="0.2">
      <c r="A15" s="28"/>
      <c r="B15" s="1" t="s">
        <v>15</v>
      </c>
      <c r="C15" s="1">
        <v>87871</v>
      </c>
      <c r="D15" s="1">
        <v>0.68799999999999994</v>
      </c>
      <c r="E15" s="1">
        <v>87441</v>
      </c>
      <c r="F15" s="1">
        <v>0.68799999999999994</v>
      </c>
      <c r="J15" s="14">
        <f t="shared" si="0"/>
        <v>-4.8935371169100154E-3</v>
      </c>
    </row>
    <row r="16" spans="1:10" x14ac:dyDescent="0.2">
      <c r="A16" s="28"/>
      <c r="B16" s="1" t="s">
        <v>16</v>
      </c>
      <c r="C16" s="1">
        <v>85014</v>
      </c>
      <c r="D16" s="1">
        <v>0.65600000000000003</v>
      </c>
      <c r="E16" s="1">
        <v>84289</v>
      </c>
      <c r="F16" s="1">
        <v>0.73399999999999999</v>
      </c>
      <c r="J16" s="14">
        <f t="shared" si="0"/>
        <v>-8.5280071517632398E-3</v>
      </c>
    </row>
    <row r="17" spans="1:18" x14ac:dyDescent="0.2">
      <c r="A17" s="28"/>
      <c r="B17" s="1" t="s">
        <v>17</v>
      </c>
      <c r="C17" s="1">
        <v>84598</v>
      </c>
      <c r="D17" s="1">
        <v>0.64100000000000001</v>
      </c>
      <c r="E17" s="1">
        <v>82197</v>
      </c>
      <c r="F17" s="1">
        <v>0.70299999999999996</v>
      </c>
      <c r="J17" s="14">
        <f t="shared" si="0"/>
        <v>-2.8381285609588879E-2</v>
      </c>
    </row>
    <row r="18" spans="1:18" x14ac:dyDescent="0.2">
      <c r="A18" s="28" t="s">
        <v>56</v>
      </c>
      <c r="B18" s="1" t="s">
        <v>18</v>
      </c>
      <c r="C18" s="1">
        <v>539605</v>
      </c>
      <c r="D18" s="1">
        <v>5.766</v>
      </c>
      <c r="E18" s="1">
        <v>513531</v>
      </c>
      <c r="F18" s="1">
        <v>5.9219999999999997</v>
      </c>
      <c r="J18" s="14">
        <f t="shared" si="0"/>
        <v>-4.8320530758610467E-2</v>
      </c>
    </row>
    <row r="19" spans="1:18" x14ac:dyDescent="0.2">
      <c r="A19" s="28"/>
      <c r="B19" s="1" t="s">
        <v>19</v>
      </c>
      <c r="C19" s="1">
        <v>493063</v>
      </c>
      <c r="D19" s="1">
        <v>5.7809999999999997</v>
      </c>
      <c r="E19" s="1">
        <v>476515</v>
      </c>
      <c r="F19" s="1">
        <v>6.0309999999999997</v>
      </c>
      <c r="I19" s="21"/>
      <c r="J19" s="22">
        <f t="shared" si="0"/>
        <v>-3.3561634111665246E-2</v>
      </c>
    </row>
    <row r="20" spans="1:18" x14ac:dyDescent="0.2">
      <c r="A20" s="28"/>
      <c r="B20" s="1" t="s">
        <v>20</v>
      </c>
      <c r="C20" s="1">
        <v>491448</v>
      </c>
      <c r="D20" s="1">
        <v>5.6879999999999997</v>
      </c>
      <c r="E20" s="1">
        <v>473133</v>
      </c>
      <c r="F20" s="1">
        <v>6</v>
      </c>
      <c r="I20" s="21"/>
      <c r="J20" s="22">
        <f t="shared" si="0"/>
        <v>-3.7267421985642431E-2</v>
      </c>
    </row>
    <row r="21" spans="1:18" x14ac:dyDescent="0.2">
      <c r="A21" s="28" t="s">
        <v>57</v>
      </c>
      <c r="B21" s="1" t="s">
        <v>21</v>
      </c>
      <c r="C21" s="1">
        <v>266265</v>
      </c>
      <c r="D21" s="1">
        <v>2.609</v>
      </c>
      <c r="E21" s="1">
        <v>265139</v>
      </c>
      <c r="F21" s="1">
        <v>2.5939999999999999</v>
      </c>
      <c r="I21" s="21"/>
      <c r="J21" s="22">
        <f t="shared" si="0"/>
        <v>-4.2288697350384014E-3</v>
      </c>
    </row>
    <row r="22" spans="1:18" x14ac:dyDescent="0.2">
      <c r="A22" s="28"/>
      <c r="B22" s="1" t="s">
        <v>22</v>
      </c>
      <c r="C22" s="1">
        <v>363961</v>
      </c>
      <c r="D22" s="1">
        <v>4.7030000000000003</v>
      </c>
      <c r="E22" s="1">
        <v>338422</v>
      </c>
      <c r="F22" s="1">
        <v>4.9059999999999997</v>
      </c>
      <c r="I22" s="21"/>
      <c r="J22" s="22">
        <f t="shared" si="0"/>
        <v>-7.0169606084168362E-2</v>
      </c>
    </row>
    <row r="23" spans="1:18" x14ac:dyDescent="0.2">
      <c r="A23" s="28"/>
      <c r="B23" s="1" t="s">
        <v>23</v>
      </c>
      <c r="C23" s="1">
        <v>354910</v>
      </c>
      <c r="D23" s="1">
        <v>4.9379999999999997</v>
      </c>
      <c r="E23" s="1">
        <v>332578</v>
      </c>
      <c r="F23" s="1">
        <v>5.266</v>
      </c>
      <c r="I23" s="21"/>
      <c r="J23" s="22">
        <f t="shared" si="0"/>
        <v>-6.2922994562001636E-2</v>
      </c>
    </row>
    <row r="24" spans="1:18" x14ac:dyDescent="0.2">
      <c r="A24" s="28"/>
      <c r="B24" s="1" t="s">
        <v>24</v>
      </c>
      <c r="C24" s="1">
        <v>229953</v>
      </c>
      <c r="D24" s="1">
        <v>4.766</v>
      </c>
      <c r="E24" s="1">
        <v>210850</v>
      </c>
      <c r="F24" s="1">
        <v>5.109</v>
      </c>
      <c r="I24" s="21"/>
      <c r="J24" s="22">
        <f t="shared" si="0"/>
        <v>-8.3073497627776105E-2</v>
      </c>
      <c r="N24" s="1" t="s">
        <v>59</v>
      </c>
    </row>
    <row r="25" spans="1:18" x14ac:dyDescent="0.2">
      <c r="H25" s="15"/>
      <c r="I25" s="23"/>
      <c r="J25" s="23"/>
    </row>
    <row r="26" spans="1:18" x14ac:dyDescent="0.2">
      <c r="H26" s="8"/>
      <c r="I26" s="24"/>
      <c r="J26" s="25" t="str">
        <f>J2</f>
        <v xml:space="preserve">新扫描方法 优化 </v>
      </c>
    </row>
    <row r="27" spans="1:18" ht="14.1" customHeight="1" x14ac:dyDescent="0.2">
      <c r="H27" s="33" t="s">
        <v>33</v>
      </c>
      <c r="I27" s="24" t="s">
        <v>36</v>
      </c>
      <c r="J27" s="26">
        <f>MIN(J3:J20)</f>
        <v>-7.4275766752190137E-2</v>
      </c>
      <c r="O27" s="14"/>
      <c r="P27" s="14"/>
      <c r="Q27" s="14"/>
      <c r="R27" s="14"/>
    </row>
    <row r="28" spans="1:18" x14ac:dyDescent="0.2">
      <c r="H28" s="34"/>
      <c r="I28" s="24" t="s">
        <v>37</v>
      </c>
      <c r="J28" s="26">
        <f>AVERAGE(J3:J20)</f>
        <v>-2.6566211706624585E-2</v>
      </c>
      <c r="O28" s="14"/>
    </row>
    <row r="29" spans="1:18" x14ac:dyDescent="0.2">
      <c r="H29" s="31" t="s">
        <v>34</v>
      </c>
      <c r="I29" s="24" t="s">
        <v>36</v>
      </c>
      <c r="J29" s="26">
        <f>MIN(J21:J24)</f>
        <v>-8.3073497627776105E-2</v>
      </c>
      <c r="O29" s="14"/>
    </row>
    <row r="30" spans="1:18" x14ac:dyDescent="0.2">
      <c r="H30" s="32"/>
      <c r="I30" s="24" t="s">
        <v>37</v>
      </c>
      <c r="J30" s="26">
        <f>AVERAGE(J21:J24)</f>
        <v>-5.5098742002246126E-2</v>
      </c>
      <c r="O30" s="14"/>
    </row>
    <row r="31" spans="1:18" x14ac:dyDescent="0.2">
      <c r="H31" s="31" t="s">
        <v>35</v>
      </c>
      <c r="I31" s="24" t="s">
        <v>36</v>
      </c>
      <c r="J31" s="26">
        <f>MIN(J3:J24)</f>
        <v>-8.3073497627776105E-2</v>
      </c>
      <c r="O31" s="14"/>
    </row>
    <row r="32" spans="1:18" x14ac:dyDescent="0.2">
      <c r="H32" s="32"/>
      <c r="I32" s="16" t="s">
        <v>37</v>
      </c>
      <c r="J32" s="17">
        <f>AVERAGE(J3:J24)</f>
        <v>-3.1753944487646679E-2</v>
      </c>
      <c r="O32" s="14"/>
    </row>
    <row r="37" spans="2:2" x14ac:dyDescent="0.2">
      <c r="B37" s="1" t="s">
        <v>25</v>
      </c>
    </row>
  </sheetData>
  <mergeCells count="13">
    <mergeCell ref="A5:A9"/>
    <mergeCell ref="A1:A2"/>
    <mergeCell ref="B1:B2"/>
    <mergeCell ref="C1:D1"/>
    <mergeCell ref="E1:F1"/>
    <mergeCell ref="A3:A4"/>
    <mergeCell ref="H31:H32"/>
    <mergeCell ref="A10:A13"/>
    <mergeCell ref="A14:A17"/>
    <mergeCell ref="A18:A20"/>
    <mergeCell ref="A21:A24"/>
    <mergeCell ref="H27:H28"/>
    <mergeCell ref="H29:H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EE19-19DB-45AA-A602-93A0F187DC43}">
  <dimension ref="A1:R37"/>
  <sheetViews>
    <sheetView workbookViewId="0">
      <selection activeCell="E2" sqref="E2:F24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8" t="s">
        <v>58</v>
      </c>
      <c r="B1" s="28" t="s">
        <v>0</v>
      </c>
      <c r="C1" s="28" t="s">
        <v>26</v>
      </c>
      <c r="D1" s="28"/>
      <c r="E1" s="28" t="s">
        <v>51</v>
      </c>
      <c r="F1" s="28"/>
      <c r="H1" s="18"/>
    </row>
    <row r="2" spans="1:10" x14ac:dyDescent="0.2">
      <c r="A2" s="28"/>
      <c r="B2" s="28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8" t="s">
        <v>52</v>
      </c>
      <c r="B3" s="1" t="s">
        <v>3</v>
      </c>
      <c r="C3" s="1">
        <v>2745835</v>
      </c>
      <c r="D3" s="1">
        <v>25.140999999999998</v>
      </c>
      <c r="E3" s="1">
        <v>2542750</v>
      </c>
      <c r="F3" s="1">
        <v>22.327999999999999</v>
      </c>
      <c r="J3" s="14">
        <f t="shared" ref="J3:J24" si="0">(E3-C3)/C3</f>
        <v>-7.3961108369585207E-2</v>
      </c>
    </row>
    <row r="4" spans="1:10" x14ac:dyDescent="0.2">
      <c r="A4" s="28"/>
      <c r="B4" s="1" t="s">
        <v>4</v>
      </c>
      <c r="C4" s="1">
        <v>2828582</v>
      </c>
      <c r="D4" s="1">
        <v>24.719000000000001</v>
      </c>
      <c r="E4" s="1">
        <v>2631949</v>
      </c>
      <c r="F4" s="1">
        <v>21.375</v>
      </c>
      <c r="J4" s="14">
        <f t="shared" si="0"/>
        <v>-6.951645736273511E-2</v>
      </c>
    </row>
    <row r="5" spans="1:10" x14ac:dyDescent="0.2">
      <c r="A5" s="28" t="s">
        <v>53</v>
      </c>
      <c r="B5" s="1" t="s">
        <v>5</v>
      </c>
      <c r="C5" s="1">
        <v>1346876</v>
      </c>
      <c r="D5" s="1">
        <v>13.234</v>
      </c>
      <c r="E5" s="1">
        <v>1343520</v>
      </c>
      <c r="F5" s="1">
        <v>13.734</v>
      </c>
      <c r="J5" s="14">
        <f t="shared" si="0"/>
        <v>-2.4916918855187858E-3</v>
      </c>
    </row>
    <row r="6" spans="1:10" x14ac:dyDescent="0.2">
      <c r="A6" s="28"/>
      <c r="B6" s="1" t="s">
        <v>6</v>
      </c>
      <c r="C6" s="1">
        <v>1561261</v>
      </c>
      <c r="D6" s="1">
        <v>13.031000000000001</v>
      </c>
      <c r="E6" s="1">
        <v>1513637</v>
      </c>
      <c r="F6" s="1">
        <v>13.468999999999999</v>
      </c>
      <c r="J6" s="14">
        <f t="shared" si="0"/>
        <v>-3.050354809349622E-2</v>
      </c>
    </row>
    <row r="7" spans="1:10" x14ac:dyDescent="0.2">
      <c r="A7" s="28"/>
      <c r="B7" s="1" t="s">
        <v>7</v>
      </c>
      <c r="C7" s="1">
        <v>1617657</v>
      </c>
      <c r="D7" s="1">
        <v>13.531000000000001</v>
      </c>
      <c r="E7" s="1">
        <v>1611736</v>
      </c>
      <c r="F7" s="1">
        <v>14.141</v>
      </c>
      <c r="J7" s="14">
        <f t="shared" si="0"/>
        <v>-3.6602320516648463E-3</v>
      </c>
    </row>
    <row r="8" spans="1:10" x14ac:dyDescent="0.2">
      <c r="A8" s="28"/>
      <c r="B8" s="1" t="s">
        <v>8</v>
      </c>
      <c r="C8" s="1">
        <v>1318110</v>
      </c>
      <c r="D8" s="1">
        <v>13.516</v>
      </c>
      <c r="E8" s="1">
        <v>1308519</v>
      </c>
      <c r="F8" s="1">
        <v>14.359</v>
      </c>
      <c r="I8" s="14"/>
      <c r="J8" s="14">
        <f t="shared" si="0"/>
        <v>-7.2763274688758903E-3</v>
      </c>
    </row>
    <row r="9" spans="1:10" x14ac:dyDescent="0.2">
      <c r="A9" s="28"/>
      <c r="B9" s="1" t="s">
        <v>9</v>
      </c>
      <c r="C9" s="1">
        <v>1558341</v>
      </c>
      <c r="D9" s="1">
        <v>13.609</v>
      </c>
      <c r="E9" s="1">
        <v>1513804</v>
      </c>
      <c r="F9" s="1">
        <v>13.859</v>
      </c>
      <c r="I9" s="14"/>
      <c r="J9" s="14">
        <f t="shared" si="0"/>
        <v>-2.8579752441859646E-2</v>
      </c>
    </row>
    <row r="10" spans="1:10" x14ac:dyDescent="0.2">
      <c r="A10" s="28" t="s">
        <v>54</v>
      </c>
      <c r="B10" s="1" t="s">
        <v>10</v>
      </c>
      <c r="C10" s="1">
        <v>281091</v>
      </c>
      <c r="D10" s="1">
        <v>2.5779999999999998</v>
      </c>
      <c r="E10" s="1">
        <v>281087</v>
      </c>
      <c r="F10" s="1">
        <v>2.7970000000000002</v>
      </c>
      <c r="J10" s="14">
        <f t="shared" si="0"/>
        <v>-1.4230267066537172E-5</v>
      </c>
    </row>
    <row r="11" spans="1:10" x14ac:dyDescent="0.2">
      <c r="A11" s="28"/>
      <c r="B11" s="1" t="s">
        <v>11</v>
      </c>
      <c r="C11" s="1">
        <v>301550</v>
      </c>
      <c r="D11" s="1">
        <v>2.641</v>
      </c>
      <c r="E11" s="1">
        <v>298316</v>
      </c>
      <c r="F11" s="1">
        <v>2.7970000000000002</v>
      </c>
      <c r="J11" s="14">
        <f t="shared" si="0"/>
        <v>-1.0724589620295141E-2</v>
      </c>
    </row>
    <row r="12" spans="1:10" x14ac:dyDescent="0.2">
      <c r="A12" s="28"/>
      <c r="B12" s="1" t="s">
        <v>12</v>
      </c>
      <c r="C12" s="1">
        <v>383035</v>
      </c>
      <c r="D12" s="1">
        <v>2.7029999999999998</v>
      </c>
      <c r="E12" s="1">
        <v>379093</v>
      </c>
      <c r="F12" s="1">
        <v>2.7970000000000002</v>
      </c>
      <c r="J12" s="14">
        <f t="shared" si="0"/>
        <v>-1.0291487723054028E-2</v>
      </c>
    </row>
    <row r="13" spans="1:10" x14ac:dyDescent="0.2">
      <c r="A13" s="28"/>
      <c r="B13" s="1" t="s">
        <v>13</v>
      </c>
      <c r="C13" s="1">
        <v>309900</v>
      </c>
      <c r="D13" s="1">
        <v>2.625</v>
      </c>
      <c r="E13" s="1">
        <v>302190</v>
      </c>
      <c r="F13" s="1">
        <v>2.7810000000000001</v>
      </c>
      <c r="J13" s="14">
        <f t="shared" si="0"/>
        <v>-2.4878993223620523E-2</v>
      </c>
    </row>
    <row r="14" spans="1:10" x14ac:dyDescent="0.2">
      <c r="A14" s="28" t="s">
        <v>55</v>
      </c>
      <c r="B14" s="1" t="s">
        <v>14</v>
      </c>
      <c r="C14" s="1">
        <v>70423</v>
      </c>
      <c r="D14" s="1">
        <v>0.68799999999999994</v>
      </c>
      <c r="E14" s="1">
        <v>66685</v>
      </c>
      <c r="F14" s="1">
        <v>0.65600000000000003</v>
      </c>
      <c r="J14" s="14">
        <f t="shared" si="0"/>
        <v>-5.3079249676952135E-2</v>
      </c>
    </row>
    <row r="15" spans="1:10" x14ac:dyDescent="0.2">
      <c r="A15" s="28"/>
      <c r="B15" s="1" t="s">
        <v>15</v>
      </c>
      <c r="C15" s="1">
        <v>87871</v>
      </c>
      <c r="D15" s="1">
        <v>0.68799999999999994</v>
      </c>
      <c r="E15" s="1">
        <v>87409</v>
      </c>
      <c r="F15" s="1">
        <v>0.68799999999999994</v>
      </c>
      <c r="J15" s="14">
        <f t="shared" si="0"/>
        <v>-5.2577073209591329E-3</v>
      </c>
    </row>
    <row r="16" spans="1:10" x14ac:dyDescent="0.2">
      <c r="A16" s="28"/>
      <c r="B16" s="1" t="s">
        <v>16</v>
      </c>
      <c r="C16" s="1">
        <v>85014</v>
      </c>
      <c r="D16" s="1">
        <v>0.65600000000000003</v>
      </c>
      <c r="E16" s="1">
        <v>84291</v>
      </c>
      <c r="F16" s="1">
        <v>0.625</v>
      </c>
      <c r="J16" s="14">
        <f t="shared" si="0"/>
        <v>-8.5044816147928585E-3</v>
      </c>
    </row>
    <row r="17" spans="1:18" x14ac:dyDescent="0.2">
      <c r="A17" s="28"/>
      <c r="B17" s="1" t="s">
        <v>17</v>
      </c>
      <c r="C17" s="1">
        <v>84598</v>
      </c>
      <c r="D17" s="1">
        <v>0.64100000000000001</v>
      </c>
      <c r="E17" s="1">
        <v>82151</v>
      </c>
      <c r="F17" s="1">
        <v>0.70299999999999996</v>
      </c>
      <c r="J17" s="14">
        <f t="shared" si="0"/>
        <v>-2.8925033688739686E-2</v>
      </c>
    </row>
    <row r="18" spans="1:18" x14ac:dyDescent="0.2">
      <c r="A18" s="28" t="s">
        <v>56</v>
      </c>
      <c r="B18" s="1" t="s">
        <v>18</v>
      </c>
      <c r="C18" s="1">
        <v>539605</v>
      </c>
      <c r="D18" s="1">
        <v>5.766</v>
      </c>
      <c r="E18" s="1">
        <v>513432</v>
      </c>
      <c r="F18" s="1">
        <v>6.3120000000000003</v>
      </c>
      <c r="J18" s="14">
        <f t="shared" si="0"/>
        <v>-4.8503998295049158E-2</v>
      </c>
    </row>
    <row r="19" spans="1:18" x14ac:dyDescent="0.2">
      <c r="A19" s="28"/>
      <c r="B19" s="1" t="s">
        <v>19</v>
      </c>
      <c r="C19" s="1">
        <v>493063</v>
      </c>
      <c r="D19" s="1">
        <v>5.7809999999999997</v>
      </c>
      <c r="E19" s="1">
        <v>476502</v>
      </c>
      <c r="F19" s="1">
        <v>6.0780000000000003</v>
      </c>
      <c r="I19" s="21"/>
      <c r="J19" s="22">
        <f t="shared" si="0"/>
        <v>-3.3587999910761911E-2</v>
      </c>
    </row>
    <row r="20" spans="1:18" x14ac:dyDescent="0.2">
      <c r="A20" s="28"/>
      <c r="B20" s="1" t="s">
        <v>20</v>
      </c>
      <c r="C20" s="1">
        <v>491448</v>
      </c>
      <c r="D20" s="1">
        <v>5.6879999999999997</v>
      </c>
      <c r="E20" s="1">
        <v>473141</v>
      </c>
      <c r="F20" s="1">
        <v>6</v>
      </c>
      <c r="I20" s="21"/>
      <c r="J20" s="22">
        <f t="shared" si="0"/>
        <v>-3.7251143559440675E-2</v>
      </c>
    </row>
    <row r="21" spans="1:18" x14ac:dyDescent="0.2">
      <c r="A21" s="28" t="s">
        <v>57</v>
      </c>
      <c r="B21" s="1" t="s">
        <v>21</v>
      </c>
      <c r="C21" s="1">
        <v>266265</v>
      </c>
      <c r="D21" s="1">
        <v>2.609</v>
      </c>
      <c r="E21" s="1">
        <v>265213</v>
      </c>
      <c r="F21" s="1">
        <v>2.7029999999999998</v>
      </c>
      <c r="I21" s="21"/>
      <c r="J21" s="22">
        <f t="shared" si="0"/>
        <v>-3.9509511201246874E-3</v>
      </c>
    </row>
    <row r="22" spans="1:18" x14ac:dyDescent="0.2">
      <c r="A22" s="28"/>
      <c r="B22" s="1" t="s">
        <v>22</v>
      </c>
      <c r="C22" s="1">
        <v>363961</v>
      </c>
      <c r="D22" s="1">
        <v>4.7030000000000003</v>
      </c>
      <c r="E22" s="1">
        <v>337864</v>
      </c>
      <c r="F22" s="1">
        <v>4.9219999999999997</v>
      </c>
      <c r="I22" s="21"/>
      <c r="J22" s="22">
        <f t="shared" si="0"/>
        <v>-7.1702737381202933E-2</v>
      </c>
    </row>
    <row r="23" spans="1:18" x14ac:dyDescent="0.2">
      <c r="A23" s="28"/>
      <c r="B23" s="1" t="s">
        <v>23</v>
      </c>
      <c r="C23" s="1">
        <v>354910</v>
      </c>
      <c r="D23" s="1">
        <v>4.9379999999999997</v>
      </c>
      <c r="E23" s="1">
        <v>332013</v>
      </c>
      <c r="F23" s="1">
        <v>5.2969999999999997</v>
      </c>
      <c r="I23" s="21"/>
      <c r="J23" s="22">
        <f t="shared" si="0"/>
        <v>-6.4514947451466576E-2</v>
      </c>
    </row>
    <row r="24" spans="1:18" x14ac:dyDescent="0.2">
      <c r="A24" s="28"/>
      <c r="B24" s="1" t="s">
        <v>24</v>
      </c>
      <c r="C24" s="1">
        <v>229953</v>
      </c>
      <c r="D24" s="1">
        <v>4.766</v>
      </c>
      <c r="E24" s="1">
        <v>210506</v>
      </c>
      <c r="F24" s="1">
        <v>4.9219999999999997</v>
      </c>
      <c r="I24" s="21"/>
      <c r="J24" s="22">
        <f t="shared" si="0"/>
        <v>-8.456945549742774E-2</v>
      </c>
      <c r="N24" s="1" t="s">
        <v>59</v>
      </c>
    </row>
    <row r="25" spans="1:18" x14ac:dyDescent="0.2">
      <c r="H25" s="15"/>
      <c r="I25" s="23"/>
      <c r="J25" s="23"/>
    </row>
    <row r="26" spans="1:18" x14ac:dyDescent="0.2">
      <c r="H26" s="8"/>
      <c r="I26" s="24"/>
      <c r="J26" s="25" t="str">
        <f>J2</f>
        <v xml:space="preserve">新扫描方法 优化 </v>
      </c>
    </row>
    <row r="27" spans="1:18" ht="14.1" customHeight="1" x14ac:dyDescent="0.2">
      <c r="H27" s="33" t="s">
        <v>33</v>
      </c>
      <c r="I27" s="24" t="s">
        <v>36</v>
      </c>
      <c r="J27" s="26">
        <f>MIN(J3:J20)</f>
        <v>-7.3961108369585207E-2</v>
      </c>
      <c r="O27" s="14"/>
      <c r="P27" s="14"/>
      <c r="Q27" s="14"/>
      <c r="R27" s="14"/>
    </row>
    <row r="28" spans="1:18" x14ac:dyDescent="0.2">
      <c r="H28" s="34"/>
      <c r="I28" s="24" t="s">
        <v>37</v>
      </c>
      <c r="J28" s="26">
        <f>AVERAGE(J3:J20)</f>
        <v>-2.650044625413708E-2</v>
      </c>
      <c r="O28" s="14"/>
    </row>
    <row r="29" spans="1:18" x14ac:dyDescent="0.2">
      <c r="H29" s="31" t="s">
        <v>34</v>
      </c>
      <c r="I29" s="24" t="s">
        <v>36</v>
      </c>
      <c r="J29" s="26">
        <f>MIN(J21:J24)</f>
        <v>-8.456945549742774E-2</v>
      </c>
      <c r="O29" s="14"/>
    </row>
    <row r="30" spans="1:18" x14ac:dyDescent="0.2">
      <c r="H30" s="32"/>
      <c r="I30" s="24" t="s">
        <v>37</v>
      </c>
      <c r="J30" s="26">
        <f>AVERAGE(J21:J24)</f>
        <v>-5.6184522862555486E-2</v>
      </c>
      <c r="O30" s="14"/>
    </row>
    <row r="31" spans="1:18" x14ac:dyDescent="0.2">
      <c r="H31" s="31" t="s">
        <v>35</v>
      </c>
      <c r="I31" s="24" t="s">
        <v>36</v>
      </c>
      <c r="J31" s="26">
        <f>MIN(J3:J24)</f>
        <v>-8.456945549742774E-2</v>
      </c>
      <c r="O31" s="14"/>
    </row>
    <row r="32" spans="1:18" x14ac:dyDescent="0.2">
      <c r="H32" s="32"/>
      <c r="I32" s="16" t="s">
        <v>37</v>
      </c>
      <c r="J32" s="17">
        <f>AVERAGE(J3:J24)</f>
        <v>-3.1897551092031337E-2</v>
      </c>
      <c r="O32" s="14"/>
    </row>
    <row r="37" spans="2:2" x14ac:dyDescent="0.2">
      <c r="B37" s="1" t="s">
        <v>25</v>
      </c>
    </row>
  </sheetData>
  <mergeCells count="13">
    <mergeCell ref="A5:A9"/>
    <mergeCell ref="A1:A2"/>
    <mergeCell ref="B1:B2"/>
    <mergeCell ref="C1:D1"/>
    <mergeCell ref="E1:F1"/>
    <mergeCell ref="A3:A4"/>
    <mergeCell ref="H31:H32"/>
    <mergeCell ref="A10:A13"/>
    <mergeCell ref="A14:A17"/>
    <mergeCell ref="A18:A20"/>
    <mergeCell ref="A21:A24"/>
    <mergeCell ref="H27:H28"/>
    <mergeCell ref="H29:H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EFED-3801-40BD-BED8-EDEBD11479E6}">
  <dimension ref="A1:R37"/>
  <sheetViews>
    <sheetView workbookViewId="0">
      <selection activeCell="J32" sqref="A1:J32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8" t="s">
        <v>58</v>
      </c>
      <c r="B1" s="28" t="s">
        <v>0</v>
      </c>
      <c r="C1" s="28" t="s">
        <v>26</v>
      </c>
      <c r="D1" s="28"/>
      <c r="E1" s="28" t="s">
        <v>51</v>
      </c>
      <c r="F1" s="28"/>
      <c r="H1" s="18"/>
    </row>
    <row r="2" spans="1:10" x14ac:dyDescent="0.2">
      <c r="A2" s="28"/>
      <c r="B2" s="28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8" t="s">
        <v>52</v>
      </c>
      <c r="B3" s="1" t="s">
        <v>3</v>
      </c>
      <c r="C3" s="1">
        <v>2745835</v>
      </c>
      <c r="D3" s="1">
        <v>25.140999999999998</v>
      </c>
      <c r="E3" s="1">
        <v>2543206</v>
      </c>
      <c r="F3" s="1">
        <v>25.297000000000001</v>
      </c>
      <c r="J3" s="14">
        <f t="shared" ref="J3:J24" si="0">(E3-C3)/C3</f>
        <v>-7.3795038667654828E-2</v>
      </c>
    </row>
    <row r="4" spans="1:10" x14ac:dyDescent="0.2">
      <c r="A4" s="28"/>
      <c r="B4" s="1" t="s">
        <v>4</v>
      </c>
      <c r="C4" s="1">
        <v>2828582</v>
      </c>
      <c r="D4" s="1">
        <v>24.719000000000001</v>
      </c>
      <c r="E4" s="1">
        <v>2632867</v>
      </c>
      <c r="F4" s="1">
        <v>25.187999999999999</v>
      </c>
      <c r="J4" s="14">
        <f t="shared" si="0"/>
        <v>-6.9191913121132778E-2</v>
      </c>
    </row>
    <row r="5" spans="1:10" x14ac:dyDescent="0.2">
      <c r="A5" s="28" t="s">
        <v>53</v>
      </c>
      <c r="B5" s="1" t="s">
        <v>5</v>
      </c>
      <c r="C5" s="1">
        <v>1346876</v>
      </c>
      <c r="D5" s="1">
        <v>13.234</v>
      </c>
      <c r="E5" s="1">
        <v>1343656</v>
      </c>
      <c r="F5" s="1">
        <v>14.047000000000001</v>
      </c>
      <c r="J5" s="14">
        <f t="shared" si="0"/>
        <v>-2.3907174825299432E-3</v>
      </c>
    </row>
    <row r="6" spans="1:10" x14ac:dyDescent="0.2">
      <c r="A6" s="28"/>
      <c r="B6" s="1" t="s">
        <v>6</v>
      </c>
      <c r="C6" s="1">
        <v>1561261</v>
      </c>
      <c r="D6" s="1">
        <v>13.031000000000001</v>
      </c>
      <c r="E6" s="1">
        <v>1515338</v>
      </c>
      <c r="F6" s="1">
        <v>14</v>
      </c>
      <c r="J6" s="14">
        <f t="shared" si="0"/>
        <v>-2.9414044160457477E-2</v>
      </c>
    </row>
    <row r="7" spans="1:10" x14ac:dyDescent="0.2">
      <c r="A7" s="28"/>
      <c r="B7" s="1" t="s">
        <v>7</v>
      </c>
      <c r="C7" s="1">
        <v>1617657</v>
      </c>
      <c r="D7" s="1">
        <v>13.531000000000001</v>
      </c>
      <c r="E7" s="1">
        <v>1611112</v>
      </c>
      <c r="F7" s="1">
        <v>14.311999999999999</v>
      </c>
      <c r="J7" s="14">
        <f t="shared" si="0"/>
        <v>-4.0459751356437118E-3</v>
      </c>
    </row>
    <row r="8" spans="1:10" x14ac:dyDescent="0.2">
      <c r="A8" s="28"/>
      <c r="B8" s="1" t="s">
        <v>8</v>
      </c>
      <c r="C8" s="1">
        <v>1318110</v>
      </c>
      <c r="D8" s="1">
        <v>13.516</v>
      </c>
      <c r="E8" s="1">
        <v>1309194</v>
      </c>
      <c r="F8" s="1">
        <v>14.202999999999999</v>
      </c>
      <c r="I8" s="14"/>
      <c r="J8" s="14">
        <f t="shared" si="0"/>
        <v>-6.7642306029087104E-3</v>
      </c>
    </row>
    <row r="9" spans="1:10" x14ac:dyDescent="0.2">
      <c r="A9" s="28"/>
      <c r="B9" s="1" t="s">
        <v>9</v>
      </c>
      <c r="C9" s="1">
        <v>1558341</v>
      </c>
      <c r="D9" s="1">
        <v>13.609</v>
      </c>
      <c r="E9" s="1">
        <v>1514395</v>
      </c>
      <c r="F9" s="1">
        <v>14.061999999999999</v>
      </c>
      <c r="I9" s="14"/>
      <c r="J9" s="14">
        <f t="shared" si="0"/>
        <v>-2.8200502970787522E-2</v>
      </c>
    </row>
    <row r="10" spans="1:10" x14ac:dyDescent="0.2">
      <c r="A10" s="28" t="s">
        <v>54</v>
      </c>
      <c r="B10" s="1" t="s">
        <v>10</v>
      </c>
      <c r="C10" s="1">
        <v>281091</v>
      </c>
      <c r="D10" s="1">
        <v>2.5779999999999998</v>
      </c>
      <c r="E10" s="1">
        <v>281063</v>
      </c>
      <c r="F10" s="1">
        <v>2.734</v>
      </c>
      <c r="J10" s="14">
        <f t="shared" si="0"/>
        <v>-9.9611869465760205E-5</v>
      </c>
    </row>
    <row r="11" spans="1:10" x14ac:dyDescent="0.2">
      <c r="A11" s="28"/>
      <c r="B11" s="1" t="s">
        <v>11</v>
      </c>
      <c r="C11" s="1">
        <v>301550</v>
      </c>
      <c r="D11" s="1">
        <v>2.641</v>
      </c>
      <c r="E11" s="1">
        <v>298190</v>
      </c>
      <c r="F11" s="1">
        <v>2.75</v>
      </c>
      <c r="J11" s="14">
        <f t="shared" si="0"/>
        <v>-1.1142430774332615E-2</v>
      </c>
    </row>
    <row r="12" spans="1:10" x14ac:dyDescent="0.2">
      <c r="A12" s="28"/>
      <c r="B12" s="1" t="s">
        <v>12</v>
      </c>
      <c r="C12" s="1">
        <v>383035</v>
      </c>
      <c r="D12" s="1">
        <v>2.7029999999999998</v>
      </c>
      <c r="E12" s="1">
        <v>379046</v>
      </c>
      <c r="F12" s="1">
        <v>2.859</v>
      </c>
      <c r="J12" s="14">
        <f t="shared" si="0"/>
        <v>-1.0414191914576997E-2</v>
      </c>
    </row>
    <row r="13" spans="1:10" x14ac:dyDescent="0.2">
      <c r="A13" s="28"/>
      <c r="B13" s="1" t="s">
        <v>13</v>
      </c>
      <c r="C13" s="1">
        <v>309900</v>
      </c>
      <c r="D13" s="1">
        <v>2.625</v>
      </c>
      <c r="E13" s="1">
        <v>302178</v>
      </c>
      <c r="F13" s="1">
        <v>2.7810000000000001</v>
      </c>
      <c r="J13" s="14">
        <f t="shared" si="0"/>
        <v>-2.4917715392061956E-2</v>
      </c>
    </row>
    <row r="14" spans="1:10" x14ac:dyDescent="0.2">
      <c r="A14" s="28" t="s">
        <v>55</v>
      </c>
      <c r="B14" s="1" t="s">
        <v>14</v>
      </c>
      <c r="C14" s="1">
        <v>70423</v>
      </c>
      <c r="D14" s="1">
        <v>0.68799999999999994</v>
      </c>
      <c r="E14" s="1">
        <v>66734</v>
      </c>
      <c r="F14" s="1">
        <v>0.60899999999999999</v>
      </c>
      <c r="J14" s="14">
        <f t="shared" si="0"/>
        <v>-5.2383454269201823E-2</v>
      </c>
    </row>
    <row r="15" spans="1:10" x14ac:dyDescent="0.2">
      <c r="A15" s="28"/>
      <c r="B15" s="1" t="s">
        <v>15</v>
      </c>
      <c r="C15" s="1">
        <v>87871</v>
      </c>
      <c r="D15" s="1">
        <v>0.68799999999999994</v>
      </c>
      <c r="E15" s="1">
        <v>87505</v>
      </c>
      <c r="F15" s="1">
        <v>0.70299999999999996</v>
      </c>
      <c r="J15" s="14">
        <f t="shared" si="0"/>
        <v>-4.1651967088117813E-3</v>
      </c>
    </row>
    <row r="16" spans="1:10" x14ac:dyDescent="0.2">
      <c r="A16" s="28"/>
      <c r="B16" s="1" t="s">
        <v>16</v>
      </c>
      <c r="C16" s="1">
        <v>85014</v>
      </c>
      <c r="D16" s="1">
        <v>0.65600000000000003</v>
      </c>
      <c r="E16" s="1">
        <v>84370</v>
      </c>
      <c r="F16" s="1">
        <v>0.73399999999999999</v>
      </c>
      <c r="J16" s="14">
        <f t="shared" si="0"/>
        <v>-7.5752229044627941E-3</v>
      </c>
    </row>
    <row r="17" spans="1:18" x14ac:dyDescent="0.2">
      <c r="A17" s="28"/>
      <c r="B17" s="1" t="s">
        <v>17</v>
      </c>
      <c r="C17" s="1">
        <v>84598</v>
      </c>
      <c r="D17" s="1">
        <v>0.64100000000000001</v>
      </c>
      <c r="E17" s="1">
        <v>82281</v>
      </c>
      <c r="F17" s="1">
        <v>0.71899999999999997</v>
      </c>
      <c r="J17" s="14">
        <f t="shared" si="0"/>
        <v>-2.7388354334617841E-2</v>
      </c>
    </row>
    <row r="18" spans="1:18" x14ac:dyDescent="0.2">
      <c r="A18" s="28" t="s">
        <v>56</v>
      </c>
      <c r="B18" s="1" t="s">
        <v>18</v>
      </c>
      <c r="C18" s="1">
        <v>539605</v>
      </c>
      <c r="D18" s="1">
        <v>5.766</v>
      </c>
      <c r="E18" s="1">
        <v>514034</v>
      </c>
      <c r="F18" s="1">
        <v>6.141</v>
      </c>
      <c r="J18" s="14">
        <f t="shared" si="0"/>
        <v>-4.7388367416906808E-2</v>
      </c>
    </row>
    <row r="19" spans="1:18" x14ac:dyDescent="0.2">
      <c r="A19" s="28"/>
      <c r="B19" s="1" t="s">
        <v>19</v>
      </c>
      <c r="C19" s="1">
        <v>493063</v>
      </c>
      <c r="D19" s="1">
        <v>5.7809999999999997</v>
      </c>
      <c r="E19" s="1">
        <v>476635</v>
      </c>
      <c r="F19" s="1">
        <v>6.1559999999999997</v>
      </c>
      <c r="I19" s="21"/>
      <c r="J19" s="22">
        <f t="shared" si="0"/>
        <v>-3.3318257504619087E-2</v>
      </c>
    </row>
    <row r="20" spans="1:18" x14ac:dyDescent="0.2">
      <c r="A20" s="28"/>
      <c r="B20" s="1" t="s">
        <v>20</v>
      </c>
      <c r="C20" s="1">
        <v>491448</v>
      </c>
      <c r="D20" s="1">
        <v>5.6879999999999997</v>
      </c>
      <c r="E20" s="1">
        <v>473584</v>
      </c>
      <c r="F20" s="1">
        <v>6.0469999999999997</v>
      </c>
      <c r="I20" s="21"/>
      <c r="J20" s="22">
        <f t="shared" si="0"/>
        <v>-3.63497257085185E-2</v>
      </c>
    </row>
    <row r="21" spans="1:18" x14ac:dyDescent="0.2">
      <c r="A21" s="28" t="s">
        <v>57</v>
      </c>
      <c r="B21" s="1" t="s">
        <v>21</v>
      </c>
      <c r="C21" s="1">
        <v>266265</v>
      </c>
      <c r="D21" s="1">
        <v>2.609</v>
      </c>
      <c r="E21" s="1">
        <v>265206</v>
      </c>
      <c r="F21" s="1">
        <v>2.6720000000000002</v>
      </c>
      <c r="I21" s="21"/>
      <c r="J21" s="22">
        <f t="shared" si="0"/>
        <v>-3.9772407188327415E-3</v>
      </c>
    </row>
    <row r="22" spans="1:18" x14ac:dyDescent="0.2">
      <c r="A22" s="28"/>
      <c r="B22" s="1" t="s">
        <v>22</v>
      </c>
      <c r="C22" s="1">
        <v>363961</v>
      </c>
      <c r="D22" s="1">
        <v>4.7030000000000003</v>
      </c>
      <c r="E22" s="1">
        <v>338644</v>
      </c>
      <c r="F22" s="1">
        <v>5.0469999999999997</v>
      </c>
      <c r="I22" s="21"/>
      <c r="J22" s="22">
        <f t="shared" si="0"/>
        <v>-6.955965062190729E-2</v>
      </c>
    </row>
    <row r="23" spans="1:18" x14ac:dyDescent="0.2">
      <c r="A23" s="28"/>
      <c r="B23" s="1" t="s">
        <v>23</v>
      </c>
      <c r="C23" s="1">
        <v>354910</v>
      </c>
      <c r="D23" s="1">
        <v>4.9379999999999997</v>
      </c>
      <c r="E23" s="1">
        <v>332841</v>
      </c>
      <c r="F23" s="1">
        <v>5.266</v>
      </c>
      <c r="I23" s="21"/>
      <c r="J23" s="22">
        <f t="shared" si="0"/>
        <v>-6.218196162407371E-2</v>
      </c>
    </row>
    <row r="24" spans="1:18" x14ac:dyDescent="0.2">
      <c r="A24" s="28"/>
      <c r="B24" s="1" t="s">
        <v>24</v>
      </c>
      <c r="C24" s="1">
        <v>229953</v>
      </c>
      <c r="D24" s="1">
        <v>4.766</v>
      </c>
      <c r="E24" s="1">
        <v>210767</v>
      </c>
      <c r="F24" s="1">
        <v>4.891</v>
      </c>
      <c r="I24" s="21"/>
      <c r="J24" s="22">
        <f t="shared" si="0"/>
        <v>-8.3434440950976935E-2</v>
      </c>
      <c r="N24" s="1" t="s">
        <v>59</v>
      </c>
    </row>
    <row r="25" spans="1:18" x14ac:dyDescent="0.2">
      <c r="H25" s="15"/>
      <c r="I25" s="23"/>
      <c r="J25" s="23"/>
    </row>
    <row r="26" spans="1:18" x14ac:dyDescent="0.2">
      <c r="H26" s="8"/>
      <c r="I26" s="24"/>
      <c r="J26" s="25" t="str">
        <f>J2</f>
        <v xml:space="preserve">新扫描方法 优化 </v>
      </c>
    </row>
    <row r="27" spans="1:18" ht="14.1" customHeight="1" x14ac:dyDescent="0.2">
      <c r="H27" s="33" t="s">
        <v>33</v>
      </c>
      <c r="I27" s="24" t="s">
        <v>36</v>
      </c>
      <c r="J27" s="26">
        <f>MIN(J3:J20)</f>
        <v>-7.3795038667654828E-2</v>
      </c>
      <c r="O27" s="14"/>
      <c r="P27" s="14"/>
      <c r="Q27" s="14"/>
      <c r="R27" s="14"/>
    </row>
    <row r="28" spans="1:18" x14ac:dyDescent="0.2">
      <c r="H28" s="34"/>
      <c r="I28" s="24" t="s">
        <v>37</v>
      </c>
      <c r="J28" s="26">
        <f>AVERAGE(J3:J20)</f>
        <v>-2.6052497274371717E-2</v>
      </c>
      <c r="O28" s="14"/>
    </row>
    <row r="29" spans="1:18" x14ac:dyDescent="0.2">
      <c r="H29" s="31" t="s">
        <v>34</v>
      </c>
      <c r="I29" s="24" t="s">
        <v>36</v>
      </c>
      <c r="J29" s="26">
        <f>MIN(J21:J24)</f>
        <v>-8.3434440950976935E-2</v>
      </c>
      <c r="O29" s="14"/>
    </row>
    <row r="30" spans="1:18" x14ac:dyDescent="0.2">
      <c r="H30" s="32"/>
      <c r="I30" s="24" t="s">
        <v>37</v>
      </c>
      <c r="J30" s="26">
        <f>AVERAGE(J21:J24)</f>
        <v>-5.4788323478947666E-2</v>
      </c>
      <c r="O30" s="14"/>
    </row>
    <row r="31" spans="1:18" x14ac:dyDescent="0.2">
      <c r="H31" s="31" t="s">
        <v>35</v>
      </c>
      <c r="I31" s="24" t="s">
        <v>36</v>
      </c>
      <c r="J31" s="26">
        <f>MIN(J3:J24)</f>
        <v>-8.3434440950976935E-2</v>
      </c>
      <c r="O31" s="14"/>
    </row>
    <row r="32" spans="1:18" x14ac:dyDescent="0.2">
      <c r="H32" s="32"/>
      <c r="I32" s="16" t="s">
        <v>37</v>
      </c>
      <c r="J32" s="17">
        <f>AVERAGE(J3:J24)</f>
        <v>-3.1277192947930986E-2</v>
      </c>
      <c r="O32" s="14"/>
    </row>
    <row r="37" spans="2:2" x14ac:dyDescent="0.2">
      <c r="B37" s="1" t="s">
        <v>25</v>
      </c>
    </row>
  </sheetData>
  <mergeCells count="13">
    <mergeCell ref="A5:A9"/>
    <mergeCell ref="A1:A2"/>
    <mergeCell ref="B1:B2"/>
    <mergeCell ref="C1:D1"/>
    <mergeCell ref="E1:F1"/>
    <mergeCell ref="A3:A4"/>
    <mergeCell ref="H31:H32"/>
    <mergeCell ref="A10:A13"/>
    <mergeCell ref="A14:A17"/>
    <mergeCell ref="A18:A20"/>
    <mergeCell ref="A21:A24"/>
    <mergeCell ref="H27:H28"/>
    <mergeCell ref="H29:H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773E-67C9-4995-B4E5-DE36087B3254}">
  <dimension ref="A1:R37"/>
  <sheetViews>
    <sheetView workbookViewId="0">
      <selection activeCell="Q11" sqref="Q11"/>
    </sheetView>
  </sheetViews>
  <sheetFormatPr defaultColWidth="8.625" defaultRowHeight="14.25" x14ac:dyDescent="0.2"/>
  <cols>
    <col min="1" max="1" width="8.625" style="1"/>
    <col min="2" max="2" width="15.75" style="1" bestFit="1" customWidth="1"/>
    <col min="3" max="9" width="8.625" style="1"/>
    <col min="10" max="10" width="14.875" style="1" bestFit="1" customWidth="1"/>
    <col min="11" max="15" width="8.625" style="1"/>
    <col min="16" max="16" width="12.5" style="1" bestFit="1" customWidth="1"/>
    <col min="17" max="16384" width="8.625" style="1"/>
  </cols>
  <sheetData>
    <row r="1" spans="1:10" x14ac:dyDescent="0.2">
      <c r="A1" s="28" t="s">
        <v>58</v>
      </c>
      <c r="B1" s="28" t="s">
        <v>0</v>
      </c>
      <c r="C1" s="28" t="s">
        <v>26</v>
      </c>
      <c r="D1" s="28"/>
      <c r="E1" s="28" t="s">
        <v>51</v>
      </c>
      <c r="F1" s="28"/>
      <c r="H1" s="13"/>
    </row>
    <row r="2" spans="1:10" x14ac:dyDescent="0.2">
      <c r="A2" s="28"/>
      <c r="B2" s="28"/>
      <c r="C2" s="1" t="s">
        <v>1</v>
      </c>
      <c r="D2" s="1" t="s">
        <v>2</v>
      </c>
      <c r="E2" s="1" t="s">
        <v>1</v>
      </c>
      <c r="F2" s="1" t="s">
        <v>2</v>
      </c>
      <c r="J2" s="1" t="s">
        <v>60</v>
      </c>
    </row>
    <row r="3" spans="1:10" x14ac:dyDescent="0.2">
      <c r="A3" s="28" t="s">
        <v>52</v>
      </c>
      <c r="B3" s="1" t="s">
        <v>3</v>
      </c>
      <c r="C3" s="1">
        <v>414009892</v>
      </c>
      <c r="D3" s="1">
        <v>3940.125</v>
      </c>
      <c r="E3" s="1">
        <v>413245358</v>
      </c>
      <c r="F3" s="1">
        <v>4890.2190000000001</v>
      </c>
      <c r="J3" s="14">
        <f t="shared" ref="J3:J24" si="0">(E3-C3)/C3</f>
        <v>-1.8466563596021518E-3</v>
      </c>
    </row>
    <row r="4" spans="1:10" x14ac:dyDescent="0.2">
      <c r="A4" s="28"/>
      <c r="B4" s="1" t="s">
        <v>4</v>
      </c>
      <c r="C4" s="1">
        <v>424400684</v>
      </c>
      <c r="D4" s="1">
        <v>3960.797</v>
      </c>
      <c r="E4" s="1">
        <v>423677780</v>
      </c>
      <c r="F4" s="1">
        <v>4909.7809999999999</v>
      </c>
      <c r="J4" s="14">
        <f t="shared" si="0"/>
        <v>-1.70335257989358E-3</v>
      </c>
    </row>
    <row r="5" spans="1:10" x14ac:dyDescent="0.2">
      <c r="A5" s="28" t="s">
        <v>53</v>
      </c>
      <c r="B5" s="1" t="s">
        <v>5</v>
      </c>
      <c r="C5" s="1">
        <v>709774224</v>
      </c>
      <c r="D5" s="1">
        <v>6286.1090000000004</v>
      </c>
      <c r="E5" s="1">
        <v>709180982</v>
      </c>
      <c r="F5" s="1">
        <v>7510.0780000000004</v>
      </c>
      <c r="J5" s="14">
        <f t="shared" si="0"/>
        <v>-8.358178980588058E-4</v>
      </c>
    </row>
    <row r="6" spans="1:10" x14ac:dyDescent="0.2">
      <c r="A6" s="28"/>
      <c r="B6" s="1" t="s">
        <v>6</v>
      </c>
      <c r="C6" s="1">
        <v>972727667</v>
      </c>
      <c r="D6" s="1">
        <v>7220.1719999999996</v>
      </c>
      <c r="E6" s="1">
        <v>972619545</v>
      </c>
      <c r="F6" s="1">
        <v>8486.8279999999995</v>
      </c>
      <c r="J6" s="14">
        <f t="shared" si="0"/>
        <v>-1.1115341289043442E-4</v>
      </c>
    </row>
    <row r="7" spans="1:10" x14ac:dyDescent="0.2">
      <c r="A7" s="28"/>
      <c r="B7" s="1" t="s">
        <v>7</v>
      </c>
      <c r="C7" s="1">
        <v>802174248</v>
      </c>
      <c r="D7" s="1">
        <v>6376.625</v>
      </c>
      <c r="E7" s="1">
        <v>801878509</v>
      </c>
      <c r="F7" s="1">
        <v>7573.4380000000001</v>
      </c>
      <c r="J7" s="14">
        <f t="shared" si="0"/>
        <v>-3.6867177017629714E-4</v>
      </c>
    </row>
    <row r="8" spans="1:10" x14ac:dyDescent="0.2">
      <c r="A8" s="28"/>
      <c r="B8" s="1" t="s">
        <v>8</v>
      </c>
      <c r="C8" s="1">
        <v>321045335</v>
      </c>
      <c r="D8" s="1">
        <v>3176.6559999999999</v>
      </c>
      <c r="E8" s="1">
        <v>320878720</v>
      </c>
      <c r="F8" s="1">
        <v>3934.922</v>
      </c>
      <c r="I8" s="14"/>
      <c r="J8" s="14">
        <f t="shared" si="0"/>
        <v>-5.1897654890391103E-4</v>
      </c>
    </row>
    <row r="9" spans="1:10" x14ac:dyDescent="0.2">
      <c r="A9" s="28"/>
      <c r="B9" s="1" t="s">
        <v>9</v>
      </c>
      <c r="C9" s="1">
        <v>379067551</v>
      </c>
      <c r="D9" s="1">
        <v>3222.75</v>
      </c>
      <c r="E9" s="1">
        <v>378810182</v>
      </c>
      <c r="F9" s="1">
        <v>3975.9839999999999</v>
      </c>
      <c r="I9" s="14"/>
      <c r="J9" s="14">
        <f t="shared" si="0"/>
        <v>-6.7895286558041466E-4</v>
      </c>
    </row>
    <row r="10" spans="1:10" x14ac:dyDescent="0.2">
      <c r="A10" s="28" t="s">
        <v>54</v>
      </c>
      <c r="B10" s="1" t="s">
        <v>10</v>
      </c>
      <c r="C10" s="1">
        <v>142460128</v>
      </c>
      <c r="D10" s="1">
        <v>1278.297</v>
      </c>
      <c r="E10" s="1">
        <v>142345189</v>
      </c>
      <c r="F10" s="1">
        <v>1585.6880000000001</v>
      </c>
      <c r="J10" s="14">
        <f t="shared" si="0"/>
        <v>-8.0681522341465256E-4</v>
      </c>
    </row>
    <row r="11" spans="1:10" x14ac:dyDescent="0.2">
      <c r="A11" s="28"/>
      <c r="B11" s="1" t="s">
        <v>11</v>
      </c>
      <c r="C11" s="1">
        <v>172024909</v>
      </c>
      <c r="D11" s="1">
        <v>1537.0940000000001</v>
      </c>
      <c r="E11" s="1">
        <v>171792664</v>
      </c>
      <c r="F11" s="1">
        <v>1900.7660000000001</v>
      </c>
      <c r="J11" s="14">
        <f t="shared" si="0"/>
        <v>-1.350066111646657E-3</v>
      </c>
    </row>
    <row r="12" spans="1:10" x14ac:dyDescent="0.2">
      <c r="A12" s="28"/>
      <c r="B12" s="1" t="s">
        <v>12</v>
      </c>
      <c r="C12" s="1">
        <v>179859136</v>
      </c>
      <c r="D12" s="1">
        <v>1311.5160000000001</v>
      </c>
      <c r="E12" s="1">
        <v>179674420</v>
      </c>
      <c r="F12" s="1">
        <v>1615.1089999999999</v>
      </c>
      <c r="J12" s="14">
        <f t="shared" si="0"/>
        <v>-1.0270037102813616E-3</v>
      </c>
    </row>
    <row r="13" spans="1:10" x14ac:dyDescent="0.2">
      <c r="A13" s="28"/>
      <c r="B13" s="1" t="s">
        <v>13</v>
      </c>
      <c r="C13" s="1">
        <v>89431181</v>
      </c>
      <c r="D13" s="1">
        <v>772.42200000000003</v>
      </c>
      <c r="E13" s="1">
        <v>89329294</v>
      </c>
      <c r="F13" s="1">
        <v>955.57799999999997</v>
      </c>
      <c r="J13" s="14">
        <f t="shared" si="0"/>
        <v>-1.1392782568755298E-3</v>
      </c>
    </row>
    <row r="14" spans="1:10" x14ac:dyDescent="0.2">
      <c r="A14" s="28" t="s">
        <v>55</v>
      </c>
      <c r="B14" s="1" t="s">
        <v>14</v>
      </c>
      <c r="C14" s="1">
        <v>34800559</v>
      </c>
      <c r="D14" s="1">
        <v>316.18799999999999</v>
      </c>
      <c r="E14" s="1">
        <v>34698425</v>
      </c>
      <c r="F14" s="1">
        <v>391.23399999999998</v>
      </c>
      <c r="J14" s="14">
        <f t="shared" si="0"/>
        <v>-2.9348379145289019E-3</v>
      </c>
    </row>
    <row r="15" spans="1:10" x14ac:dyDescent="0.2">
      <c r="A15" s="28"/>
      <c r="B15" s="1" t="s">
        <v>15</v>
      </c>
      <c r="C15" s="1">
        <v>46607419</v>
      </c>
      <c r="D15" s="1">
        <v>327.65600000000001</v>
      </c>
      <c r="E15" s="1">
        <v>46575758</v>
      </c>
      <c r="F15" s="1">
        <v>401.65600000000001</v>
      </c>
      <c r="J15" s="14">
        <f t="shared" si="0"/>
        <v>-6.79312450234586E-4</v>
      </c>
    </row>
    <row r="16" spans="1:10" x14ac:dyDescent="0.2">
      <c r="A16" s="28"/>
      <c r="B16" s="1" t="s">
        <v>16</v>
      </c>
      <c r="C16" s="1">
        <v>52498346</v>
      </c>
      <c r="D16" s="1">
        <v>388.45299999999997</v>
      </c>
      <c r="E16" s="1">
        <v>52425601</v>
      </c>
      <c r="F16" s="1">
        <v>479.09399999999999</v>
      </c>
      <c r="J16" s="14">
        <f t="shared" si="0"/>
        <v>-1.3856627025925731E-3</v>
      </c>
    </row>
    <row r="17" spans="1:18" x14ac:dyDescent="0.2">
      <c r="A17" s="28"/>
      <c r="B17" s="1" t="s">
        <v>17</v>
      </c>
      <c r="C17" s="1">
        <v>24041729</v>
      </c>
      <c r="D17" s="1">
        <v>194.172</v>
      </c>
      <c r="E17" s="1">
        <v>24021412</v>
      </c>
      <c r="F17" s="1">
        <v>239.25</v>
      </c>
      <c r="J17" s="14">
        <f t="shared" si="0"/>
        <v>-8.450723323601227E-4</v>
      </c>
    </row>
    <row r="18" spans="1:18" x14ac:dyDescent="0.2">
      <c r="A18" s="28" t="s">
        <v>56</v>
      </c>
      <c r="B18" s="1" t="s">
        <v>18</v>
      </c>
      <c r="C18" s="1">
        <v>324664404</v>
      </c>
      <c r="D18" s="1">
        <v>3458.0619999999999</v>
      </c>
      <c r="E18" s="1">
        <v>324035141</v>
      </c>
      <c r="F18" s="1">
        <v>4296.4530000000004</v>
      </c>
      <c r="J18" s="14">
        <f t="shared" si="0"/>
        <v>-1.9381952325146184E-3</v>
      </c>
    </row>
    <row r="19" spans="1:18" x14ac:dyDescent="0.2">
      <c r="A19" s="28"/>
      <c r="B19" s="1" t="s">
        <v>19</v>
      </c>
      <c r="C19" s="1">
        <v>298073864</v>
      </c>
      <c r="D19" s="1">
        <v>3382.4839999999999</v>
      </c>
      <c r="E19" s="1">
        <v>297843820</v>
      </c>
      <c r="F19" s="1">
        <v>4212.5619999999999</v>
      </c>
      <c r="J19" s="14">
        <f t="shared" si="0"/>
        <v>-7.7176843656443493E-4</v>
      </c>
    </row>
    <row r="20" spans="1:18" x14ac:dyDescent="0.2">
      <c r="A20" s="28"/>
      <c r="B20" s="1" t="s">
        <v>20</v>
      </c>
      <c r="C20" s="1">
        <v>296648252</v>
      </c>
      <c r="D20" s="1">
        <v>3399.9059999999999</v>
      </c>
      <c r="E20" s="1">
        <v>296266596</v>
      </c>
      <c r="F20" s="1">
        <v>4240.6090000000004</v>
      </c>
      <c r="J20" s="14">
        <f t="shared" si="0"/>
        <v>-1.286560758160139E-3</v>
      </c>
    </row>
    <row r="21" spans="1:18" x14ac:dyDescent="0.2">
      <c r="A21" s="28" t="s">
        <v>57</v>
      </c>
      <c r="B21" s="1" t="s">
        <v>21</v>
      </c>
      <c r="C21" s="1">
        <v>266265</v>
      </c>
      <c r="D21" s="1">
        <v>2.5470000000000002</v>
      </c>
      <c r="E21" s="1">
        <v>261221</v>
      </c>
      <c r="F21" s="1">
        <v>3.1720000000000002</v>
      </c>
      <c r="J21" s="14">
        <f t="shared" si="0"/>
        <v>-1.8943533697632058E-2</v>
      </c>
    </row>
    <row r="22" spans="1:18" x14ac:dyDescent="0.2">
      <c r="A22" s="28"/>
      <c r="B22" s="1" t="s">
        <v>22</v>
      </c>
      <c r="C22" s="1">
        <v>363961</v>
      </c>
      <c r="D22" s="1">
        <v>4.5</v>
      </c>
      <c r="E22" s="1">
        <v>360937</v>
      </c>
      <c r="F22" s="1">
        <v>5.875</v>
      </c>
      <c r="J22" s="14">
        <f t="shared" si="0"/>
        <v>-8.3085825129615536E-3</v>
      </c>
    </row>
    <row r="23" spans="1:18" x14ac:dyDescent="0.2">
      <c r="A23" s="28"/>
      <c r="B23" s="1" t="s">
        <v>23</v>
      </c>
      <c r="C23" s="1">
        <v>354910</v>
      </c>
      <c r="D23" s="1">
        <v>5.0309999999999997</v>
      </c>
      <c r="E23" s="1">
        <v>312261</v>
      </c>
      <c r="F23" s="1">
        <v>6.125</v>
      </c>
      <c r="J23" s="19">
        <f t="shared" si="0"/>
        <v>-0.12016849342086726</v>
      </c>
    </row>
    <row r="24" spans="1:18" x14ac:dyDescent="0.2">
      <c r="A24" s="28"/>
      <c r="B24" s="1" t="s">
        <v>24</v>
      </c>
      <c r="C24" s="1">
        <v>229953</v>
      </c>
      <c r="D24" s="1">
        <v>4.5940000000000003</v>
      </c>
      <c r="E24" s="1">
        <v>212758</v>
      </c>
      <c r="F24" s="1">
        <v>5.6719999999999997</v>
      </c>
      <c r="J24" s="19">
        <f t="shared" si="0"/>
        <v>-7.4776149908894432E-2</v>
      </c>
      <c r="N24" s="1" t="s">
        <v>59</v>
      </c>
    </row>
    <row r="25" spans="1:18" x14ac:dyDescent="0.2">
      <c r="H25" s="15"/>
      <c r="I25" s="15"/>
      <c r="J25" s="15"/>
    </row>
    <row r="26" spans="1:18" x14ac:dyDescent="0.2">
      <c r="H26" s="8"/>
      <c r="I26" s="16"/>
      <c r="J26" s="8" t="str">
        <f>J2</f>
        <v xml:space="preserve">新扫描方法 优化 </v>
      </c>
    </row>
    <row r="27" spans="1:18" ht="14.1" customHeight="1" x14ac:dyDescent="0.2">
      <c r="H27" s="33" t="s">
        <v>33</v>
      </c>
      <c r="I27" s="16" t="s">
        <v>36</v>
      </c>
      <c r="J27" s="17">
        <f>MIN(J3:J20)</f>
        <v>-2.9348379145289019E-3</v>
      </c>
      <c r="O27" s="14"/>
      <c r="P27" s="14"/>
      <c r="Q27" s="14"/>
      <c r="R27" s="14"/>
    </row>
    <row r="28" spans="1:18" x14ac:dyDescent="0.2">
      <c r="H28" s="34"/>
      <c r="I28" s="16" t="s">
        <v>37</v>
      </c>
      <c r="J28" s="17">
        <f>AVERAGE(J3:J20)</f>
        <v>-1.1237863646821763E-3</v>
      </c>
      <c r="O28" s="14"/>
    </row>
    <row r="29" spans="1:18" x14ac:dyDescent="0.2">
      <c r="H29" s="31" t="s">
        <v>34</v>
      </c>
      <c r="I29" s="16" t="s">
        <v>36</v>
      </c>
      <c r="J29" s="20">
        <f>MIN(J21:J24)</f>
        <v>-0.12016849342086726</v>
      </c>
      <c r="O29" s="14"/>
    </row>
    <row r="30" spans="1:18" x14ac:dyDescent="0.2">
      <c r="H30" s="32"/>
      <c r="I30" s="16" t="s">
        <v>37</v>
      </c>
      <c r="J30" s="20">
        <f>AVERAGE(J21:J24)</f>
        <v>-5.554918988508882E-2</v>
      </c>
      <c r="O30" s="14"/>
    </row>
    <row r="31" spans="1:18" x14ac:dyDescent="0.2">
      <c r="H31" s="31" t="s">
        <v>35</v>
      </c>
      <c r="I31" s="16" t="s">
        <v>36</v>
      </c>
      <c r="J31" s="17">
        <f>MIN(J3:J24)</f>
        <v>-0.12016849342086726</v>
      </c>
      <c r="O31" s="14"/>
    </row>
    <row r="32" spans="1:18" x14ac:dyDescent="0.2">
      <c r="H32" s="32"/>
      <c r="I32" s="16" t="s">
        <v>37</v>
      </c>
      <c r="J32" s="17">
        <f>AVERAGE(J3:J24)</f>
        <v>-1.1019314277483384E-2</v>
      </c>
      <c r="O32" s="14"/>
    </row>
    <row r="37" spans="2:2" x14ac:dyDescent="0.2">
      <c r="B37" s="1" t="s">
        <v>25</v>
      </c>
    </row>
  </sheetData>
  <mergeCells count="13">
    <mergeCell ref="A21:A24"/>
    <mergeCell ref="A1:A2"/>
    <mergeCell ref="H27:H28"/>
    <mergeCell ref="H29:H30"/>
    <mergeCell ref="H31:H32"/>
    <mergeCell ref="A3:A4"/>
    <mergeCell ref="A5:A9"/>
    <mergeCell ref="A10:A13"/>
    <mergeCell ref="A14:A17"/>
    <mergeCell ref="A18:A20"/>
    <mergeCell ref="B1:B2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zoomScaleNormal="100" workbookViewId="0">
      <selection sqref="A1:XFD1048576"/>
    </sheetView>
  </sheetViews>
  <sheetFormatPr defaultRowHeight="14.25" x14ac:dyDescent="0.2"/>
  <cols>
    <col min="1" max="1" width="15.75" style="1" bestFit="1" customWidth="1"/>
    <col min="2" max="3" width="8.625" style="1"/>
    <col min="11" max="11" width="7.125" bestFit="1" customWidth="1"/>
    <col min="17" max="17" width="12.5" bestFit="1" customWidth="1"/>
  </cols>
  <sheetData>
    <row r="1" spans="1:14" x14ac:dyDescent="0.2">
      <c r="A1" s="28" t="s">
        <v>0</v>
      </c>
      <c r="B1" s="28" t="s">
        <v>26</v>
      </c>
      <c r="C1" s="28"/>
      <c r="D1" s="27" t="s">
        <v>27</v>
      </c>
      <c r="E1" s="27"/>
      <c r="F1" s="27" t="s">
        <v>28</v>
      </c>
      <c r="G1" s="27"/>
      <c r="H1" s="27" t="s">
        <v>29</v>
      </c>
      <c r="I1" s="27"/>
      <c r="J1" s="4"/>
    </row>
    <row r="2" spans="1:14" x14ac:dyDescent="0.2">
      <c r="A2" s="28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27897252</v>
      </c>
      <c r="C3" s="1">
        <v>390.64100000000002</v>
      </c>
      <c r="D3" s="1">
        <v>27400581</v>
      </c>
      <c r="E3" s="1">
        <v>595.70299999999997</v>
      </c>
      <c r="F3" s="1">
        <v>24748884</v>
      </c>
      <c r="G3" s="1">
        <v>672.82799999999997</v>
      </c>
      <c r="H3" s="1">
        <v>24152401</v>
      </c>
      <c r="I3" s="1">
        <v>680.29700000000003</v>
      </c>
      <c r="J3" s="1"/>
      <c r="L3" s="2">
        <f>(D3-B3)/B3</f>
        <v>-1.7803581514050201E-2</v>
      </c>
      <c r="M3" s="2">
        <f t="shared" ref="M3:M24" si="0">(F3-B3)/B3</f>
        <v>-0.11285584687696121</v>
      </c>
      <c r="N3" s="2">
        <f>(H3-B3)/B3</f>
        <v>-0.13423727182878084</v>
      </c>
    </row>
    <row r="4" spans="1:14" x14ac:dyDescent="0.2">
      <c r="A4" s="1" t="s">
        <v>4</v>
      </c>
      <c r="B4" s="1">
        <v>28758648</v>
      </c>
      <c r="C4" s="1">
        <v>397.32799999999997</v>
      </c>
      <c r="D4" s="1">
        <v>28215385</v>
      </c>
      <c r="E4" s="1">
        <v>502.04700000000003</v>
      </c>
      <c r="F4" s="1">
        <v>25462680</v>
      </c>
      <c r="G4" s="1">
        <v>667.64099999999996</v>
      </c>
      <c r="H4" s="1">
        <v>24944572</v>
      </c>
      <c r="I4" s="1">
        <v>683.26599999999996</v>
      </c>
      <c r="J4" s="1"/>
      <c r="L4" s="2">
        <f t="shared" ref="L4:L24" si="1">(D4-B4)/B4</f>
        <v>-1.8890422108855744E-2</v>
      </c>
      <c r="M4" s="2">
        <f t="shared" si="0"/>
        <v>-0.11460789116372926</v>
      </c>
      <c r="N4" s="2">
        <f t="shared" ref="N4:N24" si="2">(H4-B4)/B4</f>
        <v>-0.13262361985862478</v>
      </c>
    </row>
    <row r="5" spans="1:14" x14ac:dyDescent="0.2">
      <c r="A5" s="1" t="s">
        <v>5</v>
      </c>
      <c r="B5" s="1">
        <v>13793093</v>
      </c>
      <c r="C5" s="1">
        <v>225.90600000000001</v>
      </c>
      <c r="D5" s="1">
        <v>13478830</v>
      </c>
      <c r="E5" s="1">
        <v>299.375</v>
      </c>
      <c r="F5" s="1">
        <v>13213459</v>
      </c>
      <c r="G5" s="1">
        <v>341</v>
      </c>
      <c r="H5" s="1">
        <v>13200241</v>
      </c>
      <c r="I5" s="1">
        <v>350.09399999999999</v>
      </c>
      <c r="J5" s="1"/>
      <c r="L5" s="2">
        <f t="shared" si="1"/>
        <v>-2.2784084758944206E-2</v>
      </c>
      <c r="M5" s="2">
        <f t="shared" si="0"/>
        <v>-4.2023496832798851E-2</v>
      </c>
      <c r="N5" s="2">
        <f t="shared" si="2"/>
        <v>-4.2981802558715441E-2</v>
      </c>
    </row>
    <row r="6" spans="1:14" x14ac:dyDescent="0.2">
      <c r="A6" s="1" t="s">
        <v>6</v>
      </c>
      <c r="B6" s="1">
        <v>16008782</v>
      </c>
      <c r="C6" s="1">
        <v>236.46899999999999</v>
      </c>
      <c r="D6" s="1">
        <v>15720434</v>
      </c>
      <c r="E6" s="1">
        <v>303.01600000000002</v>
      </c>
      <c r="F6" s="1">
        <v>14636442</v>
      </c>
      <c r="G6" s="1">
        <v>341.85899999999998</v>
      </c>
      <c r="H6" s="1">
        <v>14548167</v>
      </c>
      <c r="I6" s="1">
        <v>345.75</v>
      </c>
      <c r="J6" s="1"/>
      <c r="L6" s="2">
        <f t="shared" si="1"/>
        <v>-1.8011863738290647E-2</v>
      </c>
      <c r="M6" s="2">
        <f t="shared" si="0"/>
        <v>-8.5724198130750981E-2</v>
      </c>
      <c r="N6" s="2">
        <f t="shared" si="2"/>
        <v>-9.1238359045678799E-2</v>
      </c>
    </row>
    <row r="7" spans="1:14" x14ac:dyDescent="0.2">
      <c r="A7" s="1" t="s">
        <v>7</v>
      </c>
      <c r="B7" s="1">
        <v>16425320</v>
      </c>
      <c r="C7" s="1">
        <v>232.59399999999999</v>
      </c>
      <c r="D7" s="1">
        <v>16235739</v>
      </c>
      <c r="E7" s="1">
        <v>307.56200000000001</v>
      </c>
      <c r="F7" s="1">
        <v>15810287</v>
      </c>
      <c r="G7" s="1">
        <v>346.84399999999999</v>
      </c>
      <c r="H7" s="1">
        <v>15780854</v>
      </c>
      <c r="I7" s="1">
        <v>349.96899999999999</v>
      </c>
      <c r="J7" s="1"/>
      <c r="L7" s="2">
        <f t="shared" si="1"/>
        <v>-1.1541997355302668E-2</v>
      </c>
      <c r="M7" s="2">
        <f t="shared" si="0"/>
        <v>-3.7444202000326325E-2</v>
      </c>
      <c r="N7" s="2">
        <f t="shared" si="2"/>
        <v>-3.9236130559404628E-2</v>
      </c>
    </row>
    <row r="8" spans="1:14" x14ac:dyDescent="0.2">
      <c r="A8" s="1" t="s">
        <v>8</v>
      </c>
      <c r="B8" s="1">
        <v>13474369</v>
      </c>
      <c r="C8" s="1">
        <v>237.96899999999999</v>
      </c>
      <c r="D8" s="1">
        <v>13262267</v>
      </c>
      <c r="E8" s="1">
        <v>302.96899999999999</v>
      </c>
      <c r="F8" s="1">
        <v>12435425</v>
      </c>
      <c r="G8" s="1">
        <v>342.82799999999997</v>
      </c>
      <c r="H8" s="1">
        <v>12252379</v>
      </c>
      <c r="I8" s="1">
        <v>348.17200000000003</v>
      </c>
      <c r="J8" s="1"/>
      <c r="K8" s="2"/>
      <c r="L8" s="2">
        <f t="shared" si="1"/>
        <v>-1.5741145281088859E-2</v>
      </c>
      <c r="M8" s="2">
        <f t="shared" si="0"/>
        <v>-7.7105206188133935E-2</v>
      </c>
      <c r="N8" s="2">
        <f t="shared" si="2"/>
        <v>-9.0689961066080349E-2</v>
      </c>
    </row>
    <row r="9" spans="1:14" x14ac:dyDescent="0.2">
      <c r="A9" s="1" t="s">
        <v>9</v>
      </c>
      <c r="B9" s="1">
        <v>15816676</v>
      </c>
      <c r="C9" s="1">
        <v>225.23400000000001</v>
      </c>
      <c r="D9" s="1">
        <v>15581891</v>
      </c>
      <c r="E9" s="1">
        <v>306.31200000000001</v>
      </c>
      <c r="F9" s="1">
        <v>14776633</v>
      </c>
      <c r="G9" s="1">
        <v>344.98399999999998</v>
      </c>
      <c r="H9" s="1">
        <v>14559159</v>
      </c>
      <c r="I9" s="1">
        <v>351.84399999999999</v>
      </c>
      <c r="J9" s="1"/>
      <c r="K9" s="2"/>
      <c r="L9" s="2">
        <f t="shared" si="1"/>
        <v>-1.4844142979220159E-2</v>
      </c>
      <c r="M9" s="2">
        <f t="shared" si="0"/>
        <v>-6.57561045064083E-2</v>
      </c>
      <c r="N9" s="2">
        <f t="shared" si="2"/>
        <v>-7.950576973316012E-2</v>
      </c>
    </row>
    <row r="10" spans="1:14" x14ac:dyDescent="0.2">
      <c r="A10" s="1" t="s">
        <v>10</v>
      </c>
      <c r="B10" s="1">
        <v>2846519</v>
      </c>
      <c r="C10" s="1">
        <v>52.453000000000003</v>
      </c>
      <c r="D10" s="1">
        <v>2790694</v>
      </c>
      <c r="E10" s="1">
        <v>58.905999999999999</v>
      </c>
      <c r="F10" s="1">
        <v>2689784</v>
      </c>
      <c r="G10" s="1">
        <v>66.516000000000005</v>
      </c>
      <c r="H10" s="1">
        <v>2739568</v>
      </c>
      <c r="I10" s="1">
        <v>68.218999999999994</v>
      </c>
      <c r="J10" s="1"/>
      <c r="L10" s="2">
        <f t="shared" si="1"/>
        <v>-1.961167306453953E-2</v>
      </c>
      <c r="M10" s="2">
        <f t="shared" si="0"/>
        <v>-5.5061989749585372E-2</v>
      </c>
      <c r="N10" s="2">
        <f t="shared" si="2"/>
        <v>-3.7572557920744598E-2</v>
      </c>
    </row>
    <row r="11" spans="1:14" x14ac:dyDescent="0.2">
      <c r="A11" s="1" t="s">
        <v>11</v>
      </c>
      <c r="B11" s="1">
        <v>3054415</v>
      </c>
      <c r="C11" s="1">
        <v>53.234000000000002</v>
      </c>
      <c r="D11" s="1">
        <v>3009815</v>
      </c>
      <c r="E11" s="1">
        <v>59.140999999999998</v>
      </c>
      <c r="F11" s="1">
        <v>2866041</v>
      </c>
      <c r="G11" s="1">
        <v>66.108999999999995</v>
      </c>
      <c r="H11" s="1">
        <v>2854319</v>
      </c>
      <c r="I11" s="1">
        <v>68.343999999999994</v>
      </c>
      <c r="J11" s="1"/>
      <c r="L11" s="2">
        <f t="shared" si="1"/>
        <v>-1.4601814095334131E-2</v>
      </c>
      <c r="M11" s="2">
        <f t="shared" si="0"/>
        <v>-6.1672693461759451E-2</v>
      </c>
      <c r="N11" s="2">
        <f t="shared" si="2"/>
        <v>-6.551041688834032E-2</v>
      </c>
    </row>
    <row r="12" spans="1:14" x14ac:dyDescent="0.2">
      <c r="A12" s="1" t="s">
        <v>12</v>
      </c>
      <c r="B12" s="1">
        <v>3855959</v>
      </c>
      <c r="C12" s="1">
        <v>54.015999999999998</v>
      </c>
      <c r="D12" s="1">
        <v>3801127</v>
      </c>
      <c r="E12" s="1">
        <v>59.578000000000003</v>
      </c>
      <c r="F12" s="1">
        <v>3640806</v>
      </c>
      <c r="G12" s="1">
        <v>67.031000000000006</v>
      </c>
      <c r="H12" s="1">
        <v>3635748</v>
      </c>
      <c r="I12" s="1">
        <v>69.108999999999995</v>
      </c>
      <c r="J12" s="1"/>
      <c r="L12" s="2">
        <f t="shared" si="1"/>
        <v>-1.4220068211306188E-2</v>
      </c>
      <c r="M12" s="2">
        <f t="shared" si="0"/>
        <v>-5.5797533116923703E-2</v>
      </c>
      <c r="N12" s="2">
        <f t="shared" si="2"/>
        <v>-5.7109269056024717E-2</v>
      </c>
    </row>
    <row r="13" spans="1:14" x14ac:dyDescent="0.2">
      <c r="A13" s="1" t="s">
        <v>13</v>
      </c>
      <c r="B13" s="1">
        <v>3089431</v>
      </c>
      <c r="C13" s="1">
        <v>52.453000000000003</v>
      </c>
      <c r="D13" s="1">
        <v>3044415</v>
      </c>
      <c r="E13" s="1">
        <v>58.469000000000001</v>
      </c>
      <c r="F13" s="1">
        <v>2839052</v>
      </c>
      <c r="G13" s="1">
        <v>65.5</v>
      </c>
      <c r="H13" s="1">
        <v>2804991</v>
      </c>
      <c r="I13" s="1">
        <v>66.938000000000002</v>
      </c>
      <c r="J13" s="1"/>
      <c r="L13" s="2">
        <f t="shared" si="1"/>
        <v>-1.457096792257215E-2</v>
      </c>
      <c r="M13" s="2">
        <f t="shared" si="0"/>
        <v>-8.1043726174819891E-2</v>
      </c>
      <c r="N13" s="2">
        <f t="shared" si="2"/>
        <v>-9.2068733692385427E-2</v>
      </c>
    </row>
    <row r="14" spans="1:14" x14ac:dyDescent="0.2">
      <c r="A14" s="1" t="s">
        <v>14</v>
      </c>
      <c r="B14" s="1">
        <v>715059</v>
      </c>
      <c r="C14" s="1">
        <v>12.781000000000001</v>
      </c>
      <c r="D14" s="1">
        <v>696310</v>
      </c>
      <c r="E14" s="1">
        <v>14.327999999999999</v>
      </c>
      <c r="F14" s="1">
        <v>626704</v>
      </c>
      <c r="G14" s="1">
        <v>16.125</v>
      </c>
      <c r="H14" s="1">
        <v>616438</v>
      </c>
      <c r="I14" s="1">
        <v>16.375</v>
      </c>
      <c r="J14" s="1"/>
      <c r="L14" s="2">
        <f t="shared" si="1"/>
        <v>-2.6220213996327575E-2</v>
      </c>
      <c r="M14" s="2">
        <f t="shared" si="0"/>
        <v>-0.12356323044671838</v>
      </c>
      <c r="N14" s="2">
        <f t="shared" si="2"/>
        <v>-0.13792008771304187</v>
      </c>
    </row>
    <row r="15" spans="1:14" x14ac:dyDescent="0.2">
      <c r="A15" s="1" t="s">
        <v>15</v>
      </c>
      <c r="B15" s="1">
        <v>887680</v>
      </c>
      <c r="C15" s="1">
        <v>12.984</v>
      </c>
      <c r="D15" s="1">
        <v>878344</v>
      </c>
      <c r="E15" s="1">
        <v>14.718999999999999</v>
      </c>
      <c r="F15" s="1">
        <v>839104</v>
      </c>
      <c r="G15" s="1">
        <v>16.797000000000001</v>
      </c>
      <c r="H15" s="1">
        <v>839579</v>
      </c>
      <c r="I15" s="1">
        <v>16.890999999999998</v>
      </c>
      <c r="J15" s="1"/>
      <c r="L15" s="2">
        <f t="shared" si="1"/>
        <v>-1.0517303532804615E-2</v>
      </c>
      <c r="M15" s="2">
        <f t="shared" si="0"/>
        <v>-5.4722422494592644E-2</v>
      </c>
      <c r="N15" s="2">
        <f t="shared" si="2"/>
        <v>-5.4187319754866618E-2</v>
      </c>
    </row>
    <row r="16" spans="1:14" x14ac:dyDescent="0.2">
      <c r="A16" s="1" t="s">
        <v>16</v>
      </c>
      <c r="B16" s="1">
        <v>857924</v>
      </c>
      <c r="C16" s="1">
        <v>12.625</v>
      </c>
      <c r="D16" s="1">
        <v>844700</v>
      </c>
      <c r="E16" s="1">
        <v>14.468999999999999</v>
      </c>
      <c r="F16" s="1">
        <v>812716</v>
      </c>
      <c r="G16" s="1">
        <v>16.202999999999999</v>
      </c>
      <c r="H16" s="1">
        <v>814581</v>
      </c>
      <c r="I16" s="1">
        <v>16.530999999999999</v>
      </c>
      <c r="J16" s="1"/>
      <c r="L16" s="2">
        <f t="shared" si="1"/>
        <v>-1.5413952751059534E-2</v>
      </c>
      <c r="M16" s="2">
        <f t="shared" si="0"/>
        <v>-5.2694644280845387E-2</v>
      </c>
      <c r="N16" s="2">
        <f t="shared" si="2"/>
        <v>-5.0520792051510388E-2</v>
      </c>
    </row>
    <row r="17" spans="1:19" x14ac:dyDescent="0.2">
      <c r="A17" s="1" t="s">
        <v>17</v>
      </c>
      <c r="B17" s="1">
        <v>836207</v>
      </c>
      <c r="C17" s="1">
        <v>12.843999999999999</v>
      </c>
      <c r="D17" s="1">
        <v>826435</v>
      </c>
      <c r="E17" s="1">
        <v>14.391</v>
      </c>
      <c r="F17" s="1">
        <v>765013</v>
      </c>
      <c r="G17" s="1">
        <v>16.312000000000001</v>
      </c>
      <c r="H17" s="1">
        <v>757758</v>
      </c>
      <c r="I17" s="1">
        <v>16.640999999999998</v>
      </c>
      <c r="J17" s="1"/>
      <c r="L17" s="2">
        <f t="shared" si="1"/>
        <v>-1.1686101647080208E-2</v>
      </c>
      <c r="M17" s="2">
        <f t="shared" si="0"/>
        <v>-8.5139205962160083E-2</v>
      </c>
      <c r="N17" s="2">
        <f t="shared" si="2"/>
        <v>-9.3815287363057234E-2</v>
      </c>
    </row>
    <row r="18" spans="1:19" x14ac:dyDescent="0.2">
      <c r="A18" s="1" t="s">
        <v>18</v>
      </c>
      <c r="B18" s="1">
        <v>5578159</v>
      </c>
      <c r="C18" s="1">
        <v>113.76600000000001</v>
      </c>
      <c r="D18" s="1">
        <v>5381669</v>
      </c>
      <c r="E18" s="1">
        <v>132.60900000000001</v>
      </c>
      <c r="F18" s="1">
        <v>4880163</v>
      </c>
      <c r="G18" s="1">
        <v>149.15600000000001</v>
      </c>
      <c r="H18" s="1">
        <v>4789297</v>
      </c>
      <c r="I18" s="1">
        <v>151.46899999999999</v>
      </c>
      <c r="J18" s="1"/>
      <c r="L18" s="2">
        <f t="shared" si="1"/>
        <v>-3.522488333516488E-2</v>
      </c>
      <c r="M18" s="2">
        <f t="shared" si="0"/>
        <v>-0.12513017287603312</v>
      </c>
      <c r="N18" s="2">
        <f t="shared" si="2"/>
        <v>-0.14141977666825201</v>
      </c>
    </row>
    <row r="19" spans="1:19" x14ac:dyDescent="0.2">
      <c r="A19" s="1" t="s">
        <v>19</v>
      </c>
      <c r="B19" s="1">
        <v>5150611</v>
      </c>
      <c r="C19" s="1">
        <v>119.703</v>
      </c>
      <c r="D19" s="1">
        <v>4938853</v>
      </c>
      <c r="E19" s="1">
        <v>131.39099999999999</v>
      </c>
      <c r="F19" s="1">
        <v>4585664</v>
      </c>
      <c r="G19" s="1">
        <v>147.93799999999999</v>
      </c>
      <c r="H19" s="1">
        <v>4517857</v>
      </c>
      <c r="I19" s="1">
        <v>151.81200000000001</v>
      </c>
      <c r="J19" s="1"/>
      <c r="L19" s="2">
        <f t="shared" si="1"/>
        <v>-4.1113180552753835E-2</v>
      </c>
      <c r="M19" s="2">
        <f t="shared" si="0"/>
        <v>-0.10968543343692622</v>
      </c>
      <c r="N19" s="2">
        <f t="shared" si="2"/>
        <v>-0.12285027931637625</v>
      </c>
    </row>
    <row r="20" spans="1:19" x14ac:dyDescent="0.2">
      <c r="A20" s="1" t="s">
        <v>20</v>
      </c>
      <c r="B20" s="1">
        <v>5122837</v>
      </c>
      <c r="C20" s="1">
        <v>119.26600000000001</v>
      </c>
      <c r="D20" s="1">
        <v>4897267</v>
      </c>
      <c r="E20" s="1">
        <v>131.56200000000001</v>
      </c>
      <c r="F20" s="1">
        <v>4515316</v>
      </c>
      <c r="G20" s="1">
        <v>146.60900000000001</v>
      </c>
      <c r="H20" s="1">
        <v>4444376</v>
      </c>
      <c r="I20" s="1">
        <v>150.84399999999999</v>
      </c>
      <c r="J20" s="1"/>
      <c r="L20" s="2">
        <f t="shared" si="1"/>
        <v>-4.4032242290746322E-2</v>
      </c>
      <c r="M20" s="2">
        <f t="shared" si="0"/>
        <v>-0.11859073400149175</v>
      </c>
      <c r="N20" s="2">
        <f t="shared" si="2"/>
        <v>-0.1324385296662767</v>
      </c>
    </row>
    <row r="21" spans="1:19" x14ac:dyDescent="0.2">
      <c r="A21" s="1" t="s">
        <v>21</v>
      </c>
      <c r="B21" s="1">
        <v>2693554</v>
      </c>
      <c r="C21" s="1">
        <v>52.5</v>
      </c>
      <c r="D21" s="1">
        <v>2640728</v>
      </c>
      <c r="E21" s="1">
        <v>58.311999999999998</v>
      </c>
      <c r="F21" s="1">
        <v>2530087</v>
      </c>
      <c r="G21" s="1">
        <v>65.625</v>
      </c>
      <c r="H21" s="1">
        <v>2572445</v>
      </c>
      <c r="I21" s="1">
        <v>66.906000000000006</v>
      </c>
      <c r="J21" s="1"/>
      <c r="L21" s="2">
        <f t="shared" si="1"/>
        <v>-1.9612007036057193E-2</v>
      </c>
      <c r="M21" s="2">
        <f t="shared" si="0"/>
        <v>-6.0688220841312257E-2</v>
      </c>
      <c r="N21" s="2">
        <f t="shared" si="2"/>
        <v>-4.4962529060119084E-2</v>
      </c>
    </row>
    <row r="22" spans="1:19" x14ac:dyDescent="0.2">
      <c r="A22" s="1" t="s">
        <v>22</v>
      </c>
      <c r="B22" s="1">
        <v>3890714</v>
      </c>
      <c r="C22" s="1">
        <v>94.858999999999995</v>
      </c>
      <c r="D22" s="1">
        <v>3705764</v>
      </c>
      <c r="E22" s="1">
        <v>105.34399999999999</v>
      </c>
      <c r="F22" s="1">
        <v>3223491</v>
      </c>
      <c r="G22" s="1">
        <v>119.922</v>
      </c>
      <c r="H22" s="1">
        <v>3168516</v>
      </c>
      <c r="I22" s="1">
        <v>120.39100000000001</v>
      </c>
      <c r="J22" s="1"/>
      <c r="L22" s="2">
        <f t="shared" si="1"/>
        <v>-4.7536261981733947E-2</v>
      </c>
      <c r="M22" s="2">
        <f t="shared" si="0"/>
        <v>-0.17149114532705309</v>
      </c>
      <c r="N22" s="2">
        <f t="shared" si="2"/>
        <v>-0.18562094258277528</v>
      </c>
    </row>
    <row r="23" spans="1:19" x14ac:dyDescent="0.2">
      <c r="A23" s="1" t="s">
        <v>23</v>
      </c>
      <c r="B23" s="1">
        <v>3682327</v>
      </c>
      <c r="C23" s="1">
        <v>106.688</v>
      </c>
      <c r="D23" s="1">
        <v>3585216</v>
      </c>
      <c r="E23" s="1">
        <v>114.5</v>
      </c>
      <c r="F23" s="1">
        <v>3182775</v>
      </c>
      <c r="G23" s="1">
        <v>129.922</v>
      </c>
      <c r="H23" s="1">
        <v>3111772</v>
      </c>
      <c r="I23" s="1">
        <v>130.375</v>
      </c>
      <c r="J23" s="1"/>
      <c r="L23" s="2">
        <f t="shared" si="1"/>
        <v>-2.6372182589976392E-2</v>
      </c>
      <c r="M23" s="2">
        <f t="shared" si="0"/>
        <v>-0.13566204196422535</v>
      </c>
      <c r="N23" s="2">
        <f t="shared" si="2"/>
        <v>-0.15494414265761841</v>
      </c>
    </row>
    <row r="24" spans="1:19" x14ac:dyDescent="0.2">
      <c r="A24" s="1" t="s">
        <v>24</v>
      </c>
      <c r="B24" s="1">
        <v>1134967</v>
      </c>
      <c r="C24" s="1">
        <v>73.046999999999997</v>
      </c>
      <c r="D24" s="1">
        <v>1073295</v>
      </c>
      <c r="E24" s="1">
        <v>78.811999999999998</v>
      </c>
      <c r="F24" s="1">
        <v>882380</v>
      </c>
      <c r="G24" s="1">
        <v>92.953000000000003</v>
      </c>
      <c r="H24" s="1">
        <v>835090</v>
      </c>
      <c r="I24" s="1">
        <v>91.875</v>
      </c>
      <c r="J24" s="1"/>
      <c r="L24" s="2">
        <f t="shared" si="1"/>
        <v>-5.4338143752197199E-2</v>
      </c>
      <c r="M24" s="2">
        <f t="shared" si="0"/>
        <v>-0.22255008295395373</v>
      </c>
      <c r="N24" s="2">
        <f t="shared" si="2"/>
        <v>-0.26421649263811192</v>
      </c>
    </row>
    <row r="25" spans="1:19" x14ac:dyDescent="0.2">
      <c r="I25" s="5"/>
      <c r="J25" s="5"/>
      <c r="K25" s="5"/>
      <c r="L25" s="5"/>
      <c r="M25" s="5"/>
      <c r="N25" s="5"/>
    </row>
    <row r="26" spans="1:19" x14ac:dyDescent="0.2">
      <c r="J26" s="3"/>
      <c r="K26" s="6"/>
      <c r="L26" s="3" t="s">
        <v>30</v>
      </c>
      <c r="M26" s="8" t="s">
        <v>31</v>
      </c>
      <c r="N26" s="8" t="s">
        <v>32</v>
      </c>
    </row>
    <row r="27" spans="1:19" x14ac:dyDescent="0.2">
      <c r="J27" s="29" t="s">
        <v>33</v>
      </c>
      <c r="K27" s="6" t="s">
        <v>36</v>
      </c>
      <c r="L27" s="7">
        <f>MIN(L3:L20)</f>
        <v>-4.4032242290746322E-2</v>
      </c>
      <c r="M27" s="7">
        <f t="shared" ref="M27:N27" si="3">MIN(M3:M20)</f>
        <v>-0.12513017287603312</v>
      </c>
      <c r="N27" s="7">
        <f t="shared" si="3"/>
        <v>-0.14141977666825201</v>
      </c>
      <c r="Q27" s="2"/>
      <c r="R27" s="2"/>
      <c r="S27" s="2"/>
    </row>
    <row r="28" spans="1:19" x14ac:dyDescent="0.2">
      <c r="J28" s="30"/>
      <c r="K28" s="6" t="s">
        <v>37</v>
      </c>
      <c r="L28" s="7">
        <f>AVERAGE(L3:L20)</f>
        <v>-2.0379424396413413E-2</v>
      </c>
      <c r="M28" s="7">
        <f t="shared" ref="M28:N28" si="4">AVERAGE(M3:M20)</f>
        <v>-8.1034373983386948E-2</v>
      </c>
      <c r="N28" s="7">
        <f t="shared" si="4"/>
        <v>-8.8662553596740065E-2</v>
      </c>
    </row>
    <row r="29" spans="1:19" x14ac:dyDescent="0.2">
      <c r="J29" s="30" t="s">
        <v>34</v>
      </c>
      <c r="K29" s="6" t="s">
        <v>36</v>
      </c>
      <c r="L29" s="7">
        <f>MIN(L21:L24)</f>
        <v>-5.4338143752197199E-2</v>
      </c>
      <c r="M29" s="7">
        <f t="shared" ref="M29:N29" si="5">MIN(M21:M24)</f>
        <v>-0.22255008295395373</v>
      </c>
      <c r="N29" s="7">
        <f t="shared" si="5"/>
        <v>-0.26421649263811192</v>
      </c>
    </row>
    <row r="30" spans="1:19" x14ac:dyDescent="0.2">
      <c r="J30" s="30"/>
      <c r="K30" s="6" t="s">
        <v>37</v>
      </c>
      <c r="L30" s="7">
        <f>AVERAGE(L21:L24)</f>
        <v>-3.6964648839991184E-2</v>
      </c>
      <c r="M30" s="7">
        <f t="shared" ref="M30:N30" si="6">AVERAGE(M21:M24)</f>
        <v>-0.14759787277163611</v>
      </c>
      <c r="N30" s="7">
        <f t="shared" si="6"/>
        <v>-0.16243602673465618</v>
      </c>
    </row>
    <row r="31" spans="1:19" x14ac:dyDescent="0.2">
      <c r="J31" s="30" t="s">
        <v>35</v>
      </c>
      <c r="K31" s="6" t="s">
        <v>36</v>
      </c>
      <c r="L31" s="7">
        <f>MIN(L3:L24)</f>
        <v>-5.4338143752197199E-2</v>
      </c>
      <c r="M31" s="7">
        <f t="shared" ref="M31:N31" si="7">MIN(M3:M24)</f>
        <v>-0.22255008295395373</v>
      </c>
      <c r="N31" s="7">
        <f t="shared" si="7"/>
        <v>-0.26421649263811192</v>
      </c>
    </row>
    <row r="32" spans="1:19" x14ac:dyDescent="0.2">
      <c r="J32" s="30"/>
      <c r="K32" s="6" t="s">
        <v>37</v>
      </c>
      <c r="L32" s="7">
        <f>AVERAGE(L3:L24)</f>
        <v>-2.3394919749791188E-2</v>
      </c>
      <c r="M32" s="7">
        <f t="shared" ref="M32:N32" si="8">AVERAGE(M3:M24)</f>
        <v>-9.3136828308523156E-2</v>
      </c>
      <c r="N32" s="7">
        <f t="shared" si="8"/>
        <v>-0.10207591234908843</v>
      </c>
    </row>
    <row r="37" spans="1:1" x14ac:dyDescent="0.2">
      <c r="A37" s="1" t="s">
        <v>25</v>
      </c>
    </row>
  </sheetData>
  <mergeCells count="8">
    <mergeCell ref="J27:J28"/>
    <mergeCell ref="J29:J30"/>
    <mergeCell ref="J31:J32"/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F3B4-4C2F-4CEC-8427-CE98A6029BFD}">
  <dimension ref="A1:H29"/>
  <sheetViews>
    <sheetView tabSelected="1" topLeftCell="A4" workbookViewId="0">
      <selection activeCell="F16" sqref="A1:H29"/>
    </sheetView>
  </sheetViews>
  <sheetFormatPr defaultRowHeight="14.25" x14ac:dyDescent="0.2"/>
  <cols>
    <col min="3" max="4" width="0" hidden="1" customWidth="1"/>
  </cols>
  <sheetData>
    <row r="1" spans="1:8" ht="15" x14ac:dyDescent="0.25">
      <c r="A1" s="39" t="s">
        <v>73</v>
      </c>
      <c r="B1" s="39" t="s">
        <v>74</v>
      </c>
      <c r="C1" s="35" t="s">
        <v>28</v>
      </c>
      <c r="D1" s="35" t="s">
        <v>62</v>
      </c>
      <c r="E1" s="41" t="s">
        <v>75</v>
      </c>
      <c r="F1" s="47"/>
      <c r="G1" s="47"/>
      <c r="H1" s="48"/>
    </row>
    <row r="2" spans="1:8" ht="15" x14ac:dyDescent="0.2">
      <c r="A2" s="40"/>
      <c r="B2" s="40"/>
      <c r="C2" s="36" t="s">
        <v>63</v>
      </c>
      <c r="D2" s="36" t="s">
        <v>63</v>
      </c>
      <c r="E2" s="36" t="s">
        <v>64</v>
      </c>
      <c r="F2" s="36" t="s">
        <v>65</v>
      </c>
      <c r="G2" s="36" t="s">
        <v>66</v>
      </c>
      <c r="H2" s="36" t="s">
        <v>63</v>
      </c>
    </row>
    <row r="3" spans="1:8" ht="15" x14ac:dyDescent="0.2">
      <c r="A3" s="44" t="s">
        <v>67</v>
      </c>
      <c r="B3" s="36" t="s">
        <v>3</v>
      </c>
      <c r="C3" s="37">
        <v>-0.11285584687696121</v>
      </c>
      <c r="D3" s="37">
        <v>-1.7803581514050201E-2</v>
      </c>
      <c r="E3" s="37">
        <v>-0.14028123438787463</v>
      </c>
      <c r="F3" s="37">
        <v>-0.138618820316042</v>
      </c>
      <c r="G3" s="37">
        <v>-0.11426985097463084</v>
      </c>
      <c r="H3" s="37">
        <v>-0.13423727182878084</v>
      </c>
    </row>
    <row r="4" spans="1:8" ht="15" x14ac:dyDescent="0.2">
      <c r="A4" s="46"/>
      <c r="B4" s="36" t="s">
        <v>4</v>
      </c>
      <c r="C4" s="37">
        <v>-0.11460789116372926</v>
      </c>
      <c r="D4" s="37">
        <v>-1.8890422108855744E-2</v>
      </c>
      <c r="E4" s="37">
        <v>-0.14297044678899007</v>
      </c>
      <c r="F4" s="37">
        <v>-9.6009427535063044E-2</v>
      </c>
      <c r="G4" s="37">
        <v>-0.13979465655116485</v>
      </c>
      <c r="H4" s="37">
        <v>-0.13262361985862478</v>
      </c>
    </row>
    <row r="5" spans="1:8" ht="15" x14ac:dyDescent="0.2">
      <c r="A5" s="44" t="s">
        <v>68</v>
      </c>
      <c r="B5" s="36" t="s">
        <v>5</v>
      </c>
      <c r="C5" s="37">
        <v>-4.2023496832798851E-2</v>
      </c>
      <c r="D5" s="37">
        <v>-2.2784084758944206E-2</v>
      </c>
      <c r="E5" s="37">
        <v>-2.7391024159544624E-2</v>
      </c>
      <c r="F5" s="37">
        <v>-3.7235598063901566E-2</v>
      </c>
      <c r="G5" s="37">
        <v>-9.8992768549299795E-2</v>
      </c>
      <c r="H5" s="37">
        <v>-4.2981802558715441E-2</v>
      </c>
    </row>
    <row r="6" spans="1:8" ht="15" x14ac:dyDescent="0.2">
      <c r="A6" s="45"/>
      <c r="B6" s="36" t="s">
        <v>6</v>
      </c>
      <c r="C6" s="37">
        <v>-8.5724198130750981E-2</v>
      </c>
      <c r="D6" s="37">
        <v>-1.8011863738290647E-2</v>
      </c>
      <c r="E6" s="37">
        <v>-9.3184548504732415E-2</v>
      </c>
      <c r="F6" s="37">
        <v>-7.4001600996175393E-2</v>
      </c>
      <c r="G6" s="37">
        <v>-7.8416353755637547E-2</v>
      </c>
      <c r="H6" s="37">
        <v>-9.1238359045678799E-2</v>
      </c>
    </row>
    <row r="7" spans="1:8" ht="15" x14ac:dyDescent="0.2">
      <c r="A7" s="45"/>
      <c r="B7" s="36" t="s">
        <v>7</v>
      </c>
      <c r="C7" s="37">
        <v>-3.7444202000326325E-2</v>
      </c>
      <c r="D7" s="37">
        <v>-1.1541997355302668E-2</v>
      </c>
      <c r="E7" s="37">
        <v>-3.7584767557024189E-2</v>
      </c>
      <c r="F7" s="37">
        <v>-2.8378360487102877E-2</v>
      </c>
      <c r="G7" s="37">
        <v>-5.3385403830364345E-2</v>
      </c>
      <c r="H7" s="37">
        <v>-3.9236130559404628E-2</v>
      </c>
    </row>
    <row r="8" spans="1:8" ht="15" x14ac:dyDescent="0.2">
      <c r="A8" s="45"/>
      <c r="B8" s="36" t="s">
        <v>8</v>
      </c>
      <c r="C8" s="37">
        <v>-7.7105206188133935E-2</v>
      </c>
      <c r="D8" s="37">
        <v>-1.5741145281088859E-2</v>
      </c>
      <c r="E8" s="37">
        <v>-6.7354842846387417E-2</v>
      </c>
      <c r="F8" s="37">
        <v>-0.13723483554517019</v>
      </c>
      <c r="G8" s="37">
        <v>-0.21144713429050122</v>
      </c>
      <c r="H8" s="37">
        <v>-9.0689961066080349E-2</v>
      </c>
    </row>
    <row r="9" spans="1:8" ht="15" x14ac:dyDescent="0.2">
      <c r="A9" s="46"/>
      <c r="B9" s="36" t="s">
        <v>9</v>
      </c>
      <c r="C9" s="37">
        <v>-6.57561045064083E-2</v>
      </c>
      <c r="D9" s="37">
        <v>-1.4844142979220159E-2</v>
      </c>
      <c r="E9" s="37">
        <v>-7.4981372320214679E-2</v>
      </c>
      <c r="F9" s="37">
        <v>-9.3574436986083115E-2</v>
      </c>
      <c r="G9" s="37">
        <v>-0.10429666045175894</v>
      </c>
      <c r="H9" s="37">
        <v>-7.950576973316012E-2</v>
      </c>
    </row>
    <row r="10" spans="1:8" ht="15" x14ac:dyDescent="0.2">
      <c r="A10" s="44" t="s">
        <v>69</v>
      </c>
      <c r="B10" s="36" t="s">
        <v>10</v>
      </c>
      <c r="C10" s="37">
        <v>-5.5061989749585372E-2</v>
      </c>
      <c r="D10" s="37">
        <v>-1.961167306453953E-2</v>
      </c>
      <c r="E10" s="37">
        <v>-2.8133427122566387E-2</v>
      </c>
      <c r="F10" s="37">
        <v>-2.0566963709156658E-2</v>
      </c>
      <c r="G10" s="37">
        <v>-4.6319791906962685E-2</v>
      </c>
      <c r="H10" s="37">
        <v>-3.7572557920744598E-2</v>
      </c>
    </row>
    <row r="11" spans="1:8" ht="15" x14ac:dyDescent="0.2">
      <c r="A11" s="45"/>
      <c r="B11" s="36" t="s">
        <v>11</v>
      </c>
      <c r="C11" s="37">
        <v>-6.1672693461759451E-2</v>
      </c>
      <c r="D11" s="37">
        <v>-1.4601814095334131E-2</v>
      </c>
      <c r="E11" s="37">
        <v>-5.7963239809033187E-2</v>
      </c>
      <c r="F11" s="37">
        <v>-7.0561357857042983E-2</v>
      </c>
      <c r="G11" s="37">
        <v>-0.10914006632879833</v>
      </c>
      <c r="H11" s="37">
        <v>-6.551041688834032E-2</v>
      </c>
    </row>
    <row r="12" spans="1:8" ht="15" x14ac:dyDescent="0.2">
      <c r="A12" s="45"/>
      <c r="B12" s="36" t="s">
        <v>12</v>
      </c>
      <c r="C12" s="37">
        <v>-5.5797533116923703E-2</v>
      </c>
      <c r="D12" s="37">
        <v>-1.4220068211306188E-2</v>
      </c>
      <c r="E12" s="37">
        <v>-5.2680769408513926E-2</v>
      </c>
      <c r="F12" s="37">
        <v>-6.7443331015422311E-2</v>
      </c>
      <c r="G12" s="37">
        <v>-8.3023311058551347E-2</v>
      </c>
      <c r="H12" s="37">
        <v>-5.7109269056024717E-2</v>
      </c>
    </row>
    <row r="13" spans="1:8" ht="15" x14ac:dyDescent="0.2">
      <c r="A13" s="46"/>
      <c r="B13" s="36" t="s">
        <v>13</v>
      </c>
      <c r="C13" s="37">
        <v>-8.1043726174819891E-2</v>
      </c>
      <c r="D13" s="37">
        <v>-1.457096792257215E-2</v>
      </c>
      <c r="E13" s="37">
        <v>-8.1379596326277448E-2</v>
      </c>
      <c r="F13" s="37">
        <v>-0.14889289374825293</v>
      </c>
      <c r="G13" s="37">
        <v>-0.15704311955921799</v>
      </c>
      <c r="H13" s="37">
        <v>-9.2068733692385427E-2</v>
      </c>
    </row>
    <row r="14" spans="1:8" ht="15" x14ac:dyDescent="0.2">
      <c r="A14" s="44" t="s">
        <v>70</v>
      </c>
      <c r="B14" s="36" t="s">
        <v>14</v>
      </c>
      <c r="C14" s="37">
        <v>-0.12356323044671838</v>
      </c>
      <c r="D14" s="37">
        <v>-2.6220213996327575E-2</v>
      </c>
      <c r="E14" s="37">
        <v>-0.1301875716322366</v>
      </c>
      <c r="F14" s="37">
        <v>-0.1614555881174759</v>
      </c>
      <c r="G14" s="37">
        <v>-0.17758722968235993</v>
      </c>
      <c r="H14" s="37">
        <v>-0.13792008771304187</v>
      </c>
    </row>
    <row r="15" spans="1:8" ht="15" x14ac:dyDescent="0.2">
      <c r="A15" s="45"/>
      <c r="B15" s="36" t="s">
        <v>15</v>
      </c>
      <c r="C15" s="37">
        <v>-5.4722422494592644E-2</v>
      </c>
      <c r="D15" s="37">
        <v>-1.0517303532804615E-2</v>
      </c>
      <c r="E15" s="37">
        <v>-4.8906262615798751E-2</v>
      </c>
      <c r="F15" s="37">
        <v>-8.3476537705324108E-2</v>
      </c>
      <c r="G15" s="37">
        <v>-0.11109916496434075</v>
      </c>
      <c r="H15" s="37">
        <v>-5.4187319754866618E-2</v>
      </c>
    </row>
    <row r="16" spans="1:8" ht="15" x14ac:dyDescent="0.2">
      <c r="A16" s="45"/>
      <c r="B16" s="36" t="s">
        <v>16</v>
      </c>
      <c r="C16" s="37">
        <v>-5.2694644280845387E-2</v>
      </c>
      <c r="D16" s="37">
        <v>-1.5413952751059534E-2</v>
      </c>
      <c r="E16" s="37">
        <v>-4.3736508260158423E-2</v>
      </c>
      <c r="F16" s="37">
        <v>-6.1976619724221881E-2</v>
      </c>
      <c r="G16" s="37">
        <v>-8.3335116055193073E-2</v>
      </c>
      <c r="H16" s="37">
        <v>-5.0520792051510388E-2</v>
      </c>
    </row>
    <row r="17" spans="1:8" ht="15" x14ac:dyDescent="0.2">
      <c r="A17" s="46"/>
      <c r="B17" s="36" t="s">
        <v>17</v>
      </c>
      <c r="C17" s="37">
        <v>-8.5139205962160083E-2</v>
      </c>
      <c r="D17" s="37">
        <v>-1.1686101647080208E-2</v>
      </c>
      <c r="E17" s="37">
        <v>-8.5835322761954158E-2</v>
      </c>
      <c r="F17" s="37">
        <v>-0.13797156050477605</v>
      </c>
      <c r="G17" s="37">
        <v>-0.1454148133490489</v>
      </c>
      <c r="H17" s="37">
        <v>-9.3815287363057234E-2</v>
      </c>
    </row>
    <row r="18" spans="1:8" ht="15" x14ac:dyDescent="0.2">
      <c r="A18" s="44" t="s">
        <v>71</v>
      </c>
      <c r="B18" s="36" t="s">
        <v>18</v>
      </c>
      <c r="C18" s="37">
        <v>-0.12513017287603312</v>
      </c>
      <c r="D18" s="37">
        <v>-3.522488333516488E-2</v>
      </c>
      <c r="E18" s="37">
        <v>-0.114311375575553</v>
      </c>
      <c r="F18" s="37">
        <v>-0.23623964024231611</v>
      </c>
      <c r="G18" s="37">
        <v>-0.22929284721355625</v>
      </c>
      <c r="H18" s="37">
        <v>-0.14141977666825201</v>
      </c>
    </row>
    <row r="19" spans="1:8" ht="15" x14ac:dyDescent="0.2">
      <c r="A19" s="45"/>
      <c r="B19" s="36" t="s">
        <v>19</v>
      </c>
      <c r="C19" s="37">
        <v>-0.10968543343692622</v>
      </c>
      <c r="D19" s="37">
        <v>-4.1113180552753835E-2</v>
      </c>
      <c r="E19" s="37">
        <v>-9.1503095355167693E-2</v>
      </c>
      <c r="F19" s="37">
        <v>-0.20921983715766099</v>
      </c>
      <c r="G19" s="37">
        <v>-0.20626440152015404</v>
      </c>
      <c r="H19" s="37">
        <v>-0.12285027931637625</v>
      </c>
    </row>
    <row r="20" spans="1:8" ht="15" x14ac:dyDescent="0.2">
      <c r="A20" s="46"/>
      <c r="B20" s="36" t="s">
        <v>20</v>
      </c>
      <c r="C20" s="37">
        <v>-0.11859073400149175</v>
      </c>
      <c r="D20" s="37">
        <v>-4.4032242290746322E-2</v>
      </c>
      <c r="E20" s="37">
        <v>-0.10441911720791291</v>
      </c>
      <c r="F20" s="37">
        <v>-0.21158101376422664</v>
      </c>
      <c r="G20" s="37">
        <v>-0.20908037152448478</v>
      </c>
      <c r="H20" s="37">
        <v>-0.1324385296662767</v>
      </c>
    </row>
    <row r="21" spans="1:8" ht="15" x14ac:dyDescent="0.2">
      <c r="A21" s="44" t="s">
        <v>72</v>
      </c>
      <c r="B21" s="36" t="s">
        <v>21</v>
      </c>
      <c r="C21" s="37">
        <v>-6.0688220841312257E-2</v>
      </c>
      <c r="D21" s="37">
        <v>-1.9612007036057193E-2</v>
      </c>
      <c r="E21" s="37">
        <v>-3.3911783183815311E-2</v>
      </c>
      <c r="F21" s="37">
        <v>-3.3023531229081922E-2</v>
      </c>
      <c r="G21" s="37">
        <v>-5.8341280550982658E-2</v>
      </c>
      <c r="H21" s="37">
        <v>-4.4962529060119084E-2</v>
      </c>
    </row>
    <row r="22" spans="1:8" ht="15" x14ac:dyDescent="0.2">
      <c r="A22" s="45"/>
      <c r="B22" s="36" t="s">
        <v>22</v>
      </c>
      <c r="C22" s="37">
        <v>-0.17149114532705309</v>
      </c>
      <c r="D22" s="37">
        <v>-4.7536261981733947E-2</v>
      </c>
      <c r="E22" s="37">
        <v>-0.19368737021421342</v>
      </c>
      <c r="F22" s="37">
        <v>-0.15395440137665209</v>
      </c>
      <c r="G22" s="37">
        <v>-0.16215257539037334</v>
      </c>
      <c r="H22" s="37">
        <v>-0.18562094258277528</v>
      </c>
    </row>
    <row r="23" spans="1:8" ht="15" x14ac:dyDescent="0.2">
      <c r="A23" s="45"/>
      <c r="B23" s="36" t="s">
        <v>23</v>
      </c>
      <c r="C23" s="37">
        <v>-0.13566204196422535</v>
      </c>
      <c r="D23" s="37">
        <v>-2.6372182589976392E-2</v>
      </c>
      <c r="E23" s="37">
        <v>-0.16858517808524917</v>
      </c>
      <c r="F23" s="37">
        <v>-8.2445097985322818E-2</v>
      </c>
      <c r="G23" s="37">
        <v>-9.5439138120525124E-2</v>
      </c>
      <c r="H23" s="37">
        <v>-0.15494414265761841</v>
      </c>
    </row>
    <row r="24" spans="1:8" ht="15" x14ac:dyDescent="0.2">
      <c r="A24" s="46"/>
      <c r="B24" s="36" t="s">
        <v>24</v>
      </c>
      <c r="C24" s="37">
        <v>-0.22255008295395373</v>
      </c>
      <c r="D24" s="37">
        <v>-5.4338143752197199E-2</v>
      </c>
      <c r="E24" s="37">
        <v>-0.2525315321614936</v>
      </c>
      <c r="F24" s="37">
        <v>-0.26959553484995158</v>
      </c>
      <c r="G24" s="37">
        <v>-0.26217156291250349</v>
      </c>
      <c r="H24" s="37">
        <v>-0.26421649263811192</v>
      </c>
    </row>
    <row r="25" spans="1:8" ht="15" customHeight="1" x14ac:dyDescent="0.2">
      <c r="A25" s="42" t="s">
        <v>76</v>
      </c>
      <c r="B25" s="43"/>
      <c r="C25" s="37">
        <v>-8.1034373983386948E-2</v>
      </c>
      <c r="D25" s="37">
        <v>-2.0379424396413413E-2</v>
      </c>
      <c r="E25" s="37">
        <v>-7.9044695702218906E-2</v>
      </c>
      <c r="F25" s="37">
        <v>-0.11191324574863416</v>
      </c>
      <c r="G25" s="37">
        <v>-0.13101128119811253</v>
      </c>
      <c r="H25" s="37">
        <v>-8.8662553596740065E-2</v>
      </c>
    </row>
    <row r="26" spans="1:8" ht="15" x14ac:dyDescent="0.2">
      <c r="A26" s="42" t="s">
        <v>77</v>
      </c>
      <c r="B26" s="43"/>
      <c r="C26" s="37">
        <v>-0.14759787277163611</v>
      </c>
      <c r="D26" s="37">
        <v>-3.6964648839991184E-2</v>
      </c>
      <c r="E26" s="37">
        <v>-0.16217896591119288</v>
      </c>
      <c r="F26" s="37">
        <v>-0.13475464136025211</v>
      </c>
      <c r="G26" s="37">
        <v>-0.14452613924359614</v>
      </c>
      <c r="H26" s="37">
        <v>-0.16243602673465618</v>
      </c>
    </row>
    <row r="27" spans="1:8" ht="15" x14ac:dyDescent="0.2">
      <c r="A27" s="42" t="s">
        <v>78</v>
      </c>
      <c r="B27" s="43"/>
      <c r="C27" s="37">
        <v>-9.3136828308523156E-2</v>
      </c>
      <c r="D27" s="37">
        <v>-2.3394919749791188E-2</v>
      </c>
      <c r="E27" s="37">
        <v>-9.4160017558396009E-2</v>
      </c>
      <c r="F27" s="37">
        <v>-0.11606622676892835</v>
      </c>
      <c r="G27" s="37">
        <v>-0.13346852811547322</v>
      </c>
      <c r="H27" s="37">
        <v>-0.10207591234908843</v>
      </c>
    </row>
    <row r="28" spans="1:8" ht="15" x14ac:dyDescent="0.25">
      <c r="A28" s="52" t="s">
        <v>79</v>
      </c>
      <c r="B28" s="53"/>
      <c r="C28" s="38">
        <v>1.25</v>
      </c>
      <c r="D28" s="38">
        <v>1.01</v>
      </c>
      <c r="E28" s="49">
        <v>1.29</v>
      </c>
      <c r="F28" s="50"/>
      <c r="G28" s="50"/>
      <c r="H28" s="51"/>
    </row>
    <row r="29" spans="1:8" ht="15" x14ac:dyDescent="0.25">
      <c r="A29" s="52" t="s">
        <v>80</v>
      </c>
      <c r="B29" s="53"/>
      <c r="C29" s="38">
        <v>1.03</v>
      </c>
      <c r="D29" s="38">
        <v>1</v>
      </c>
      <c r="E29" s="49">
        <v>1.03</v>
      </c>
      <c r="F29" s="50"/>
      <c r="G29" s="50"/>
      <c r="H29" s="51"/>
    </row>
  </sheetData>
  <mergeCells count="16">
    <mergeCell ref="A28:B28"/>
    <mergeCell ref="E28:H28"/>
    <mergeCell ref="A29:B29"/>
    <mergeCell ref="E29:H29"/>
    <mergeCell ref="A14:A17"/>
    <mergeCell ref="A18:A20"/>
    <mergeCell ref="A25:B25"/>
    <mergeCell ref="A21:A24"/>
    <mergeCell ref="A26:B26"/>
    <mergeCell ref="A27:B27"/>
    <mergeCell ref="A1:A2"/>
    <mergeCell ref="B1:B2"/>
    <mergeCell ref="E1:H1"/>
    <mergeCell ref="A3:A4"/>
    <mergeCell ref="A5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yuv SAP-E DC HV 测试</vt:lpstr>
      <vt:lpstr>yuv SAP-E Planar 测试</vt:lpstr>
      <vt:lpstr>Scan_yuv 压缩率 Planar 4</vt:lpstr>
      <vt:lpstr>Scan_yuv 压缩率 Planar 3 1</vt:lpstr>
      <vt:lpstr>Scan_yuv 压缩率 Planar 3 1in3</vt:lpstr>
      <vt:lpstr>Scan_yuv 压缩率 Planar</vt:lpstr>
      <vt:lpstr>Scan_yuv 压缩率</vt:lpstr>
      <vt:lpstr>yuv 压缩率</vt:lpstr>
      <vt:lpstr>LBPIP大论文表</vt:lpstr>
      <vt:lpstr>y 压缩率</vt:lpstr>
      <vt:lpstr>u 压缩率</vt:lpstr>
      <vt:lpstr>v 压缩率</vt:lpstr>
      <vt:lpstr>yuv 时间</vt:lpstr>
      <vt:lpstr>yuv 压缩率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2021-05-14T03:39:13Z</dcterms:modified>
</cp:coreProperties>
</file>