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DF6A05F4-9069-48C0-9B4D-F76C96CF1469}" xr6:coauthVersionLast="47" xr6:coauthVersionMax="47" xr10:uidLastSave="{00000000-0000-0000-0000-000000000000}"/>
  <bookViews>
    <workbookView xWindow="17730" yWindow="2210" windowWidth="15290" windowHeight="15870" activeTab="1" xr2:uid="{BA8CCB60-0BDB-486D-9217-0F76718954BB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06" i="2"/>
  <c r="C105" i="2"/>
  <c r="C104" i="2"/>
  <c r="C103" i="2"/>
  <c r="C96" i="2"/>
  <c r="C95" i="2"/>
  <c r="C94" i="2"/>
  <c r="C93" i="2"/>
  <c r="C73" i="2"/>
  <c r="C63" i="2"/>
  <c r="C66" i="2"/>
  <c r="C65" i="2"/>
  <c r="C64" i="2"/>
  <c r="G64" i="2" s="1"/>
  <c r="G63" i="2"/>
  <c r="C82" i="2"/>
  <c r="C76" i="2"/>
  <c r="G76" i="2" s="1"/>
  <c r="C75" i="2"/>
  <c r="C85" i="2" s="1"/>
  <c r="G85" i="2" s="1"/>
  <c r="C74" i="2"/>
  <c r="G74" i="2" s="1"/>
  <c r="G73" i="2"/>
  <c r="G66" i="2"/>
  <c r="C56" i="2"/>
  <c r="C55" i="2"/>
  <c r="G55" i="2" s="1"/>
  <c r="C54" i="2"/>
  <c r="G54" i="2" s="1"/>
  <c r="C53" i="2"/>
  <c r="G53" i="2" s="1"/>
  <c r="C46" i="2"/>
  <c r="C45" i="2"/>
  <c r="C44" i="2"/>
  <c r="G44" i="2" s="1"/>
  <c r="C43" i="2"/>
  <c r="G43" i="2" s="1"/>
  <c r="C36" i="2"/>
  <c r="C35" i="2"/>
  <c r="G35" i="2" s="1"/>
  <c r="C34" i="2"/>
  <c r="G34" i="2" s="1"/>
  <c r="C33" i="2"/>
  <c r="G33" i="2" s="1"/>
  <c r="C27" i="2"/>
  <c r="C37" i="2" s="1"/>
  <c r="C26" i="2"/>
  <c r="C25" i="2"/>
  <c r="G25" i="2" s="1"/>
  <c r="C24" i="2"/>
  <c r="G24" i="2" s="1"/>
  <c r="C23" i="2"/>
  <c r="C13" i="2"/>
  <c r="C14" i="2"/>
  <c r="C15" i="2"/>
  <c r="C16" i="2"/>
  <c r="G17" i="2"/>
  <c r="G116" i="2"/>
  <c r="G115" i="2"/>
  <c r="G114" i="2"/>
  <c r="G113" i="2"/>
  <c r="G106" i="2"/>
  <c r="G105" i="2"/>
  <c r="G104" i="2"/>
  <c r="G103" i="2"/>
  <c r="G96" i="2"/>
  <c r="G95" i="2"/>
  <c r="G94" i="2"/>
  <c r="D94" i="2"/>
  <c r="F94" i="2" s="1"/>
  <c r="G93" i="2"/>
  <c r="D93" i="2"/>
  <c r="F93" i="2" s="1"/>
  <c r="D85" i="2"/>
  <c r="D84" i="2"/>
  <c r="D83" i="2"/>
  <c r="D75" i="2"/>
  <c r="D74" i="2"/>
  <c r="D73" i="2"/>
  <c r="G65" i="2"/>
  <c r="G56" i="2"/>
  <c r="D23" i="2"/>
  <c r="B2" i="3"/>
  <c r="G46" i="2"/>
  <c r="G45" i="2"/>
  <c r="G36" i="2"/>
  <c r="G26" i="2"/>
  <c r="G23" i="2"/>
  <c r="D14" i="2"/>
  <c r="F14" i="2" s="1"/>
  <c r="D15" i="2"/>
  <c r="E15" i="2" s="1"/>
  <c r="D16" i="2"/>
  <c r="E16" i="2" s="1"/>
  <c r="D17" i="2"/>
  <c r="D27" i="2" s="1"/>
  <c r="D13" i="2"/>
  <c r="F13" i="2" s="1"/>
  <c r="G16" i="2"/>
  <c r="G15" i="2"/>
  <c r="G14" i="2"/>
  <c r="G13" i="2"/>
  <c r="G3" i="2"/>
  <c r="G4" i="2"/>
  <c r="G5" i="2"/>
  <c r="G6" i="2"/>
  <c r="G7" i="2"/>
  <c r="F7" i="2"/>
  <c r="E7" i="2"/>
  <c r="F6" i="2"/>
  <c r="E6" i="2"/>
  <c r="F5" i="2"/>
  <c r="E5" i="2"/>
  <c r="F4" i="2"/>
  <c r="E4" i="2"/>
  <c r="F3" i="2"/>
  <c r="E3" i="2"/>
  <c r="G37" i="2" l="1"/>
  <c r="C47" i="2"/>
  <c r="G27" i="2"/>
  <c r="F27" i="2"/>
  <c r="C86" i="2"/>
  <c r="G86" i="2" s="1"/>
  <c r="C83" i="2"/>
  <c r="G83" i="2" s="1"/>
  <c r="F75" i="2"/>
  <c r="C84" i="2"/>
  <c r="G84" i="2" s="1"/>
  <c r="F84" i="2"/>
  <c r="G75" i="2"/>
  <c r="F85" i="2"/>
  <c r="F83" i="2"/>
  <c r="F73" i="2"/>
  <c r="F74" i="2"/>
  <c r="D104" i="2"/>
  <c r="D95" i="2"/>
  <c r="E83" i="2"/>
  <c r="D103" i="2"/>
  <c r="F103" i="2" s="1"/>
  <c r="E95" i="2"/>
  <c r="E93" i="2"/>
  <c r="E94" i="2"/>
  <c r="E85" i="2"/>
  <c r="E84" i="2"/>
  <c r="E73" i="2"/>
  <c r="E75" i="2"/>
  <c r="E74" i="2"/>
  <c r="E17" i="2"/>
  <c r="F17" i="2"/>
  <c r="F9" i="2"/>
  <c r="E9" i="2"/>
  <c r="I9" i="2" s="1"/>
  <c r="E13" i="2"/>
  <c r="D37" i="2"/>
  <c r="E37" i="2" s="1"/>
  <c r="E14" i="2"/>
  <c r="E23" i="2"/>
  <c r="E27" i="2"/>
  <c r="D26" i="2"/>
  <c r="D36" i="2" s="1"/>
  <c r="D25" i="2"/>
  <c r="F15" i="2"/>
  <c r="D24" i="2"/>
  <c r="F16" i="2"/>
  <c r="C57" i="2" l="1"/>
  <c r="G47" i="2"/>
  <c r="F104" i="2"/>
  <c r="D114" i="2"/>
  <c r="E104" i="2"/>
  <c r="F95" i="2"/>
  <c r="D105" i="2"/>
  <c r="E103" i="2"/>
  <c r="D113" i="2"/>
  <c r="F19" i="2"/>
  <c r="B3" i="3" s="1"/>
  <c r="E24" i="2"/>
  <c r="D34" i="2"/>
  <c r="E25" i="2"/>
  <c r="D35" i="2"/>
  <c r="E36" i="2"/>
  <c r="F36" i="2"/>
  <c r="D46" i="2"/>
  <c r="D56" i="2" s="1"/>
  <c r="F37" i="2"/>
  <c r="D47" i="2"/>
  <c r="D57" i="2" s="1"/>
  <c r="F23" i="2"/>
  <c r="D33" i="2"/>
  <c r="F26" i="2"/>
  <c r="E26" i="2"/>
  <c r="F25" i="2"/>
  <c r="F24" i="2"/>
  <c r="E19" i="2"/>
  <c r="G57" i="2" l="1"/>
  <c r="C67" i="2"/>
  <c r="I19" i="2"/>
  <c r="F114" i="2"/>
  <c r="E114" i="2"/>
  <c r="E105" i="2"/>
  <c r="D115" i="2"/>
  <c r="F105" i="2"/>
  <c r="F113" i="2"/>
  <c r="E113" i="2"/>
  <c r="F56" i="2"/>
  <c r="D66" i="2"/>
  <c r="D76" i="2" s="1"/>
  <c r="E56" i="2"/>
  <c r="F57" i="2"/>
  <c r="D67" i="2"/>
  <c r="D77" i="2" s="1"/>
  <c r="E57" i="2"/>
  <c r="E29" i="2"/>
  <c r="I29" i="2" s="1"/>
  <c r="F33" i="2"/>
  <c r="D43" i="2"/>
  <c r="D53" i="2" s="1"/>
  <c r="E33" i="2"/>
  <c r="F47" i="2"/>
  <c r="E47" i="2"/>
  <c r="E46" i="2"/>
  <c r="F46" i="2"/>
  <c r="F35" i="2"/>
  <c r="D45" i="2"/>
  <c r="D55" i="2" s="1"/>
  <c r="E35" i="2"/>
  <c r="F34" i="2"/>
  <c r="D44" i="2"/>
  <c r="D54" i="2" s="1"/>
  <c r="E34" i="2"/>
  <c r="F29" i="2"/>
  <c r="B4" i="3" s="1"/>
  <c r="C77" i="2" l="1"/>
  <c r="F77" i="2" s="1"/>
  <c r="F79" i="2" s="1"/>
  <c r="G67" i="2"/>
  <c r="E76" i="2"/>
  <c r="D86" i="2"/>
  <c r="F76" i="2"/>
  <c r="D87" i="2"/>
  <c r="E77" i="2"/>
  <c r="E79" i="2" s="1"/>
  <c r="E115" i="2"/>
  <c r="F115" i="2"/>
  <c r="F53" i="2"/>
  <c r="D63" i="2"/>
  <c r="E53" i="2"/>
  <c r="F66" i="2"/>
  <c r="E66" i="2"/>
  <c r="E67" i="2"/>
  <c r="F67" i="2"/>
  <c r="E55" i="2"/>
  <c r="D65" i="2"/>
  <c r="F55" i="2"/>
  <c r="E54" i="2"/>
  <c r="F54" i="2"/>
  <c r="D64" i="2"/>
  <c r="F44" i="2"/>
  <c r="E44" i="2"/>
  <c r="F45" i="2"/>
  <c r="E45" i="2"/>
  <c r="E39" i="2"/>
  <c r="F43" i="2"/>
  <c r="E43" i="2"/>
  <c r="F39" i="2"/>
  <c r="B5" i="3" s="1"/>
  <c r="C87" i="2" l="1"/>
  <c r="G77" i="2"/>
  <c r="F59" i="2"/>
  <c r="B7" i="3" s="1"/>
  <c r="F86" i="2"/>
  <c r="D96" i="2"/>
  <c r="E86" i="2"/>
  <c r="F87" i="2"/>
  <c r="F89" i="2" s="1"/>
  <c r="D97" i="2"/>
  <c r="E87" i="2"/>
  <c r="E89" i="2" s="1"/>
  <c r="I89" i="2" s="1"/>
  <c r="F49" i="2"/>
  <c r="B6" i="3" s="1"/>
  <c r="F63" i="2"/>
  <c r="E63" i="2"/>
  <c r="E59" i="2"/>
  <c r="E49" i="2"/>
  <c r="I49" i="2" s="1"/>
  <c r="E65" i="2"/>
  <c r="F65" i="2"/>
  <c r="F64" i="2"/>
  <c r="E64" i="2"/>
  <c r="I39" i="2"/>
  <c r="C97" i="2" l="1"/>
  <c r="F97" i="2" s="1"/>
  <c r="F99" i="2" s="1"/>
  <c r="G87" i="2"/>
  <c r="F96" i="2"/>
  <c r="D106" i="2"/>
  <c r="E96" i="2"/>
  <c r="I59" i="2"/>
  <c r="E97" i="2"/>
  <c r="E99" i="2" s="1"/>
  <c r="I99" i="2" s="1"/>
  <c r="D107" i="2"/>
  <c r="F69" i="2"/>
  <c r="E69" i="2"/>
  <c r="C107" i="2" l="1"/>
  <c r="G97" i="2"/>
  <c r="F106" i="2"/>
  <c r="E106" i="2"/>
  <c r="D116" i="2"/>
  <c r="B8" i="3"/>
  <c r="I79" i="2"/>
  <c r="E107" i="2"/>
  <c r="D117" i="2"/>
  <c r="F107" i="2"/>
  <c r="I69" i="2"/>
  <c r="C117" i="2" l="1"/>
  <c r="G117" i="2" s="1"/>
  <c r="G107" i="2"/>
  <c r="E116" i="2"/>
  <c r="F116" i="2"/>
  <c r="F109" i="2"/>
  <c r="E109" i="2"/>
  <c r="I109" i="2" s="1"/>
  <c r="E117" i="2"/>
  <c r="E119" i="2" s="1"/>
  <c r="F117" i="2" l="1"/>
  <c r="F119" i="2" s="1"/>
  <c r="I119" i="2"/>
  <c r="M3" i="2" s="1"/>
  <c r="L3" i="2"/>
  <c r="N3" i="2" l="1"/>
</calcChain>
</file>

<file path=xl/sharedStrings.xml><?xml version="1.0" encoding="utf-8"?>
<sst xmlns="http://schemas.openxmlformats.org/spreadsheetml/2006/main" count="203" uniqueCount="32">
  <si>
    <t>acoes</t>
  </si>
  <si>
    <t>valor_cota</t>
  </si>
  <si>
    <t>rendimento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</si>
  <si>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</si>
  <si>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</si>
  <si>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</si>
  <si>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</si>
  <si>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</si>
  <si>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</si>
  <si>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</si>
  <si>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</si>
  <si>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</si>
  <si>
    <t>quantidade_necessaria</t>
  </si>
  <si>
    <t>valor_investido</t>
  </si>
  <si>
    <t>agosto</t>
  </si>
  <si>
    <t>setembro</t>
  </si>
  <si>
    <t>outubro</t>
  </si>
  <si>
    <t>novembro</t>
  </si>
  <si>
    <t>dezembro</t>
  </si>
  <si>
    <t>reenvestindo</t>
  </si>
  <si>
    <t>do_bolso</t>
  </si>
  <si>
    <t>sobra</t>
  </si>
  <si>
    <t>renda_mes</t>
  </si>
  <si>
    <t>janeiro</t>
  </si>
  <si>
    <t>fevereiro</t>
  </si>
  <si>
    <t>março</t>
  </si>
  <si>
    <t>abril</t>
  </si>
  <si>
    <t>maio</t>
  </si>
  <si>
    <t>junho</t>
  </si>
  <si>
    <t>julho</t>
  </si>
  <si>
    <t>pg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</si>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</sst>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renda_mes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Planilha3!$A$2:$A$8</c:f>
              <c:strCache>
                <c:ptCount val="7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  <c:pt idx="4">
                  <c:v>dezembro</c:v>
                </c:pt>
                <c:pt idx="5">
                  <c:v>janeiro</c:v>
                </c:pt>
                <c:pt idx="6">
                  <c:v>fevereiro</c:v>
                </c:pt>
              </c:strCache>
            </c:strRef>
          </c:cat>
          <c:val>
            <c:numRef>
              <c:f>Planilha3!$B$2:$B$8</c:f>
              <c:numCache>
                <c:formatCode>General</c:formatCode>
                <c:ptCount val="7"/>
                <c:pt idx="0">
                  <c:v>14.170000000000002</c:v>
                </c:pt>
                <c:pt idx="1">
                  <c:v>28.730000000000004</c:v>
                </c:pt>
                <c:pt idx="2">
                  <c:v>43.77</c:v>
                </c:pt>
                <c:pt idx="3">
                  <c:v>58.510000000000005</c:v>
                </c:pt>
                <c:pt idx="4">
                  <c:v>72.62</c:v>
                </c:pt>
                <c:pt idx="5">
                  <c:v>87.65</c:v>
                </c:pt>
                <c:pt idx="6">
                  <c:v>102.76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1C1-9404-1AB21B27B0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9918543"/>
        <c:axId val="39924367"/>
      </c:barChart>
      <c:catAx>
        <c:axId val="399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4367"/>
        <c:crosses val="autoZero"/>
        <c:auto val="1"/>
        <c:lblAlgn val="ctr"/>
        <c:lblOffset val="100"/>
        <c:noMultiLvlLbl val="0"/>
      </c:catAx>
      <c:valAx>
        <c:axId val="39924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149225</xdr:rowOff>
    </xdr:from>
    <xdr:to>
      <xdr:col>8</xdr:col>
      <xdr:colOff>44450</xdr:colOff>
      <xdr:row>30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C5E21B-DAF3-D344-1316-6466BD7D1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F6"/>
  <sheetViews>
    <sheetView workbookViewId="0">
      <selection sqref="A1:D6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5</v>
      </c>
    </row>
    <row r="2" spans="1:6" x14ac:dyDescent="0.35">
      <c r="A2" t="s">
        <v>3</v>
      </c>
      <c r="B2">
        <v>10.06</v>
      </c>
      <c r="C2">
        <v>0.11</v>
      </c>
      <c r="D2">
        <v>27</v>
      </c>
    </row>
    <row r="3" spans="1:6" x14ac:dyDescent="0.35">
      <c r="A3" t="s">
        <v>4</v>
      </c>
      <c r="B3">
        <v>9.68</v>
      </c>
      <c r="C3">
        <v>0.13</v>
      </c>
      <c r="D3" s="1">
        <v>3</v>
      </c>
    </row>
    <row r="4" spans="1:6" x14ac:dyDescent="0.35">
      <c r="A4" t="s">
        <v>6</v>
      </c>
      <c r="B4">
        <v>9.3000000000000007</v>
      </c>
      <c r="C4">
        <v>0.11</v>
      </c>
      <c r="D4">
        <v>15</v>
      </c>
    </row>
    <row r="5" spans="1:6" x14ac:dyDescent="0.35">
      <c r="A5" t="s">
        <v>10</v>
      </c>
      <c r="B5">
        <v>10.220000000000001</v>
      </c>
      <c r="C5">
        <v>0.14000000000000001</v>
      </c>
      <c r="D5">
        <v>30</v>
      </c>
    </row>
    <row r="6" spans="1:6" x14ac:dyDescent="0.35">
      <c r="A6" t="s">
        <v>11</v>
      </c>
      <c r="B6">
        <v>9.32</v>
      </c>
      <c r="C6">
        <v>0.16</v>
      </c>
      <c r="D6" s="1">
        <v>31</v>
      </c>
      <c r="F6" s="1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N119"/>
  <sheetViews>
    <sheetView tabSelected="1" workbookViewId="0">
      <selection activeCell="C18" sqref="C18"/>
    </sheetView>
  </sheetViews>
  <sheetFormatPr defaultRowHeight="14.5" x14ac:dyDescent="0.35"/>
  <cols>
    <col min="2" max="2" width="9.54296875" bestFit="1" customWidth="1"/>
    <col min="3" max="3" width="10.6328125" bestFit="1" customWidth="1"/>
    <col min="5" max="5" width="7.81640625" bestFit="1" customWidth="1"/>
  </cols>
  <sheetData>
    <row r="1" spans="1:14" x14ac:dyDescent="0.35">
      <c r="A1" t="s">
        <v>14</v>
      </c>
    </row>
    <row r="2" spans="1:14" x14ac:dyDescent="0.35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8</v>
      </c>
      <c r="G2" t="s">
        <v>9</v>
      </c>
      <c r="H2" t="s">
        <v>30</v>
      </c>
      <c r="I2" t="s">
        <v>12</v>
      </c>
      <c r="L2" t="s">
        <v>20</v>
      </c>
      <c r="M2" t="s">
        <v>19</v>
      </c>
      <c r="N2" t="s">
        <v>21</v>
      </c>
    </row>
    <row r="3" spans="1:14" x14ac:dyDescent="0.35">
      <c r="A3" t="s">
        <v>3</v>
      </c>
      <c r="B3">
        <v>10.06</v>
      </c>
      <c r="C3">
        <v>0.11</v>
      </c>
      <c r="D3">
        <v>27</v>
      </c>
      <c r="E3">
        <f>B3*D3</f>
        <v>271.62</v>
      </c>
      <c r="F3">
        <f>C3*D3</f>
        <v>2.97</v>
      </c>
      <c r="G3" s="2">
        <f t="shared" ref="G3:G6" si="0">C3/B3</f>
        <v>1.0934393638170973E-2</v>
      </c>
      <c r="H3" t="s">
        <v>31</v>
      </c>
      <c r="I3">
        <v>0</v>
      </c>
      <c r="L3">
        <f>E9+E19+E29+E39+E49+E59+E69+E79+E89+E99+E109+E119</f>
        <v>13455.760000000002</v>
      </c>
      <c r="M3">
        <f>E9+I19+I29+I39+I49+I59+I69+I79+I89+I99+I109+I119</f>
        <v>12481.550000000001</v>
      </c>
      <c r="N3">
        <f>L3-M3</f>
        <v>974.21000000000095</v>
      </c>
    </row>
    <row r="4" spans="1:14" x14ac:dyDescent="0.35">
      <c r="A4" t="s">
        <v>4</v>
      </c>
      <c r="B4">
        <v>9.68</v>
      </c>
      <c r="C4">
        <v>0.13</v>
      </c>
      <c r="D4" s="1">
        <v>3</v>
      </c>
      <c r="E4">
        <f t="shared" ref="E4:E7" si="1">B4*D4</f>
        <v>29.04</v>
      </c>
      <c r="F4">
        <f t="shared" ref="F4:F7" si="2">C4*D4</f>
        <v>0.39</v>
      </c>
      <c r="G4" s="2">
        <f t="shared" si="0"/>
        <v>1.3429752066115703E-2</v>
      </c>
      <c r="I4">
        <v>0</v>
      </c>
    </row>
    <row r="5" spans="1:14" x14ac:dyDescent="0.35">
      <c r="A5" t="s">
        <v>6</v>
      </c>
      <c r="B5">
        <v>9.3000000000000007</v>
      </c>
      <c r="C5">
        <v>0.11</v>
      </c>
      <c r="D5">
        <v>15</v>
      </c>
      <c r="E5">
        <f t="shared" si="1"/>
        <v>139.5</v>
      </c>
      <c r="F5">
        <f t="shared" si="2"/>
        <v>1.65</v>
      </c>
      <c r="G5" s="2">
        <f t="shared" si="0"/>
        <v>1.1827956989247311E-2</v>
      </c>
      <c r="H5" t="s">
        <v>31</v>
      </c>
      <c r="I5">
        <v>0</v>
      </c>
    </row>
    <row r="6" spans="1:14" x14ac:dyDescent="0.35">
      <c r="A6" t="s">
        <v>10</v>
      </c>
      <c r="B6">
        <v>10.220000000000001</v>
      </c>
      <c r="C6">
        <v>0.14000000000000001</v>
      </c>
      <c r="D6">
        <v>30</v>
      </c>
      <c r="E6">
        <f t="shared" si="1"/>
        <v>306.60000000000002</v>
      </c>
      <c r="F6">
        <f t="shared" si="2"/>
        <v>4.2</v>
      </c>
      <c r="G6" s="2">
        <f t="shared" si="0"/>
        <v>1.3698630136986302E-2</v>
      </c>
      <c r="H6" t="s">
        <v>31</v>
      </c>
      <c r="I6">
        <v>0</v>
      </c>
    </row>
    <row r="7" spans="1:14" x14ac:dyDescent="0.35">
      <c r="A7" t="s">
        <v>11</v>
      </c>
      <c r="B7">
        <v>9.32</v>
      </c>
      <c r="C7">
        <v>0.16</v>
      </c>
      <c r="D7" s="3">
        <v>31</v>
      </c>
      <c r="E7">
        <f t="shared" si="1"/>
        <v>288.92</v>
      </c>
      <c r="F7">
        <f t="shared" si="2"/>
        <v>4.96</v>
      </c>
      <c r="G7" s="2">
        <f>C7/B7</f>
        <v>1.7167381974248927E-2</v>
      </c>
      <c r="I7">
        <v>0</v>
      </c>
    </row>
    <row r="8" spans="1:14" x14ac:dyDescent="0.35">
      <c r="I8" t="s">
        <v>13</v>
      </c>
    </row>
    <row r="9" spans="1:14" x14ac:dyDescent="0.35">
      <c r="E9">
        <f>SUM(E3:E8)</f>
        <v>1035.68</v>
      </c>
      <c r="F9">
        <f>SUM(F3:F8)</f>
        <v>14.170000000000002</v>
      </c>
      <c r="I9">
        <f>E9</f>
        <v>1035.68</v>
      </c>
    </row>
    <row r="11" spans="1:14" x14ac:dyDescent="0.35">
      <c r="A11" t="s">
        <v>15</v>
      </c>
    </row>
    <row r="12" spans="1:14" x14ac:dyDescent="0.35">
      <c r="A12" t="s">
        <v>0</v>
      </c>
      <c r="B12" t="s">
        <v>1</v>
      </c>
      <c r="C12" t="s">
        <v>2</v>
      </c>
      <c r="D12" t="s">
        <v>5</v>
      </c>
      <c r="E12" t="s">
        <v>7</v>
      </c>
      <c r="F12" t="s">
        <v>8</v>
      </c>
      <c r="G12" t="s">
        <v>9</v>
      </c>
      <c r="I12" t="s">
        <v>12</v>
      </c>
    </row>
    <row r="13" spans="1:14" x14ac:dyDescent="0.35">
      <c r="A13" t="s">
        <v>3</v>
      </c>
      <c r="B13">
        <v>10.06</v>
      </c>
      <c r="C13">
        <f t="shared" ref="C13:C16" si="3">C3</f>
        <v>0.11</v>
      </c>
      <c r="D13">
        <f>D3+I13</f>
        <v>45</v>
      </c>
      <c r="E13">
        <f>(B13*D13)-(B3*D3)</f>
        <v>181.08000000000004</v>
      </c>
      <c r="F13">
        <f>C13*D13</f>
        <v>4.95</v>
      </c>
      <c r="G13" s="2">
        <f t="shared" ref="G13:G16" si="4">C13/B13</f>
        <v>1.0934393638170973E-2</v>
      </c>
      <c r="I13">
        <v>18</v>
      </c>
    </row>
    <row r="14" spans="1:14" x14ac:dyDescent="0.35">
      <c r="A14" t="s">
        <v>4</v>
      </c>
      <c r="B14">
        <v>9.68</v>
      </c>
      <c r="C14">
        <f t="shared" si="3"/>
        <v>0.13</v>
      </c>
      <c r="D14">
        <f>D4+I14</f>
        <v>9</v>
      </c>
      <c r="E14">
        <f t="shared" ref="E14:E17" si="5">(B14*D14)-(B4*D4)</f>
        <v>58.080000000000005</v>
      </c>
      <c r="F14">
        <f t="shared" ref="F14:F17" si="6">C14*D14</f>
        <v>1.17</v>
      </c>
      <c r="G14" s="2">
        <f t="shared" si="4"/>
        <v>1.3429752066115703E-2</v>
      </c>
      <c r="I14">
        <v>6</v>
      </c>
    </row>
    <row r="15" spans="1:14" x14ac:dyDescent="0.35">
      <c r="A15" t="s">
        <v>6</v>
      </c>
      <c r="B15">
        <v>9.3000000000000007</v>
      </c>
      <c r="C15">
        <f t="shared" si="3"/>
        <v>0.11</v>
      </c>
      <c r="D15">
        <f>D5+I15</f>
        <v>43</v>
      </c>
      <c r="E15">
        <f t="shared" si="5"/>
        <v>260.40000000000003</v>
      </c>
      <c r="F15">
        <f t="shared" si="6"/>
        <v>4.7300000000000004</v>
      </c>
      <c r="G15" s="2">
        <f t="shared" si="4"/>
        <v>1.1827956989247311E-2</v>
      </c>
      <c r="I15">
        <v>28</v>
      </c>
    </row>
    <row r="16" spans="1:14" x14ac:dyDescent="0.35">
      <c r="A16" t="s">
        <v>10</v>
      </c>
      <c r="B16">
        <v>10.220000000000001</v>
      </c>
      <c r="C16">
        <f t="shared" si="3"/>
        <v>0.14000000000000001</v>
      </c>
      <c r="D16">
        <f>D6+I16</f>
        <v>58</v>
      </c>
      <c r="E16">
        <f t="shared" si="5"/>
        <v>286.15999999999997</v>
      </c>
      <c r="F16">
        <f t="shared" si="6"/>
        <v>8.120000000000001</v>
      </c>
      <c r="G16" s="2">
        <f t="shared" si="4"/>
        <v>1.3698630136986302E-2</v>
      </c>
      <c r="I16">
        <v>28</v>
      </c>
    </row>
    <row r="17" spans="1:9" x14ac:dyDescent="0.35">
      <c r="A17" t="s">
        <v>11</v>
      </c>
      <c r="B17">
        <v>9.32</v>
      </c>
      <c r="C17">
        <v>0.16</v>
      </c>
      <c r="D17">
        <f>D7+I17</f>
        <v>61</v>
      </c>
      <c r="E17">
        <f t="shared" si="5"/>
        <v>279.59999999999997</v>
      </c>
      <c r="F17">
        <f t="shared" si="6"/>
        <v>9.76</v>
      </c>
      <c r="G17" s="2">
        <f>C17/B17</f>
        <v>1.7167381974248927E-2</v>
      </c>
      <c r="I17">
        <v>30</v>
      </c>
    </row>
    <row r="18" spans="1:9" x14ac:dyDescent="0.35">
      <c r="I18" t="s">
        <v>13</v>
      </c>
    </row>
    <row r="19" spans="1:9" x14ac:dyDescent="0.35">
      <c r="E19">
        <f>SUM(E13:E18)</f>
        <v>1065.32</v>
      </c>
      <c r="F19">
        <f>SUM(F13:F18)</f>
        <v>28.730000000000004</v>
      </c>
      <c r="I19">
        <f>E19-F9</f>
        <v>1051.1499999999999</v>
      </c>
    </row>
    <row r="21" spans="1:9" x14ac:dyDescent="0.35">
      <c r="A21" t="s">
        <v>16</v>
      </c>
    </row>
    <row r="22" spans="1:9" x14ac:dyDescent="0.35">
      <c r="A22" t="s">
        <v>0</v>
      </c>
      <c r="B22" t="s">
        <v>1</v>
      </c>
      <c r="C22" t="s">
        <v>2</v>
      </c>
      <c r="D22" t="s">
        <v>5</v>
      </c>
      <c r="E22" t="s">
        <v>7</v>
      </c>
      <c r="F22" t="s">
        <v>8</v>
      </c>
      <c r="G22" t="s">
        <v>9</v>
      </c>
      <c r="I22" t="s">
        <v>12</v>
      </c>
    </row>
    <row r="23" spans="1:9" x14ac:dyDescent="0.35">
      <c r="A23" t="s">
        <v>3</v>
      </c>
      <c r="B23">
        <v>10.06</v>
      </c>
      <c r="C23">
        <f t="shared" ref="C23:C26" si="7">C13</f>
        <v>0.11</v>
      </c>
      <c r="D23">
        <f>D13+I23</f>
        <v>65</v>
      </c>
      <c r="E23">
        <f>(B23*D23)-(B13*D13)</f>
        <v>201.19999999999993</v>
      </c>
      <c r="F23">
        <f>C23*D23</f>
        <v>7.15</v>
      </c>
      <c r="G23" s="2">
        <f t="shared" ref="G23:G26" si="8">C23/B23</f>
        <v>1.0934393638170973E-2</v>
      </c>
      <c r="I23">
        <v>20</v>
      </c>
    </row>
    <row r="24" spans="1:9" x14ac:dyDescent="0.35">
      <c r="A24" t="s">
        <v>4</v>
      </c>
      <c r="B24">
        <v>9.68</v>
      </c>
      <c r="C24">
        <f t="shared" si="7"/>
        <v>0.13</v>
      </c>
      <c r="D24">
        <f>D14+I24</f>
        <v>19</v>
      </c>
      <c r="E24">
        <f t="shared" ref="E24:E27" si="9">(B24*D24)-(B14*D14)</f>
        <v>96.799999999999983</v>
      </c>
      <c r="F24">
        <f t="shared" ref="F24:F27" si="10">C24*D24</f>
        <v>2.4700000000000002</v>
      </c>
      <c r="G24" s="2">
        <f t="shared" si="8"/>
        <v>1.3429752066115703E-2</v>
      </c>
      <c r="I24">
        <v>10</v>
      </c>
    </row>
    <row r="25" spans="1:9" x14ac:dyDescent="0.35">
      <c r="A25" t="s">
        <v>6</v>
      </c>
      <c r="B25">
        <v>9.3000000000000007</v>
      </c>
      <c r="C25">
        <f t="shared" si="7"/>
        <v>0.11</v>
      </c>
      <c r="D25">
        <f>D15+I25</f>
        <v>63</v>
      </c>
      <c r="E25">
        <f t="shared" si="9"/>
        <v>186.00000000000006</v>
      </c>
      <c r="F25">
        <f t="shared" si="10"/>
        <v>6.93</v>
      </c>
      <c r="G25" s="2">
        <f t="shared" si="8"/>
        <v>1.1827956989247311E-2</v>
      </c>
      <c r="I25">
        <v>20</v>
      </c>
    </row>
    <row r="26" spans="1:9" x14ac:dyDescent="0.35">
      <c r="A26" t="s">
        <v>10</v>
      </c>
      <c r="B26">
        <v>10.220000000000001</v>
      </c>
      <c r="C26">
        <f t="shared" si="7"/>
        <v>0.14000000000000001</v>
      </c>
      <c r="D26">
        <f>D16+I26</f>
        <v>87</v>
      </c>
      <c r="E26">
        <f t="shared" si="9"/>
        <v>296.38000000000011</v>
      </c>
      <c r="F26">
        <f t="shared" si="10"/>
        <v>12.180000000000001</v>
      </c>
      <c r="G26" s="2">
        <f t="shared" si="8"/>
        <v>1.3698630136986302E-2</v>
      </c>
      <c r="I26">
        <v>29</v>
      </c>
    </row>
    <row r="27" spans="1:9" x14ac:dyDescent="0.35">
      <c r="A27" t="s">
        <v>11</v>
      </c>
      <c r="B27">
        <v>9.32</v>
      </c>
      <c r="C27">
        <f>C17</f>
        <v>0.16</v>
      </c>
      <c r="D27">
        <f>D17+I27</f>
        <v>94</v>
      </c>
      <c r="E27">
        <f t="shared" si="9"/>
        <v>307.56000000000006</v>
      </c>
      <c r="F27">
        <f t="shared" si="10"/>
        <v>15.040000000000001</v>
      </c>
      <c r="G27" s="2">
        <f>C27/B27</f>
        <v>1.7167381974248927E-2</v>
      </c>
      <c r="I27">
        <v>33</v>
      </c>
    </row>
    <row r="28" spans="1:9" x14ac:dyDescent="0.35">
      <c r="I28" t="s">
        <v>13</v>
      </c>
    </row>
    <row r="29" spans="1:9" x14ac:dyDescent="0.35">
      <c r="E29">
        <f>SUM(E23:E28)</f>
        <v>1087.94</v>
      </c>
      <c r="F29">
        <f>SUM(F23:F28)</f>
        <v>43.77</v>
      </c>
      <c r="I29">
        <f>E29-F19</f>
        <v>1059.21</v>
      </c>
    </row>
    <row r="31" spans="1:9" x14ac:dyDescent="0.35">
      <c r="A31" t="s">
        <v>17</v>
      </c>
    </row>
    <row r="32" spans="1:9" x14ac:dyDescent="0.35">
      <c r="A32" t="s">
        <v>0</v>
      </c>
      <c r="B32" t="s">
        <v>1</v>
      </c>
      <c r="C32" t="s">
        <v>2</v>
      </c>
      <c r="D32" t="s">
        <v>5</v>
      </c>
      <c r="E32" t="s">
        <v>7</v>
      </c>
      <c r="F32" t="s">
        <v>8</v>
      </c>
      <c r="G32" t="s">
        <v>9</v>
      </c>
      <c r="I32" t="s">
        <v>12</v>
      </c>
    </row>
    <row r="33" spans="1:9" x14ac:dyDescent="0.35">
      <c r="A33" t="s">
        <v>3</v>
      </c>
      <c r="B33">
        <v>10.06</v>
      </c>
      <c r="C33">
        <f t="shared" ref="C33:C36" si="11">C23</f>
        <v>0.11</v>
      </c>
      <c r="D33">
        <f>D23+I33</f>
        <v>85</v>
      </c>
      <c r="E33">
        <f>(B33*D33)-(B23*D23)</f>
        <v>201.20000000000005</v>
      </c>
      <c r="F33">
        <f>C33*D33</f>
        <v>9.35</v>
      </c>
      <c r="G33" s="2">
        <f t="shared" ref="G33:G36" si="12">C33/B33</f>
        <v>1.0934393638170973E-2</v>
      </c>
      <c r="I33">
        <v>20</v>
      </c>
    </row>
    <row r="34" spans="1:9" x14ac:dyDescent="0.35">
      <c r="A34" t="s">
        <v>4</v>
      </c>
      <c r="B34">
        <v>9.68</v>
      </c>
      <c r="C34">
        <f t="shared" si="11"/>
        <v>0.13</v>
      </c>
      <c r="D34">
        <f>D24+I34</f>
        <v>30</v>
      </c>
      <c r="E34">
        <f t="shared" ref="E34:E37" si="13">(B34*D34)-(B24*D24)</f>
        <v>106.47999999999999</v>
      </c>
      <c r="F34">
        <f t="shared" ref="F34:F37" si="14">C34*D34</f>
        <v>3.9000000000000004</v>
      </c>
      <c r="G34" s="2">
        <f t="shared" si="12"/>
        <v>1.3429752066115703E-2</v>
      </c>
      <c r="I34">
        <v>11</v>
      </c>
    </row>
    <row r="35" spans="1:9" x14ac:dyDescent="0.35">
      <c r="A35" t="s">
        <v>6</v>
      </c>
      <c r="B35">
        <v>9.3000000000000007</v>
      </c>
      <c r="C35">
        <f t="shared" si="11"/>
        <v>0.11</v>
      </c>
      <c r="D35">
        <f>D25+I35</f>
        <v>84</v>
      </c>
      <c r="E35">
        <f t="shared" si="13"/>
        <v>195.29999999999995</v>
      </c>
      <c r="F35">
        <f t="shared" si="14"/>
        <v>9.24</v>
      </c>
      <c r="G35" s="2">
        <f t="shared" si="12"/>
        <v>1.1827956989247311E-2</v>
      </c>
      <c r="I35">
        <v>21</v>
      </c>
    </row>
    <row r="36" spans="1:9" x14ac:dyDescent="0.35">
      <c r="A36" t="s">
        <v>10</v>
      </c>
      <c r="B36">
        <v>10.220000000000001</v>
      </c>
      <c r="C36">
        <f t="shared" si="11"/>
        <v>0.14000000000000001</v>
      </c>
      <c r="D36">
        <f>D26+I36</f>
        <v>119</v>
      </c>
      <c r="E36">
        <f t="shared" si="13"/>
        <v>327.03999999999996</v>
      </c>
      <c r="F36">
        <f t="shared" si="14"/>
        <v>16.66</v>
      </c>
      <c r="G36" s="2">
        <f t="shared" si="12"/>
        <v>1.3698630136986302E-2</v>
      </c>
      <c r="I36">
        <v>32</v>
      </c>
    </row>
    <row r="37" spans="1:9" x14ac:dyDescent="0.35">
      <c r="A37" t="s">
        <v>11</v>
      </c>
      <c r="B37">
        <v>9.32</v>
      </c>
      <c r="C37">
        <f>C27</f>
        <v>0.16</v>
      </c>
      <c r="D37">
        <f>D27+I37</f>
        <v>121</v>
      </c>
      <c r="E37">
        <f t="shared" si="13"/>
        <v>251.64</v>
      </c>
      <c r="F37">
        <f t="shared" si="14"/>
        <v>19.36</v>
      </c>
      <c r="G37" s="2">
        <f>C37/B37</f>
        <v>1.7167381974248927E-2</v>
      </c>
      <c r="I37">
        <v>27</v>
      </c>
    </row>
    <row r="38" spans="1:9" x14ac:dyDescent="0.35">
      <c r="I38" t="s">
        <v>13</v>
      </c>
    </row>
    <row r="39" spans="1:9" x14ac:dyDescent="0.35">
      <c r="E39">
        <f>SUM(E33:E38)</f>
        <v>1081.6599999999999</v>
      </c>
      <c r="F39">
        <f>SUM(F33:F38)</f>
        <v>58.510000000000005</v>
      </c>
      <c r="I39">
        <f>E39-F29</f>
        <v>1037.8899999999999</v>
      </c>
    </row>
    <row r="41" spans="1:9" x14ac:dyDescent="0.35">
      <c r="A41" t="s">
        <v>18</v>
      </c>
    </row>
    <row r="42" spans="1:9" x14ac:dyDescent="0.35">
      <c r="A42" t="s">
        <v>0</v>
      </c>
      <c r="B42" t="s">
        <v>1</v>
      </c>
      <c r="C42" t="s">
        <v>2</v>
      </c>
      <c r="D42" t="s">
        <v>5</v>
      </c>
      <c r="E42" t="s">
        <v>7</v>
      </c>
      <c r="F42" t="s">
        <v>8</v>
      </c>
      <c r="G42" t="s">
        <v>9</v>
      </c>
      <c r="I42" t="s">
        <v>12</v>
      </c>
    </row>
    <row r="43" spans="1:9" x14ac:dyDescent="0.35">
      <c r="A43" t="s">
        <v>3</v>
      </c>
      <c r="B43">
        <v>10.06</v>
      </c>
      <c r="C43">
        <f t="shared" ref="C43:C46" si="15">C33</f>
        <v>0.11</v>
      </c>
      <c r="D43">
        <f>D33+I43</f>
        <v>100</v>
      </c>
      <c r="E43">
        <f>(B43*D43)-(B33*D33)</f>
        <v>150.89999999999998</v>
      </c>
      <c r="F43">
        <f>C43*D43</f>
        <v>11</v>
      </c>
      <c r="G43" s="2">
        <f t="shared" ref="G43:G46" si="16">C43/B43</f>
        <v>1.0934393638170973E-2</v>
      </c>
      <c r="I43">
        <v>15</v>
      </c>
    </row>
    <row r="44" spans="1:9" x14ac:dyDescent="0.35">
      <c r="A44" t="s">
        <v>4</v>
      </c>
      <c r="B44">
        <v>9.68</v>
      </c>
      <c r="C44">
        <f t="shared" si="15"/>
        <v>0.13</v>
      </c>
      <c r="D44">
        <f>D34+I44</f>
        <v>100</v>
      </c>
      <c r="E44">
        <f t="shared" ref="E44:E47" si="17">(B44*D44)-(B34*D34)</f>
        <v>677.6</v>
      </c>
      <c r="F44">
        <f t="shared" ref="F44:F47" si="18">C44*D44</f>
        <v>13</v>
      </c>
      <c r="G44" s="2">
        <f t="shared" si="16"/>
        <v>1.3429752066115703E-2</v>
      </c>
      <c r="I44">
        <v>70</v>
      </c>
    </row>
    <row r="45" spans="1:9" x14ac:dyDescent="0.35">
      <c r="A45" t="s">
        <v>6</v>
      </c>
      <c r="B45">
        <v>9.3000000000000007</v>
      </c>
      <c r="C45">
        <f t="shared" si="15"/>
        <v>0.11</v>
      </c>
      <c r="D45">
        <f>D35+I45</f>
        <v>100</v>
      </c>
      <c r="E45">
        <f t="shared" si="17"/>
        <v>148.80000000000007</v>
      </c>
      <c r="F45">
        <f t="shared" si="18"/>
        <v>11</v>
      </c>
      <c r="G45" s="2">
        <f t="shared" si="16"/>
        <v>1.1827956989247311E-2</v>
      </c>
      <c r="I45">
        <v>16</v>
      </c>
    </row>
    <row r="46" spans="1:9" x14ac:dyDescent="0.35">
      <c r="A46" t="s">
        <v>10</v>
      </c>
      <c r="B46">
        <v>10.220000000000001</v>
      </c>
      <c r="C46">
        <f t="shared" si="15"/>
        <v>0.14000000000000001</v>
      </c>
      <c r="D46">
        <f>D36+I46</f>
        <v>119</v>
      </c>
      <c r="E46">
        <f t="shared" si="17"/>
        <v>0</v>
      </c>
      <c r="F46">
        <f t="shared" si="18"/>
        <v>16.66</v>
      </c>
      <c r="G46" s="2">
        <f t="shared" si="16"/>
        <v>1.3698630136986302E-2</v>
      </c>
      <c r="I46">
        <v>0</v>
      </c>
    </row>
    <row r="47" spans="1:9" x14ac:dyDescent="0.35">
      <c r="A47" t="s">
        <v>11</v>
      </c>
      <c r="B47">
        <v>9.32</v>
      </c>
      <c r="C47">
        <f>C37</f>
        <v>0.16</v>
      </c>
      <c r="D47">
        <f>D37+I47</f>
        <v>131</v>
      </c>
      <c r="E47">
        <f t="shared" si="17"/>
        <v>93.200000000000045</v>
      </c>
      <c r="F47">
        <f t="shared" si="18"/>
        <v>20.96</v>
      </c>
      <c r="G47" s="2">
        <f>C47/B47</f>
        <v>1.7167381974248927E-2</v>
      </c>
      <c r="I47">
        <v>10</v>
      </c>
    </row>
    <row r="48" spans="1:9" x14ac:dyDescent="0.35">
      <c r="I48" t="s">
        <v>13</v>
      </c>
    </row>
    <row r="49" spans="1:9" x14ac:dyDescent="0.35">
      <c r="E49">
        <f>SUM(E43:E48)</f>
        <v>1070.5</v>
      </c>
      <c r="F49">
        <f>SUM(F43:F48)</f>
        <v>72.62</v>
      </c>
      <c r="I49">
        <f>E49-F39</f>
        <v>1011.99</v>
      </c>
    </row>
    <row r="51" spans="1:9" x14ac:dyDescent="0.35">
      <c r="A51" t="s">
        <v>23</v>
      </c>
    </row>
    <row r="52" spans="1:9" x14ac:dyDescent="0.35">
      <c r="A52" t="s">
        <v>0</v>
      </c>
      <c r="B52" t="s">
        <v>1</v>
      </c>
      <c r="C52" t="s">
        <v>2</v>
      </c>
      <c r="D52" t="s">
        <v>5</v>
      </c>
      <c r="E52" t="s">
        <v>7</v>
      </c>
      <c r="F52" t="s">
        <v>8</v>
      </c>
      <c r="G52" t="s">
        <v>9</v>
      </c>
      <c r="I52" t="s">
        <v>12</v>
      </c>
    </row>
    <row r="53" spans="1:9" x14ac:dyDescent="0.35">
      <c r="A53" t="s">
        <v>3</v>
      </c>
      <c r="B53">
        <v>10.06</v>
      </c>
      <c r="C53">
        <f t="shared" ref="C53:C56" si="19">C43</f>
        <v>0.11</v>
      </c>
      <c r="D53">
        <f>D43+I53</f>
        <v>120</v>
      </c>
      <c r="E53">
        <f>(B53*D53)-(B43*D43)</f>
        <v>201.20000000000005</v>
      </c>
      <c r="F53">
        <f>C53*D53</f>
        <v>13.2</v>
      </c>
      <c r="G53" s="2">
        <f t="shared" ref="G53:G56" si="20">C53/B53</f>
        <v>1.0934393638170973E-2</v>
      </c>
      <c r="I53">
        <v>20</v>
      </c>
    </row>
    <row r="54" spans="1:9" x14ac:dyDescent="0.35">
      <c r="A54" t="s">
        <v>4</v>
      </c>
      <c r="B54">
        <v>9.68</v>
      </c>
      <c r="C54">
        <f t="shared" si="19"/>
        <v>0.13</v>
      </c>
      <c r="D54">
        <f>D44+I54</f>
        <v>112</v>
      </c>
      <c r="E54">
        <f t="shared" ref="E54:E57" si="21">(B54*D54)-(B44*D44)</f>
        <v>116.15999999999985</v>
      </c>
      <c r="F54">
        <f t="shared" ref="F54:F57" si="22">C54*D54</f>
        <v>14.56</v>
      </c>
      <c r="G54" s="2">
        <f t="shared" si="20"/>
        <v>1.3429752066115703E-2</v>
      </c>
      <c r="I54">
        <v>12</v>
      </c>
    </row>
    <row r="55" spans="1:9" x14ac:dyDescent="0.35">
      <c r="A55" t="s">
        <v>6</v>
      </c>
      <c r="B55">
        <v>9.3000000000000007</v>
      </c>
      <c r="C55">
        <f t="shared" si="19"/>
        <v>0.11</v>
      </c>
      <c r="D55">
        <f>D45+I55</f>
        <v>125</v>
      </c>
      <c r="E55">
        <f t="shared" si="21"/>
        <v>232.49999999999989</v>
      </c>
      <c r="F55">
        <f t="shared" si="22"/>
        <v>13.75</v>
      </c>
      <c r="G55" s="2">
        <f t="shared" si="20"/>
        <v>1.1827956989247311E-2</v>
      </c>
      <c r="I55">
        <v>25</v>
      </c>
    </row>
    <row r="56" spans="1:9" x14ac:dyDescent="0.35">
      <c r="A56" t="s">
        <v>10</v>
      </c>
      <c r="B56">
        <v>10.220000000000001</v>
      </c>
      <c r="C56">
        <f t="shared" si="19"/>
        <v>0.14000000000000001</v>
      </c>
      <c r="D56">
        <f>D46+I56</f>
        <v>149</v>
      </c>
      <c r="E56">
        <f t="shared" si="21"/>
        <v>306.60000000000014</v>
      </c>
      <c r="F56">
        <f t="shared" si="22"/>
        <v>20.860000000000003</v>
      </c>
      <c r="G56" s="2">
        <f t="shared" si="20"/>
        <v>1.3698630136986302E-2</v>
      </c>
      <c r="I56">
        <v>30</v>
      </c>
    </row>
    <row r="57" spans="1:9" x14ac:dyDescent="0.35">
      <c r="A57" t="s">
        <v>11</v>
      </c>
      <c r="B57">
        <v>9.32</v>
      </c>
      <c r="C57">
        <f>C47</f>
        <v>0.16</v>
      </c>
      <c r="D57">
        <f>D47+I57</f>
        <v>158</v>
      </c>
      <c r="E57">
        <f t="shared" si="21"/>
        <v>251.63999999999987</v>
      </c>
      <c r="F57">
        <f t="shared" si="22"/>
        <v>25.28</v>
      </c>
      <c r="G57" s="2">
        <f>C57/B57</f>
        <v>1.7167381974248927E-2</v>
      </c>
      <c r="I57">
        <v>27</v>
      </c>
    </row>
    <row r="58" spans="1:9" x14ac:dyDescent="0.35">
      <c r="I58" t="s">
        <v>13</v>
      </c>
    </row>
    <row r="59" spans="1:9" x14ac:dyDescent="0.35">
      <c r="E59">
        <f>SUM(E53:E58)</f>
        <v>1108.0999999999999</v>
      </c>
      <c r="F59">
        <f>SUM(F53:F58)</f>
        <v>87.65</v>
      </c>
      <c r="I59">
        <f>E59-F49</f>
        <v>1035.48</v>
      </c>
    </row>
    <row r="61" spans="1:9" x14ac:dyDescent="0.35">
      <c r="A61" t="s">
        <v>24</v>
      </c>
    </row>
    <row r="62" spans="1:9" x14ac:dyDescent="0.35">
      <c r="A62" t="s">
        <v>0</v>
      </c>
      <c r="B62" t="s">
        <v>1</v>
      </c>
      <c r="C62" t="s">
        <v>2</v>
      </c>
      <c r="D62" t="s">
        <v>5</v>
      </c>
      <c r="E62" t="s">
        <v>7</v>
      </c>
      <c r="F62" t="s">
        <v>8</v>
      </c>
      <c r="G62" t="s">
        <v>9</v>
      </c>
      <c r="I62" t="s">
        <v>12</v>
      </c>
    </row>
    <row r="63" spans="1:9" x14ac:dyDescent="0.35">
      <c r="A63" t="s">
        <v>3</v>
      </c>
      <c r="B63">
        <v>10.06</v>
      </c>
      <c r="C63">
        <f>C53</f>
        <v>0.11</v>
      </c>
      <c r="D63">
        <f>D53+I63</f>
        <v>140</v>
      </c>
      <c r="E63">
        <f>(B63*D63)-(B53*D53)</f>
        <v>201.20000000000005</v>
      </c>
      <c r="F63">
        <f>C63*D63</f>
        <v>15.4</v>
      </c>
      <c r="G63" s="2">
        <f t="shared" ref="G63:G66" si="23">C63/B63</f>
        <v>1.0934393638170973E-2</v>
      </c>
      <c r="I63">
        <v>20</v>
      </c>
    </row>
    <row r="64" spans="1:9" x14ac:dyDescent="0.35">
      <c r="A64" t="s">
        <v>4</v>
      </c>
      <c r="B64">
        <v>9.68</v>
      </c>
      <c r="C64">
        <f t="shared" ref="C63:C66" si="24">C54</f>
        <v>0.13</v>
      </c>
      <c r="D64">
        <f>D54+I64</f>
        <v>122</v>
      </c>
      <c r="E64">
        <f t="shared" ref="E64:E67" si="25">(B64*D64)-(B54*D54)</f>
        <v>96.800000000000182</v>
      </c>
      <c r="F64">
        <f t="shared" ref="F64:F67" si="26">C64*D64</f>
        <v>15.860000000000001</v>
      </c>
      <c r="G64" s="2">
        <f t="shared" si="23"/>
        <v>1.3429752066115703E-2</v>
      </c>
      <c r="I64">
        <v>10</v>
      </c>
    </row>
    <row r="65" spans="1:9" x14ac:dyDescent="0.35">
      <c r="A65" t="s">
        <v>6</v>
      </c>
      <c r="B65">
        <v>9.3000000000000007</v>
      </c>
      <c r="C65">
        <f t="shared" si="24"/>
        <v>0.11</v>
      </c>
      <c r="D65">
        <f>D55+I65</f>
        <v>150</v>
      </c>
      <c r="E65">
        <f t="shared" si="25"/>
        <v>232.5</v>
      </c>
      <c r="F65">
        <f t="shared" si="26"/>
        <v>16.5</v>
      </c>
      <c r="G65" s="2">
        <f t="shared" si="23"/>
        <v>1.1827956989247311E-2</v>
      </c>
      <c r="I65">
        <v>25</v>
      </c>
    </row>
    <row r="66" spans="1:9" x14ac:dyDescent="0.35">
      <c r="A66" t="s">
        <v>10</v>
      </c>
      <c r="B66">
        <v>10.220000000000001</v>
      </c>
      <c r="C66">
        <f t="shared" si="24"/>
        <v>0.14000000000000001</v>
      </c>
      <c r="D66">
        <f>D56+I66</f>
        <v>178</v>
      </c>
      <c r="E66">
        <f t="shared" si="25"/>
        <v>296.37999999999988</v>
      </c>
      <c r="F66">
        <f t="shared" si="26"/>
        <v>24.92</v>
      </c>
      <c r="G66" s="2">
        <f t="shared" si="23"/>
        <v>1.3698630136986302E-2</v>
      </c>
      <c r="I66">
        <v>29</v>
      </c>
    </row>
    <row r="67" spans="1:9" x14ac:dyDescent="0.35">
      <c r="A67" t="s">
        <v>11</v>
      </c>
      <c r="B67">
        <v>9.32</v>
      </c>
      <c r="C67">
        <f>C57</f>
        <v>0.16</v>
      </c>
      <c r="D67">
        <f>D57+I67</f>
        <v>188</v>
      </c>
      <c r="E67">
        <f t="shared" si="25"/>
        <v>279.60000000000014</v>
      </c>
      <c r="F67">
        <f t="shared" si="26"/>
        <v>30.080000000000002</v>
      </c>
      <c r="G67" s="2">
        <f>C67/B67</f>
        <v>1.7167381974248927E-2</v>
      </c>
      <c r="I67">
        <v>30</v>
      </c>
    </row>
    <row r="68" spans="1:9" x14ac:dyDescent="0.35">
      <c r="I68" t="s">
        <v>13</v>
      </c>
    </row>
    <row r="69" spans="1:9" x14ac:dyDescent="0.35">
      <c r="E69">
        <f>SUM(E63:E68)</f>
        <v>1106.4800000000002</v>
      </c>
      <c r="F69">
        <f>SUM(F63:F68)</f>
        <v>102.76</v>
      </c>
      <c r="I69">
        <f>E69-F59</f>
        <v>1018.8300000000003</v>
      </c>
    </row>
    <row r="71" spans="1:9" x14ac:dyDescent="0.35">
      <c r="A71" t="s">
        <v>25</v>
      </c>
    </row>
    <row r="72" spans="1:9" x14ac:dyDescent="0.35">
      <c r="A72" t="s">
        <v>0</v>
      </c>
      <c r="B72" t="s">
        <v>1</v>
      </c>
      <c r="C72" t="s">
        <v>2</v>
      </c>
      <c r="D72" t="s">
        <v>5</v>
      </c>
      <c r="E72" t="s">
        <v>7</v>
      </c>
      <c r="F72" t="s">
        <v>8</v>
      </c>
      <c r="G72" t="s">
        <v>9</v>
      </c>
      <c r="I72" t="s">
        <v>12</v>
      </c>
    </row>
    <row r="73" spans="1:9" x14ac:dyDescent="0.35">
      <c r="A73" t="s">
        <v>3</v>
      </c>
      <c r="B73">
        <v>10.06</v>
      </c>
      <c r="C73">
        <f>C63</f>
        <v>0.11</v>
      </c>
      <c r="D73">
        <f>D63+I73</f>
        <v>170</v>
      </c>
      <c r="E73">
        <f>(B73*D73)-(B63*D63)</f>
        <v>301.79999999999995</v>
      </c>
      <c r="F73">
        <f>C73*D73</f>
        <v>18.7</v>
      </c>
      <c r="G73" s="2">
        <f t="shared" ref="G73:G76" si="27">C73/B73</f>
        <v>1.0934393638170973E-2</v>
      </c>
      <c r="I73">
        <v>30</v>
      </c>
    </row>
    <row r="74" spans="1:9" x14ac:dyDescent="0.35">
      <c r="A74" t="s">
        <v>4</v>
      </c>
      <c r="B74">
        <v>9.68</v>
      </c>
      <c r="C74">
        <f t="shared" ref="C73:C76" si="28">C64</f>
        <v>0.13</v>
      </c>
      <c r="D74">
        <f>D64+I74</f>
        <v>150</v>
      </c>
      <c r="E74">
        <f t="shared" ref="E74:E77" si="29">(B74*D74)-(B64*D64)</f>
        <v>271.03999999999996</v>
      </c>
      <c r="F74">
        <f t="shared" ref="F74:F77" si="30">C74*D74</f>
        <v>19.5</v>
      </c>
      <c r="G74" s="2">
        <f t="shared" si="27"/>
        <v>1.3429752066115703E-2</v>
      </c>
      <c r="I74">
        <v>28</v>
      </c>
    </row>
    <row r="75" spans="1:9" x14ac:dyDescent="0.35">
      <c r="A75" t="s">
        <v>6</v>
      </c>
      <c r="B75">
        <v>9.3000000000000007</v>
      </c>
      <c r="C75">
        <f t="shared" si="28"/>
        <v>0.11</v>
      </c>
      <c r="D75">
        <f>D65+I75</f>
        <v>180</v>
      </c>
      <c r="E75">
        <f t="shared" si="29"/>
        <v>279.00000000000023</v>
      </c>
      <c r="F75">
        <f t="shared" si="30"/>
        <v>19.8</v>
      </c>
      <c r="G75" s="2">
        <f t="shared" si="27"/>
        <v>1.1827956989247311E-2</v>
      </c>
      <c r="I75">
        <v>30</v>
      </c>
    </row>
    <row r="76" spans="1:9" x14ac:dyDescent="0.35">
      <c r="A76" t="s">
        <v>10</v>
      </c>
      <c r="B76">
        <v>10.220000000000001</v>
      </c>
      <c r="C76">
        <f t="shared" si="28"/>
        <v>0.14000000000000001</v>
      </c>
      <c r="D76">
        <f>D66+I76</f>
        <v>199</v>
      </c>
      <c r="E76">
        <f t="shared" si="29"/>
        <v>214.62000000000012</v>
      </c>
      <c r="F76">
        <f t="shared" si="30"/>
        <v>27.860000000000003</v>
      </c>
      <c r="G76" s="2">
        <f t="shared" si="27"/>
        <v>1.3698630136986302E-2</v>
      </c>
      <c r="I76">
        <v>21</v>
      </c>
    </row>
    <row r="77" spans="1:9" x14ac:dyDescent="0.35">
      <c r="A77" t="s">
        <v>11</v>
      </c>
      <c r="B77">
        <v>9.32</v>
      </c>
      <c r="C77">
        <f>C67</f>
        <v>0.16</v>
      </c>
      <c r="D77">
        <f>D67+I77</f>
        <v>199</v>
      </c>
      <c r="E77">
        <f t="shared" si="29"/>
        <v>102.51999999999998</v>
      </c>
      <c r="F77">
        <f t="shared" si="30"/>
        <v>31.84</v>
      </c>
      <c r="G77" s="2">
        <f>C77/B77</f>
        <v>1.7167381974248927E-2</v>
      </c>
      <c r="I77">
        <v>11</v>
      </c>
    </row>
    <row r="78" spans="1:9" x14ac:dyDescent="0.35">
      <c r="I78" t="s">
        <v>13</v>
      </c>
    </row>
    <row r="79" spans="1:9" x14ac:dyDescent="0.35">
      <c r="E79">
        <f>SUM(E73:E78)</f>
        <v>1168.9800000000002</v>
      </c>
      <c r="F79">
        <f>SUM(F73:F78)</f>
        <v>117.7</v>
      </c>
      <c r="I79">
        <f>E79-F69</f>
        <v>1066.2200000000003</v>
      </c>
    </row>
    <row r="81" spans="1:9" x14ac:dyDescent="0.35">
      <c r="A81" t="s">
        <v>26</v>
      </c>
    </row>
    <row r="82" spans="1:9" x14ac:dyDescent="0.35">
      <c r="A82" t="s">
        <v>0</v>
      </c>
      <c r="B82" t="s">
        <v>1</v>
      </c>
      <c r="C82" t="str">
        <f t="shared" ref="C82:C86" si="31">C72</f>
        <v>rendimento</v>
      </c>
      <c r="D82" t="s">
        <v>5</v>
      </c>
      <c r="E82" t="s">
        <v>7</v>
      </c>
      <c r="F82" t="s">
        <v>8</v>
      </c>
      <c r="G82" t="s">
        <v>9</v>
      </c>
      <c r="I82" t="s">
        <v>12</v>
      </c>
    </row>
    <row r="83" spans="1:9" x14ac:dyDescent="0.35">
      <c r="A83" t="s">
        <v>3</v>
      </c>
      <c r="B83">
        <v>10.06</v>
      </c>
      <c r="C83">
        <f t="shared" si="31"/>
        <v>0.11</v>
      </c>
      <c r="D83">
        <f>D73+I83</f>
        <v>170</v>
      </c>
      <c r="E83">
        <f>(B83*D83)-(B73*D73)</f>
        <v>0</v>
      </c>
      <c r="F83">
        <f>C83*D83</f>
        <v>18.7</v>
      </c>
      <c r="G83" s="2">
        <f t="shared" ref="G83:G86" si="32">C83/B83</f>
        <v>1.0934393638170973E-2</v>
      </c>
      <c r="I83">
        <v>0</v>
      </c>
    </row>
    <row r="84" spans="1:9" x14ac:dyDescent="0.35">
      <c r="A84" t="s">
        <v>4</v>
      </c>
      <c r="B84">
        <v>9.68</v>
      </c>
      <c r="C84">
        <f t="shared" si="31"/>
        <v>0.13</v>
      </c>
      <c r="D84">
        <f>D74+I84</f>
        <v>180</v>
      </c>
      <c r="E84">
        <f t="shared" ref="E84:E87" si="33">(B84*D84)-(B74*D74)</f>
        <v>290.39999999999986</v>
      </c>
      <c r="F84">
        <f t="shared" ref="F84:F87" si="34">C84*D84</f>
        <v>23.400000000000002</v>
      </c>
      <c r="G84" s="2">
        <f t="shared" si="32"/>
        <v>1.3429752066115703E-2</v>
      </c>
      <c r="I84">
        <v>30</v>
      </c>
    </row>
    <row r="85" spans="1:9" x14ac:dyDescent="0.35">
      <c r="A85" t="s">
        <v>6</v>
      </c>
      <c r="B85">
        <v>9.3000000000000007</v>
      </c>
      <c r="C85">
        <f t="shared" si="31"/>
        <v>0.11</v>
      </c>
      <c r="D85">
        <f>D75+I85</f>
        <v>212</v>
      </c>
      <c r="E85">
        <f t="shared" si="33"/>
        <v>297.59999999999991</v>
      </c>
      <c r="F85">
        <f t="shared" si="34"/>
        <v>23.32</v>
      </c>
      <c r="G85" s="2">
        <f t="shared" si="32"/>
        <v>1.1827956989247311E-2</v>
      </c>
      <c r="I85">
        <v>32</v>
      </c>
    </row>
    <row r="86" spans="1:9" x14ac:dyDescent="0.35">
      <c r="A86" t="s">
        <v>10</v>
      </c>
      <c r="B86">
        <v>10.220000000000001</v>
      </c>
      <c r="C86">
        <f t="shared" si="31"/>
        <v>0.14000000000000001</v>
      </c>
      <c r="D86">
        <f>D76+I86</f>
        <v>227</v>
      </c>
      <c r="E86">
        <f t="shared" si="33"/>
        <v>286.15999999999985</v>
      </c>
      <c r="F86">
        <f t="shared" si="34"/>
        <v>31.780000000000005</v>
      </c>
      <c r="G86" s="2">
        <f t="shared" si="32"/>
        <v>1.3698630136986302E-2</v>
      </c>
      <c r="I86">
        <v>28</v>
      </c>
    </row>
    <row r="87" spans="1:9" x14ac:dyDescent="0.35">
      <c r="A87" t="s">
        <v>11</v>
      </c>
      <c r="B87">
        <v>9.32</v>
      </c>
      <c r="C87">
        <f>C77</f>
        <v>0.16</v>
      </c>
      <c r="D87">
        <f>D77+I87</f>
        <v>230</v>
      </c>
      <c r="E87">
        <f t="shared" si="33"/>
        <v>288.91999999999985</v>
      </c>
      <c r="F87">
        <f t="shared" si="34"/>
        <v>36.800000000000004</v>
      </c>
      <c r="G87" s="2">
        <f>C87/B87</f>
        <v>1.7167381974248927E-2</v>
      </c>
      <c r="I87">
        <v>31</v>
      </c>
    </row>
    <row r="88" spans="1:9" x14ac:dyDescent="0.35">
      <c r="I88" t="s">
        <v>13</v>
      </c>
    </row>
    <row r="89" spans="1:9" x14ac:dyDescent="0.35">
      <c r="E89">
        <f>SUM(E83:E88)</f>
        <v>1163.0799999999995</v>
      </c>
      <c r="F89">
        <f>SUM(F83:F88)</f>
        <v>134</v>
      </c>
      <c r="I89">
        <f>E89-F79</f>
        <v>1045.3799999999994</v>
      </c>
    </row>
    <row r="91" spans="1:9" x14ac:dyDescent="0.35">
      <c r="A91" t="s">
        <v>27</v>
      </c>
    </row>
    <row r="92" spans="1:9" x14ac:dyDescent="0.35">
      <c r="A92" t="s">
        <v>0</v>
      </c>
      <c r="B92" t="s">
        <v>1</v>
      </c>
      <c r="C92" t="s">
        <v>2</v>
      </c>
      <c r="D92" t="s">
        <v>5</v>
      </c>
      <c r="E92" t="s">
        <v>7</v>
      </c>
      <c r="F92" t="s">
        <v>8</v>
      </c>
      <c r="G92" t="s">
        <v>9</v>
      </c>
      <c r="I92" t="s">
        <v>12</v>
      </c>
    </row>
    <row r="93" spans="1:9" x14ac:dyDescent="0.35">
      <c r="A93" t="s">
        <v>3</v>
      </c>
      <c r="B93">
        <v>10.06</v>
      </c>
      <c r="C93">
        <f t="shared" ref="C93:C96" si="35">C83</f>
        <v>0.11</v>
      </c>
      <c r="D93">
        <f>D83+I93</f>
        <v>200</v>
      </c>
      <c r="E93">
        <f>(B93*D93)-(B83*D83)</f>
        <v>301.79999999999995</v>
      </c>
      <c r="F93">
        <f>C93*D93</f>
        <v>22</v>
      </c>
      <c r="G93" s="2">
        <f t="shared" ref="G93:G96" si="36">C93/B93</f>
        <v>1.0934393638170973E-2</v>
      </c>
      <c r="I93">
        <v>30</v>
      </c>
    </row>
    <row r="94" spans="1:9" x14ac:dyDescent="0.35">
      <c r="A94" t="s">
        <v>4</v>
      </c>
      <c r="B94">
        <v>9.68</v>
      </c>
      <c r="C94">
        <f t="shared" si="35"/>
        <v>0.13</v>
      </c>
      <c r="D94">
        <f>D84+I94</f>
        <v>200</v>
      </c>
      <c r="E94">
        <f t="shared" ref="E94:E97" si="37">(B94*D94)-(B84*D84)</f>
        <v>193.60000000000014</v>
      </c>
      <c r="F94">
        <f t="shared" ref="F94:F97" si="38">C94*D94</f>
        <v>26</v>
      </c>
      <c r="G94" s="2">
        <f t="shared" si="36"/>
        <v>1.3429752066115703E-2</v>
      </c>
      <c r="I94">
        <v>20</v>
      </c>
    </row>
    <row r="95" spans="1:9" x14ac:dyDescent="0.35">
      <c r="A95" t="s">
        <v>6</v>
      </c>
      <c r="B95">
        <v>9.3000000000000007</v>
      </c>
      <c r="C95">
        <f t="shared" si="35"/>
        <v>0.11</v>
      </c>
      <c r="D95">
        <f>D85+I95</f>
        <v>242</v>
      </c>
      <c r="E95">
        <f t="shared" si="37"/>
        <v>279.00000000000023</v>
      </c>
      <c r="F95">
        <f t="shared" si="38"/>
        <v>26.62</v>
      </c>
      <c r="G95" s="2">
        <f t="shared" si="36"/>
        <v>1.1827956989247311E-2</v>
      </c>
      <c r="I95">
        <v>30</v>
      </c>
    </row>
    <row r="96" spans="1:9" x14ac:dyDescent="0.35">
      <c r="A96" t="s">
        <v>10</v>
      </c>
      <c r="B96">
        <v>10.220000000000001</v>
      </c>
      <c r="C96">
        <f t="shared" si="35"/>
        <v>0.14000000000000001</v>
      </c>
      <c r="D96">
        <f>D86+I96</f>
        <v>249</v>
      </c>
      <c r="E96">
        <f t="shared" si="37"/>
        <v>224.84000000000015</v>
      </c>
      <c r="F96">
        <f t="shared" si="38"/>
        <v>34.860000000000007</v>
      </c>
      <c r="G96" s="2">
        <f t="shared" si="36"/>
        <v>1.3698630136986302E-2</v>
      </c>
      <c r="I96">
        <v>22</v>
      </c>
    </row>
    <row r="97" spans="1:9" x14ac:dyDescent="0.35">
      <c r="A97" t="s">
        <v>11</v>
      </c>
      <c r="B97">
        <v>9.32</v>
      </c>
      <c r="C97">
        <f>C87</f>
        <v>0.16</v>
      </c>
      <c r="D97">
        <f>D87+I97</f>
        <v>249</v>
      </c>
      <c r="E97">
        <f t="shared" si="37"/>
        <v>177.08000000000038</v>
      </c>
      <c r="F97">
        <f t="shared" si="38"/>
        <v>39.840000000000003</v>
      </c>
      <c r="G97" s="2">
        <f>C97/B97</f>
        <v>1.7167381974248927E-2</v>
      </c>
      <c r="I97">
        <v>19</v>
      </c>
    </row>
    <row r="98" spans="1:9" x14ac:dyDescent="0.35">
      <c r="I98" t="s">
        <v>13</v>
      </c>
    </row>
    <row r="99" spans="1:9" x14ac:dyDescent="0.35">
      <c r="E99">
        <f>SUM(E93:E98)</f>
        <v>1176.3200000000008</v>
      </c>
      <c r="F99">
        <f>SUM(F93:F98)</f>
        <v>149.32000000000002</v>
      </c>
      <c r="I99">
        <f>E99-F89</f>
        <v>1042.3200000000008</v>
      </c>
    </row>
    <row r="101" spans="1:9" x14ac:dyDescent="0.35">
      <c r="A101" t="s">
        <v>28</v>
      </c>
    </row>
    <row r="102" spans="1:9" x14ac:dyDescent="0.35">
      <c r="A102" t="s">
        <v>0</v>
      </c>
      <c r="B102" t="s">
        <v>1</v>
      </c>
      <c r="C102" t="s">
        <v>2</v>
      </c>
      <c r="D102" t="s">
        <v>5</v>
      </c>
      <c r="E102" t="s">
        <v>7</v>
      </c>
      <c r="F102" t="s">
        <v>8</v>
      </c>
      <c r="G102" t="s">
        <v>9</v>
      </c>
      <c r="I102" t="s">
        <v>12</v>
      </c>
    </row>
    <row r="103" spans="1:9" x14ac:dyDescent="0.35">
      <c r="A103" t="s">
        <v>3</v>
      </c>
      <c r="B103">
        <v>10.06</v>
      </c>
      <c r="C103">
        <f t="shared" ref="C103:C106" si="39">C93</f>
        <v>0.11</v>
      </c>
      <c r="D103">
        <f>D93+I103</f>
        <v>230</v>
      </c>
      <c r="E103">
        <f>(B103*D103)-(B93*D93)</f>
        <v>301.80000000000018</v>
      </c>
      <c r="F103">
        <f>C103*D103</f>
        <v>25.3</v>
      </c>
      <c r="G103" s="2">
        <f t="shared" ref="G103:G106" si="40">C103/B103</f>
        <v>1.0934393638170973E-2</v>
      </c>
      <c r="I103">
        <v>30</v>
      </c>
    </row>
    <row r="104" spans="1:9" x14ac:dyDescent="0.35">
      <c r="A104" t="s">
        <v>4</v>
      </c>
      <c r="B104">
        <v>9.68</v>
      </c>
      <c r="C104">
        <f t="shared" si="39"/>
        <v>0.13</v>
      </c>
      <c r="D104">
        <f>D94+I104</f>
        <v>220</v>
      </c>
      <c r="E104">
        <f t="shared" ref="E104:E107" si="41">(B104*D104)-(B94*D94)</f>
        <v>193.59999999999991</v>
      </c>
      <c r="F104">
        <f t="shared" ref="F104:F107" si="42">C104*D104</f>
        <v>28.6</v>
      </c>
      <c r="G104" s="2">
        <f t="shared" si="40"/>
        <v>1.3429752066115703E-2</v>
      </c>
      <c r="I104">
        <v>20</v>
      </c>
    </row>
    <row r="105" spans="1:9" x14ac:dyDescent="0.35">
      <c r="A105" t="s">
        <v>6</v>
      </c>
      <c r="B105">
        <v>9.3000000000000007</v>
      </c>
      <c r="C105">
        <f t="shared" si="39"/>
        <v>0.11</v>
      </c>
      <c r="D105">
        <f>D95+I105</f>
        <v>272</v>
      </c>
      <c r="E105">
        <f t="shared" si="41"/>
        <v>279</v>
      </c>
      <c r="F105">
        <f t="shared" si="42"/>
        <v>29.92</v>
      </c>
      <c r="G105" s="2">
        <f t="shared" si="40"/>
        <v>1.1827956989247311E-2</v>
      </c>
      <c r="I105">
        <v>30</v>
      </c>
    </row>
    <row r="106" spans="1:9" x14ac:dyDescent="0.35">
      <c r="A106" t="s">
        <v>10</v>
      </c>
      <c r="B106">
        <v>10.220000000000001</v>
      </c>
      <c r="C106">
        <f t="shared" si="39"/>
        <v>0.14000000000000001</v>
      </c>
      <c r="D106">
        <f>D96+I106</f>
        <v>270</v>
      </c>
      <c r="E106">
        <f t="shared" si="41"/>
        <v>214.61999999999989</v>
      </c>
      <c r="F106">
        <f t="shared" si="42"/>
        <v>37.800000000000004</v>
      </c>
      <c r="G106" s="2">
        <f t="shared" si="40"/>
        <v>1.3698630136986302E-2</v>
      </c>
      <c r="I106">
        <v>21</v>
      </c>
    </row>
    <row r="107" spans="1:9" x14ac:dyDescent="0.35">
      <c r="A107" t="s">
        <v>11</v>
      </c>
      <c r="B107">
        <v>9.32</v>
      </c>
      <c r="C107">
        <f>C97</f>
        <v>0.16</v>
      </c>
      <c r="D107">
        <f>D97+I107</f>
        <v>271</v>
      </c>
      <c r="E107">
        <f t="shared" si="41"/>
        <v>205.03999999999996</v>
      </c>
      <c r="F107">
        <f t="shared" si="42"/>
        <v>43.36</v>
      </c>
      <c r="G107" s="2">
        <f>C107/B107</f>
        <v>1.7167381974248927E-2</v>
      </c>
      <c r="I107">
        <v>22</v>
      </c>
    </row>
    <row r="108" spans="1:9" x14ac:dyDescent="0.35">
      <c r="I108" t="s">
        <v>13</v>
      </c>
    </row>
    <row r="109" spans="1:9" x14ac:dyDescent="0.35">
      <c r="E109">
        <f>SUM(E103:E108)</f>
        <v>1194.06</v>
      </c>
      <c r="F109">
        <f>SUM(F103:F108)</f>
        <v>164.98000000000002</v>
      </c>
      <c r="I109">
        <f>E109-F99</f>
        <v>1044.74</v>
      </c>
    </row>
    <row r="111" spans="1:9" x14ac:dyDescent="0.35">
      <c r="A111" t="s">
        <v>29</v>
      </c>
    </row>
    <row r="112" spans="1:9" x14ac:dyDescent="0.35">
      <c r="A112" t="s">
        <v>0</v>
      </c>
      <c r="B112" t="s">
        <v>1</v>
      </c>
      <c r="C112" t="s">
        <v>2</v>
      </c>
      <c r="D112" t="s">
        <v>5</v>
      </c>
      <c r="E112" t="s">
        <v>7</v>
      </c>
      <c r="F112" t="s">
        <v>8</v>
      </c>
      <c r="G112" t="s">
        <v>9</v>
      </c>
      <c r="I112" t="s">
        <v>12</v>
      </c>
    </row>
    <row r="113" spans="1:9" x14ac:dyDescent="0.35">
      <c r="A113" t="s">
        <v>3</v>
      </c>
      <c r="B113">
        <v>10.06</v>
      </c>
      <c r="C113">
        <f t="shared" ref="C113:C116" si="43">C103</f>
        <v>0.11</v>
      </c>
      <c r="D113">
        <f>D103+I113</f>
        <v>260</v>
      </c>
      <c r="E113">
        <f>(B113*D113)-(B103*D103)</f>
        <v>301.79999999999973</v>
      </c>
      <c r="F113">
        <f>C113*D113</f>
        <v>28.6</v>
      </c>
      <c r="G113" s="2">
        <f t="shared" ref="G113:G116" si="44">C113/B113</f>
        <v>1.0934393638170973E-2</v>
      </c>
      <c r="I113">
        <v>30</v>
      </c>
    </row>
    <row r="114" spans="1:9" x14ac:dyDescent="0.35">
      <c r="A114" t="s">
        <v>4</v>
      </c>
      <c r="B114">
        <v>9.68</v>
      </c>
      <c r="C114">
        <f t="shared" si="43"/>
        <v>0.13</v>
      </c>
      <c r="D114">
        <f>D104+I114</f>
        <v>250</v>
      </c>
      <c r="E114">
        <f t="shared" ref="E114:E117" si="45">(B114*D114)-(B104*D104)</f>
        <v>290.40000000000009</v>
      </c>
      <c r="F114">
        <f t="shared" ref="F114:F117" si="46">C114*D114</f>
        <v>32.5</v>
      </c>
      <c r="G114" s="2">
        <f t="shared" si="44"/>
        <v>1.3429752066115703E-2</v>
      </c>
      <c r="I114">
        <v>30</v>
      </c>
    </row>
    <row r="115" spans="1:9" x14ac:dyDescent="0.35">
      <c r="A115" t="s">
        <v>6</v>
      </c>
      <c r="B115">
        <v>9.3000000000000007</v>
      </c>
      <c r="C115">
        <f t="shared" si="43"/>
        <v>0.11</v>
      </c>
      <c r="D115">
        <f>D105+I115</f>
        <v>303</v>
      </c>
      <c r="E115">
        <f t="shared" si="45"/>
        <v>288.29999999999973</v>
      </c>
      <c r="F115">
        <f t="shared" si="46"/>
        <v>33.33</v>
      </c>
      <c r="G115" s="2">
        <f t="shared" si="44"/>
        <v>1.1827956989247311E-2</v>
      </c>
      <c r="I115">
        <v>31</v>
      </c>
    </row>
    <row r="116" spans="1:9" x14ac:dyDescent="0.35">
      <c r="A116" t="s">
        <v>10</v>
      </c>
      <c r="B116">
        <v>10.220000000000001</v>
      </c>
      <c r="C116">
        <f t="shared" si="43"/>
        <v>0.14000000000000001</v>
      </c>
      <c r="D116">
        <f>D106+I116</f>
        <v>291</v>
      </c>
      <c r="E116">
        <f t="shared" si="45"/>
        <v>214.61999999999989</v>
      </c>
      <c r="F116">
        <f t="shared" si="46"/>
        <v>40.74</v>
      </c>
      <c r="G116" s="2">
        <f t="shared" si="44"/>
        <v>1.3698630136986302E-2</v>
      </c>
      <c r="I116">
        <v>21</v>
      </c>
    </row>
    <row r="117" spans="1:9" x14ac:dyDescent="0.35">
      <c r="A117" t="s">
        <v>11</v>
      </c>
      <c r="B117">
        <v>9.32</v>
      </c>
      <c r="C117">
        <f>C107</f>
        <v>0.16</v>
      </c>
      <c r="D117">
        <f>D107+I117</f>
        <v>282</v>
      </c>
      <c r="E117">
        <f t="shared" si="45"/>
        <v>102.51999999999998</v>
      </c>
      <c r="F117">
        <f t="shared" si="46"/>
        <v>45.12</v>
      </c>
      <c r="G117" s="2">
        <f>C117/B117</f>
        <v>1.7167381974248927E-2</v>
      </c>
      <c r="I117">
        <v>11</v>
      </c>
    </row>
    <row r="118" spans="1:9" x14ac:dyDescent="0.35">
      <c r="I118" t="s">
        <v>13</v>
      </c>
    </row>
    <row r="119" spans="1:9" x14ac:dyDescent="0.35">
      <c r="E119">
        <f>SUM(E113:E118)</f>
        <v>1197.6399999999994</v>
      </c>
      <c r="F119">
        <f>SUM(F113:F118)</f>
        <v>180.29000000000002</v>
      </c>
      <c r="I119">
        <f>E119-F109</f>
        <v>1032.6599999999994</v>
      </c>
    </row>
  </sheetData>
  <conditionalFormatting sqref="C3:C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{0ADDC7B3-FC04-402A-917F-D5150BBA004A}</x14:id>
        </ext>
      </extLst>
    </cfRule>
  </conditionalFormatting>
  <conditionalFormatting sqref="C13:C1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{C6FB76A2-E4CA-4183-A637-A1BFCD84605B}</x14:id>
        </ext>
      </extLst>
    </cfRule>
  </conditionalFormatting>
  <conditionalFormatting sqref="C23:C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{25B87467-4660-4891-9965-3F8FEDFD77A3}</x14:id>
        </ext>
      </extLst>
    </cfRule>
  </conditionalFormatting>
  <conditionalFormatting sqref="C33:C3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{ABC32006-09FB-4FC3-89AB-DBB83BCBDC2F}</x14:id>
        </ext>
      </extLst>
    </cfRule>
  </conditionalFormatting>
  <conditionalFormatting sqref="C43:C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{E07055A2-0448-48FE-9C49-9626BA460D8A}</x14:id>
        </ext>
      </extLst>
    </cfRule>
  </conditionalFormatting>
  <conditionalFormatting sqref="C53:C5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{21973D01-C105-458D-9168-19B1779FC57C}</x14:id>
        </ext>
      </extLst>
    </cfRule>
  </conditionalFormatting>
  <conditionalFormatting sqref="C73:C7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{FAD31986-BEC9-4EEE-A5FF-B7C437612D8C}</x14:id>
        </ext>
      </extLst>
    </cfRule>
  </conditionalFormatting>
  <conditionalFormatting sqref="C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{B1406940-9E71-4E05-A6D4-2596150E89C6}</x14:id>
        </ext>
      </extLst>
    </cfRule>
  </conditionalFormatting>
  <conditionalFormatting sqref="C83:C8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{9DC0031E-2377-4DB2-9FAB-3290A2F81520}</x14:id>
        </ext>
      </extLst>
    </cfRule>
  </conditionalFormatting>
  <conditionalFormatting sqref="C63:C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{F467A2D3-9684-4ECD-A8BB-DBA414D91046}</x14:id>
        </ext>
      </extLst>
    </cfRule>
  </conditionalFormatting>
  <conditionalFormatting sqref="C93:C9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{B3C0C4C1-3320-42DA-82D5-9A27A79BCDBB}</x14:id>
        </ext>
      </extLst>
    </cfRule>
  </conditionalFormatting>
  <conditionalFormatting sqref="C103:C1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{3A471530-B52D-4EA0-9DE6-7259F6CC62D7}</x14:id>
        </ext>
      </extLst>
    </cfRule>
  </conditionalFormatting>
  <conditionalFormatting sqref="C113:C1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{815C6273-3584-4FD2-83E0-3572174BE5A0}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DC7B3-FC04-402A-917F-D5150BBA0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C6FB76A2-E4CA-4183-A637-A1BFCD846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C13:C17</xm:sqref>
        </x14:conditionalFormatting>
        <x14:conditionalFormatting xmlns:xm="http://schemas.microsoft.com/office/excel/2006/main">
          <x14:cfRule type="dataBar" id="{25B87467-4660-4891-9965-3F8FEDFD7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C23:C27</xm:sqref>
        </x14:conditionalFormatting>
        <x14:conditionalFormatting xmlns:xm="http://schemas.microsoft.com/office/excel/2006/main">
          <x14:cfRule type="dataBar" id="{ABC32006-09FB-4FC3-89AB-DBB83BCBD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C33:C37</xm:sqref>
        </x14:conditionalFormatting>
        <x14:conditionalFormatting xmlns:xm="http://schemas.microsoft.com/office/excel/2006/main">
          <x14:cfRule type="dataBar" id="{E07055A2-0448-48FE-9C49-9626BA460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C43:C47</xm:sqref>
        </x14:conditionalFormatting>
        <x14:conditionalFormatting xmlns:xm="http://schemas.microsoft.com/office/excel/2006/main">
          <x14:cfRule type="dataBar" id="{21973D01-C105-458D-9168-19B1779FC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C53:C57</xm:sqref>
        </x14:conditionalFormatting>
        <x14:conditionalFormatting xmlns:xm="http://schemas.microsoft.com/office/excel/2006/main">
          <x14:cfRule type="dataBar" id="{FAD31986-BEC9-4EEE-A5FF-B7C437612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C73:C77</xm:sqref>
        </x14:conditionalFormatting>
        <x14:conditionalFormatting xmlns:xm="http://schemas.microsoft.com/office/excel/2006/main">
          <x14:cfRule type="dataBar" id="{B1406940-9E71-4E05-A6D4-2596150E8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9DC0031E-2377-4DB2-9FAB-3290A2F81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C83:C87</xm:sqref>
        </x14:conditionalFormatting>
        <x14:conditionalFormatting xmlns:xm="http://schemas.microsoft.com/office/excel/2006/main">
          <x14:cfRule type="dataBar" id="{F467A2D3-9684-4ECD-A8BB-DBA414D91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C63:C67</xm:sqref>
        </x14:conditionalFormatting>
        <x14:conditionalFormatting xmlns:xm="http://schemas.microsoft.com/office/excel/2006/main">
          <x14:cfRule type="dataBar" id="{B3C0C4C1-3320-42DA-82D5-9A27A79BC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C93:C97</xm:sqref>
        </x14:conditionalFormatting>
        <x14:conditionalFormatting xmlns:xm="http://schemas.microsoft.com/office/excel/2006/main">
          <x14:cfRule type="dataBar" id="{3A471530-B52D-4EA0-9DE6-7259F6CC6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C103:C107</xm:sqref>
        </x14:conditionalFormatting>
        <x14:conditionalFormatting xmlns:xm="http://schemas.microsoft.com/office/excel/2006/main">
          <x14:cfRule type="dataBar" id="{815C6273-3584-4FD2-83E0-3572174B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C113:C117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2681-6607-411A-8948-F69C4F89E88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B1" t="s">
        <v>22</v>
      </c>
    </row>
    <row r="2" spans="1:2" x14ac:dyDescent="0.35">
      <c r="A2" t="s">
        <v>14</v>
      </c>
      <c r="B2">
        <f>Planilha2!F9</f>
        <v>14.170000000000002</v>
      </c>
    </row>
    <row r="3" spans="1:2" x14ac:dyDescent="0.35">
      <c r="A3" t="s">
        <v>15</v>
      </c>
      <c r="B3">
        <f>Planilha2!F19</f>
        <v>28.730000000000004</v>
      </c>
    </row>
    <row r="4" spans="1:2" x14ac:dyDescent="0.35">
      <c r="A4" t="s">
        <v>16</v>
      </c>
      <c r="B4">
        <f>Planilha2!F29</f>
        <v>43.77</v>
      </c>
    </row>
    <row r="5" spans="1:2" x14ac:dyDescent="0.35">
      <c r="A5" t="s">
        <v>17</v>
      </c>
      <c r="B5">
        <f>Planilha2!F39</f>
        <v>58.510000000000005</v>
      </c>
    </row>
    <row r="6" spans="1:2" x14ac:dyDescent="0.35">
      <c r="A6" t="s">
        <v>18</v>
      </c>
      <c r="B6">
        <f>Planilha2!F49</f>
        <v>72.62</v>
      </c>
    </row>
    <row r="7" spans="1:2" x14ac:dyDescent="0.35">
      <c r="A7" t="s">
        <v>23</v>
      </c>
      <c r="B7">
        <f>Planilha2!F59</f>
        <v>87.65</v>
      </c>
    </row>
    <row r="8" spans="1:2" x14ac:dyDescent="0.35">
      <c r="A8" t="s">
        <v>24</v>
      </c>
      <c r="B8">
        <f>Planilha2!F69</f>
        <v>102.76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2022-09-04T17:18:33Z</dcterms:modified>
</cp:coreProperties>
</file>