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esktop\GITHUB\cotacaopython\bi\"/>
    </mc:Choice>
  </mc:AlternateContent>
  <xr:revisionPtr revIDLastSave="0" documentId="13_ncr:1_{D6052ECB-2987-4A6D-9707-4C5F737045F9}" xr6:coauthVersionLast="47" xr6:coauthVersionMax="47" xr10:uidLastSave="{00000000-0000-0000-0000-000000000000}"/>
  <bookViews>
    <workbookView xWindow="-110" yWindow="-110" windowWidth="38620" windowHeight="21220" activeTab="1" xr2:uid="{BA8CCB60-0BDB-486D-9217-0F76718954BB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I27" i="2" l="1"/>
  <c r="Q36" i="2"/>
  <c r="P36" i="2"/>
  <c r="P17" i="2"/>
  <c r="G105" i="2"/>
  <c r="E105" i="2"/>
  <c r="G104" i="2"/>
  <c r="E104" i="2"/>
  <c r="G103" i="2"/>
  <c r="E103" i="2"/>
  <c r="G102" i="2"/>
  <c r="E102" i="2"/>
  <c r="D22" i="2"/>
  <c r="A13" i="2"/>
  <c r="A23" i="2" s="1"/>
  <c r="A33" i="2" s="1"/>
  <c r="A43" i="2" s="1"/>
  <c r="A14" i="2"/>
  <c r="A24" i="2" s="1"/>
  <c r="A34" i="2" s="1"/>
  <c r="A44" i="2" s="1"/>
  <c r="A15" i="2"/>
  <c r="A25" i="2" s="1"/>
  <c r="A35" i="2" s="1"/>
  <c r="A45" i="2" s="1"/>
  <c r="A12" i="2"/>
  <c r="A22" i="2" s="1"/>
  <c r="A32" i="2" s="1"/>
  <c r="A42" i="2" s="1"/>
  <c r="G95" i="2"/>
  <c r="E95" i="2"/>
  <c r="G94" i="2"/>
  <c r="E94" i="2"/>
  <c r="G93" i="2"/>
  <c r="E93" i="2"/>
  <c r="G92" i="2"/>
  <c r="E92" i="2"/>
  <c r="E97" i="2" s="1"/>
  <c r="P35" i="2" s="1"/>
  <c r="G85" i="2"/>
  <c r="E85" i="2"/>
  <c r="G84" i="2"/>
  <c r="E84" i="2"/>
  <c r="G83" i="2"/>
  <c r="E83" i="2"/>
  <c r="G82" i="2"/>
  <c r="E82" i="2"/>
  <c r="G75" i="2"/>
  <c r="E75" i="2"/>
  <c r="G74" i="2"/>
  <c r="E74" i="2"/>
  <c r="G73" i="2"/>
  <c r="E73" i="2"/>
  <c r="G72" i="2"/>
  <c r="E72" i="2"/>
  <c r="G65" i="2"/>
  <c r="E65" i="2"/>
  <c r="G64" i="2"/>
  <c r="E64" i="2"/>
  <c r="G63" i="2"/>
  <c r="E63" i="2"/>
  <c r="G62" i="2"/>
  <c r="E62" i="2"/>
  <c r="G55" i="2"/>
  <c r="E55" i="2"/>
  <c r="G54" i="2"/>
  <c r="E54" i="2"/>
  <c r="G53" i="2"/>
  <c r="E53" i="2"/>
  <c r="G52" i="2"/>
  <c r="E52" i="2"/>
  <c r="G45" i="2"/>
  <c r="E45" i="2"/>
  <c r="G44" i="2"/>
  <c r="E44" i="2"/>
  <c r="G43" i="2"/>
  <c r="E43" i="2"/>
  <c r="G42" i="2"/>
  <c r="E42" i="2"/>
  <c r="G35" i="2"/>
  <c r="E35" i="2"/>
  <c r="G34" i="2"/>
  <c r="E34" i="2"/>
  <c r="G33" i="2"/>
  <c r="E33" i="2"/>
  <c r="G32" i="2"/>
  <c r="E32" i="2"/>
  <c r="D15" i="2"/>
  <c r="D25" i="2" s="1"/>
  <c r="F25" i="2" s="1"/>
  <c r="D14" i="2"/>
  <c r="D24" i="2" s="1"/>
  <c r="D34" i="2" s="1"/>
  <c r="D13" i="2"/>
  <c r="D12" i="2"/>
  <c r="D23" i="2"/>
  <c r="D33" i="2" s="1"/>
  <c r="G25" i="2"/>
  <c r="E25" i="2"/>
  <c r="E24" i="2"/>
  <c r="G24" i="2"/>
  <c r="E23" i="2"/>
  <c r="G23" i="2"/>
  <c r="E22" i="2"/>
  <c r="E27" i="2" s="1"/>
  <c r="P28" i="2" s="1"/>
  <c r="G22" i="2"/>
  <c r="E8" i="2"/>
  <c r="I8" i="2" s="1"/>
  <c r="E14" i="2"/>
  <c r="E15" i="2"/>
  <c r="E12" i="2"/>
  <c r="E13" i="2"/>
  <c r="G4" i="2"/>
  <c r="E4" i="2"/>
  <c r="G13" i="2"/>
  <c r="G14" i="2"/>
  <c r="G15" i="2"/>
  <c r="F13" i="2"/>
  <c r="G3" i="2"/>
  <c r="G5" i="2"/>
  <c r="G6" i="2"/>
  <c r="F6" i="2"/>
  <c r="E6" i="2"/>
  <c r="F5" i="2"/>
  <c r="E5" i="2"/>
  <c r="F3" i="2"/>
  <c r="E3" i="2"/>
  <c r="F34" i="2" l="1"/>
  <c r="D44" i="2"/>
  <c r="E107" i="2"/>
  <c r="P26" i="2"/>
  <c r="E67" i="2"/>
  <c r="P32" i="2" s="1"/>
  <c r="E57" i="2"/>
  <c r="P31" i="2" s="1"/>
  <c r="E17" i="2"/>
  <c r="P27" i="2"/>
  <c r="E87" i="2"/>
  <c r="P34" i="2" s="1"/>
  <c r="E77" i="2"/>
  <c r="P33" i="2" s="1"/>
  <c r="F33" i="2"/>
  <c r="F37" i="2" s="1"/>
  <c r="D43" i="2"/>
  <c r="D42" i="2"/>
  <c r="F42" i="2" s="1"/>
  <c r="D32" i="2"/>
  <c r="F32" i="2" s="1"/>
  <c r="D35" i="2"/>
  <c r="F35" i="2" s="1"/>
  <c r="E37" i="2"/>
  <c r="P29" i="2" s="1"/>
  <c r="E47" i="2"/>
  <c r="P30" i="2" s="1"/>
  <c r="F23" i="2"/>
  <c r="F24" i="2"/>
  <c r="F22" i="2"/>
  <c r="F12" i="2"/>
  <c r="G12" i="2"/>
  <c r="F15" i="2"/>
  <c r="F8" i="2"/>
  <c r="F14" i="2"/>
  <c r="F43" i="2" l="1"/>
  <c r="D53" i="2"/>
  <c r="D52" i="2"/>
  <c r="F52" i="2" s="1"/>
  <c r="P38" i="2"/>
  <c r="I17" i="2"/>
  <c r="P7" i="2"/>
  <c r="Q26" i="2"/>
  <c r="F44" i="2"/>
  <c r="D54" i="2"/>
  <c r="Q29" i="2"/>
  <c r="P10" i="2"/>
  <c r="D45" i="2"/>
  <c r="I47" i="2"/>
  <c r="F17" i="2"/>
  <c r="F27" i="2"/>
  <c r="F54" i="2" l="1"/>
  <c r="D64" i="2"/>
  <c r="F53" i="2"/>
  <c r="D63" i="2"/>
  <c r="D62" i="2"/>
  <c r="F62" i="2" s="1"/>
  <c r="I37" i="2"/>
  <c r="Q28" i="2"/>
  <c r="P9" i="2"/>
  <c r="Q27" i="2"/>
  <c r="P8" i="2"/>
  <c r="F45" i="2"/>
  <c r="F47" i="2" s="1"/>
  <c r="D55" i="2"/>
  <c r="F64" i="2" l="1"/>
  <c r="D74" i="2"/>
  <c r="F63" i="2"/>
  <c r="D73" i="2"/>
  <c r="D72" i="2"/>
  <c r="F72" i="2" s="1"/>
  <c r="F55" i="2"/>
  <c r="F57" i="2" s="1"/>
  <c r="D65" i="2"/>
  <c r="Q30" i="2"/>
  <c r="P11" i="2"/>
  <c r="I57" i="2"/>
  <c r="F73" i="2" l="1"/>
  <c r="D82" i="2"/>
  <c r="F82" i="2" s="1"/>
  <c r="D83" i="2"/>
  <c r="F74" i="2"/>
  <c r="D84" i="2"/>
  <c r="F65" i="2"/>
  <c r="F67" i="2" s="1"/>
  <c r="D75" i="2"/>
  <c r="P12" i="2"/>
  <c r="Q31" i="2"/>
  <c r="I67" i="2"/>
  <c r="F84" i="2" l="1"/>
  <c r="D94" i="2"/>
  <c r="D92" i="2"/>
  <c r="F92" i="2" s="1"/>
  <c r="F83" i="2"/>
  <c r="D93" i="2"/>
  <c r="D85" i="2"/>
  <c r="F75" i="2"/>
  <c r="F77" i="2" s="1"/>
  <c r="P13" i="2"/>
  <c r="Q32" i="2"/>
  <c r="I77" i="2"/>
  <c r="F93" i="2" l="1"/>
  <c r="D103" i="2"/>
  <c r="F103" i="2" s="1"/>
  <c r="D102" i="2"/>
  <c r="F102" i="2" s="1"/>
  <c r="F94" i="2"/>
  <c r="D104" i="2"/>
  <c r="F104" i="2" s="1"/>
  <c r="P14" i="2"/>
  <c r="Q33" i="2"/>
  <c r="I87" i="2"/>
  <c r="D95" i="2"/>
  <c r="F85" i="2"/>
  <c r="F87" i="2" s="1"/>
  <c r="N3" i="2"/>
  <c r="F95" i="2" l="1"/>
  <c r="F97" i="2" s="1"/>
  <c r="I107" i="2" s="1"/>
  <c r="D105" i="2"/>
  <c r="F105" i="2" s="1"/>
  <c r="F107" i="2"/>
  <c r="Q35" i="2"/>
  <c r="Q34" i="2"/>
  <c r="P15" i="2"/>
  <c r="I97" i="2"/>
  <c r="Q38" i="2"/>
  <c r="P16" i="2" l="1"/>
</calcChain>
</file>

<file path=xl/sharedStrings.xml><?xml version="1.0" encoding="utf-8"?>
<sst xmlns="http://schemas.openxmlformats.org/spreadsheetml/2006/main" count="182" uniqueCount="49">
  <si>
    <t>acoes</t>
  </si>
  <si>
    <t>valor_cota</t>
  </si>
  <si>
    <t>rendimento</t>
  </si>
  <si>
    <t>mxrf11</t>
  </si>
  <si>
    <t>game11</t>
  </si>
  <si>
    <t>numero_de_cotas</t>
  </si>
  <si>
    <t>apto11</t>
  </si>
  <si>
    <t>gastos</t>
  </si>
  <si>
    <t>previsao_de_ganhos</t>
  </si>
  <si>
    <t>lucro_em_%</t>
  </si>
  <si>
    <t>rzag11</t>
  </si>
  <si>
    <t>bime11</t>
  </si>
  <si>
    <t>quantidade_necessaria</t>
  </si>
  <si>
    <t>valor_investido</t>
  </si>
  <si>
    <t>reenvestindo</t>
  </si>
  <si>
    <t>do_bolso</t>
  </si>
  <si>
    <t>sobra</t>
  </si>
  <si>
    <t>pg</t>
  </si>
  <si>
    <t>VGIA11</t>
  </si>
  <si>
    <t>MXRF11</t>
  </si>
  <si>
    <t>RZAG11</t>
  </si>
  <si>
    <t>BIME11</t>
  </si>
  <si>
    <t>OK</t>
  </si>
  <si>
    <t>OUTUBRO</t>
  </si>
  <si>
    <t>SETEMBRO</t>
  </si>
  <si>
    <t>AGOSTO</t>
  </si>
  <si>
    <t>NOVEMBRO</t>
  </si>
  <si>
    <t>DEZEMBRO</t>
  </si>
  <si>
    <t>AGO</t>
  </si>
  <si>
    <t>SET</t>
  </si>
  <si>
    <t>OUT</t>
  </si>
  <si>
    <t>NOV</t>
  </si>
  <si>
    <t>DEZ</t>
  </si>
  <si>
    <t>JUL</t>
  </si>
  <si>
    <t>JAN</t>
  </si>
  <si>
    <t>FEV</t>
  </si>
  <si>
    <t>MAR</t>
  </si>
  <si>
    <t>ABR</t>
  </si>
  <si>
    <t>MAI</t>
  </si>
  <si>
    <t>JANEIRO</t>
  </si>
  <si>
    <t>MARÇO</t>
  </si>
  <si>
    <t>FEVEREIRO</t>
  </si>
  <si>
    <t>ABRIL</t>
  </si>
  <si>
    <t>MAIO</t>
  </si>
  <si>
    <t>GASTOS</t>
  </si>
  <si>
    <t>MESES</t>
  </si>
  <si>
    <t>RETORNO</t>
  </si>
  <si>
    <t>JUNHO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</si>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</sst>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0" fontId="0" fillId="0" borderId="0" xfId="1" applyNumberFormat="1" applyFont="1"/>
    <xf numFmtId="14" fontId="0" fillId="0" borderId="0" xfId="0" applyNumberFormat="1"/>
    <xf numFmtId="44" fontId="0" fillId="0" borderId="0" xfId="2" applyFont="1"/>
    <xf numFmtId="0" fontId="0" fillId="2" borderId="0" xfId="0" applyFill="1"/>
    <xf numFmtId="0" fontId="0" fillId="3" borderId="0" xfId="0" applyFill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Planilha2!$O$6:$O$17</c:f>
              <c:strCache>
                <c:ptCount val="12"/>
                <c:pt idx="0">
                  <c:v>JUL</c:v>
                </c:pt>
                <c:pt idx="1">
                  <c:v>AGO</c:v>
                </c:pt>
                <c:pt idx="2">
                  <c:v>SET</c:v>
                </c:pt>
                <c:pt idx="3">
                  <c:v>OUT</c:v>
                </c:pt>
                <c:pt idx="4">
                  <c:v>NOV</c:v>
                </c:pt>
                <c:pt idx="5">
                  <c:v>DEZ</c:v>
                </c:pt>
                <c:pt idx="6">
                  <c:v>JAN</c:v>
                </c:pt>
                <c:pt idx="7">
                  <c:v>FEV</c:v>
                </c:pt>
                <c:pt idx="8">
                  <c:v>MAR</c:v>
                </c:pt>
                <c:pt idx="9">
                  <c:v>ABR</c:v>
                </c:pt>
                <c:pt idx="10">
                  <c:v>MAI</c:v>
                </c:pt>
                <c:pt idx="11">
                  <c:v>JUN</c:v>
                </c:pt>
              </c:strCache>
            </c:strRef>
          </c:cat>
          <c:val>
            <c:numRef>
              <c:f>Planilha2!$P$6:$P$17</c:f>
              <c:numCache>
                <c:formatCode>_("R$"* #,##0.00_);_("R$"* \(#,##0.00\);_("R$"* "-"??_);_(@_)</c:formatCode>
                <c:ptCount val="12"/>
                <c:pt idx="0" formatCode="General">
                  <c:v>0</c:v>
                </c:pt>
                <c:pt idx="1">
                  <c:v>20.550000000000004</c:v>
                </c:pt>
                <c:pt idx="2">
                  <c:v>30.55</c:v>
                </c:pt>
                <c:pt idx="3">
                  <c:v>45.650000000000006</c:v>
                </c:pt>
                <c:pt idx="4">
                  <c:v>61.52</c:v>
                </c:pt>
                <c:pt idx="5">
                  <c:v>77.320000000000007</c:v>
                </c:pt>
                <c:pt idx="6" formatCode="General">
                  <c:v>95.320000000000007</c:v>
                </c:pt>
                <c:pt idx="7">
                  <c:v>113.32000000000001</c:v>
                </c:pt>
                <c:pt idx="8">
                  <c:v>131.62</c:v>
                </c:pt>
                <c:pt idx="9">
                  <c:v>149.28</c:v>
                </c:pt>
                <c:pt idx="10" formatCode="General">
                  <c:v>168.57999999999998</c:v>
                </c:pt>
                <c:pt idx="11" formatCode="General">
                  <c:v>187.88000000000002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B-45F8-875C-1B7B297D3C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5120656"/>
        <c:axId val="335118160"/>
      </c:lineChart>
      <c:catAx>
        <c:axId val="3351206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118160"/>
        <c:crosses val="autoZero"/>
        <c:auto val="1"/>
        <c:lblAlgn val="ctr"/>
        <c:lblOffset val="100"/>
        <c:noMultiLvlLbl val="0"/>
      </c:catAx>
      <c:valAx>
        <c:axId val="3351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12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Planilha2!$P$24</c:f>
              <c:strCache>
                <c:ptCount val="1"/>
                <c:pt idx="0">
                  <c:v>GASTOS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Planilha2!$O$25:$O$36</c:f>
              <c:strCache>
                <c:ptCount val="12"/>
                <c:pt idx="0">
                  <c:v>JUL</c:v>
                </c:pt>
                <c:pt idx="1">
                  <c:v>AGO</c:v>
                </c:pt>
                <c:pt idx="2">
                  <c:v>SET</c:v>
                </c:pt>
                <c:pt idx="3">
                  <c:v>OUT</c:v>
                </c:pt>
                <c:pt idx="4">
                  <c:v>NOV</c:v>
                </c:pt>
                <c:pt idx="5">
                  <c:v>DEZ</c:v>
                </c:pt>
                <c:pt idx="6">
                  <c:v>JAN</c:v>
                </c:pt>
                <c:pt idx="7">
                  <c:v>FEV</c:v>
                </c:pt>
                <c:pt idx="8">
                  <c:v>MAR</c:v>
                </c:pt>
                <c:pt idx="9">
                  <c:v>ABR</c:v>
                </c:pt>
                <c:pt idx="10">
                  <c:v>MAI</c:v>
                </c:pt>
                <c:pt idx="11">
                  <c:v>JUN</c:v>
                </c:pt>
              </c:strCache>
            </c:strRef>
          </c:cat>
          <c:val>
            <c:numRef>
              <c:f>Planilha2!$P$25:$P$36</c:f>
              <c:numCache>
                <c:formatCode>General</c:formatCode>
                <c:ptCount val="12"/>
                <c:pt idx="0">
                  <c:v>0</c:v>
                </c:pt>
                <c:pt idx="1">
                  <c:v>1433.1999999999998</c:v>
                </c:pt>
                <c:pt idx="2">
                  <c:v>773.66</c:v>
                </c:pt>
                <c:pt idx="3">
                  <c:v>1090.5999999999999</c:v>
                </c:pt>
                <c:pt idx="4">
                  <c:v>1090.5999999999999</c:v>
                </c:pt>
                <c:pt idx="5">
                  <c:v>1098.4000000000001</c:v>
                </c:pt>
                <c:pt idx="6">
                  <c:v>1098.4000000000001</c:v>
                </c:pt>
                <c:pt idx="7">
                  <c:v>1098.4000000000001</c:v>
                </c:pt>
                <c:pt idx="8">
                  <c:v>1143</c:v>
                </c:pt>
                <c:pt idx="9">
                  <c:v>1152.4000000000001</c:v>
                </c:pt>
                <c:pt idx="10">
                  <c:v>1191.5999999999999</c:v>
                </c:pt>
                <c:pt idx="11">
                  <c:v>1191.5999999999999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4-49DD-B71C-305EB12ED68E}"/>
            </c:ext>
          </c:extLst>
        </c:ser>
        <c:ser>
          <c:idx val="1"/>
          <c:order val="1"/>
          <c:tx>
            <c:strRef>
              <c:f>Planilha2!$Q$24</c:f>
              <c:strCache>
                <c:ptCount val="1"/>
                <c:pt idx="0">
                  <c:v>RETORNO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Planilha2!$O$25:$O$36</c:f>
              <c:strCache>
                <c:ptCount val="12"/>
                <c:pt idx="0">
                  <c:v>JUL</c:v>
                </c:pt>
                <c:pt idx="1">
                  <c:v>AGO</c:v>
                </c:pt>
                <c:pt idx="2">
                  <c:v>SET</c:v>
                </c:pt>
                <c:pt idx="3">
                  <c:v>OUT</c:v>
                </c:pt>
                <c:pt idx="4">
                  <c:v>NOV</c:v>
                </c:pt>
                <c:pt idx="5">
                  <c:v>DEZ</c:v>
                </c:pt>
                <c:pt idx="6">
                  <c:v>JAN</c:v>
                </c:pt>
                <c:pt idx="7">
                  <c:v>FEV</c:v>
                </c:pt>
                <c:pt idx="8">
                  <c:v>MAR</c:v>
                </c:pt>
                <c:pt idx="9">
                  <c:v>ABR</c:v>
                </c:pt>
                <c:pt idx="10">
                  <c:v>MAI</c:v>
                </c:pt>
                <c:pt idx="11">
                  <c:v>JUN</c:v>
                </c:pt>
              </c:strCache>
            </c:strRef>
          </c:cat>
          <c:val>
            <c:numRef>
              <c:f>Planilha2!$Q$25:$Q$36</c:f>
              <c:numCache>
                <c:formatCode>General</c:formatCode>
                <c:ptCount val="12"/>
                <c:pt idx="0">
                  <c:v>0</c:v>
                </c:pt>
                <c:pt idx="1">
                  <c:v>20.550000000000004</c:v>
                </c:pt>
                <c:pt idx="2">
                  <c:v>30.55</c:v>
                </c:pt>
                <c:pt idx="3">
                  <c:v>45.650000000000006</c:v>
                </c:pt>
                <c:pt idx="4">
                  <c:v>61.52</c:v>
                </c:pt>
                <c:pt idx="5">
                  <c:v>77.320000000000007</c:v>
                </c:pt>
                <c:pt idx="6">
                  <c:v>95.320000000000007</c:v>
                </c:pt>
                <c:pt idx="7">
                  <c:v>113.32000000000001</c:v>
                </c:pt>
                <c:pt idx="8">
                  <c:v>131.62</c:v>
                </c:pt>
                <c:pt idx="9">
                  <c:v>149.28</c:v>
                </c:pt>
                <c:pt idx="10">
                  <c:v>168.57999999999998</c:v>
                </c:pt>
                <c:pt idx="11">
                  <c:v>187.88000000000002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4-49DD-B71C-305EB12ED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08080"/>
        <c:axId val="332799344"/>
      </c:lineChart>
      <c:catAx>
        <c:axId val="3328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799344"/>
        <c:crosses val="autoZero"/>
        <c:auto val="1"/>
        <c:lblAlgn val="ctr"/>
        <c:lblOffset val="100"/>
        <c:noMultiLvlLbl val="0"/>
      </c:catAx>
      <c:valAx>
        <c:axId val="3327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8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9524</xdr:colOff>
      <xdr:row>3</xdr:row>
      <xdr:rowOff>0</xdr:rowOff>
    </xdr:from>
    <xdr:to>
      <xdr:col>29</xdr:col>
      <xdr:colOff>368300</xdr:colOff>
      <xdr:row>20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6D0004-F68C-C758-9B2A-9C822F9CB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3174</xdr:colOff>
      <xdr:row>22</xdr:row>
      <xdr:rowOff>0</xdr:rowOff>
    </xdr:from>
    <xdr:to>
      <xdr:col>27</xdr:col>
      <xdr:colOff>355599</xdr:colOff>
      <xdr:row>36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266835-C755-C154-F9A5-1B8DC2680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18FA-71C0-496A-8C75-589E0000FF18}">
  <dimension ref="A1:F6"/>
  <sheetViews>
    <sheetView workbookViewId="0">
      <selection activeCell="D8" sqref="D8"/>
    </sheetView>
  </sheetViews>
  <sheetFormatPr defaultRowHeight="14.5" x14ac:dyDescent="0.35"/>
  <cols>
    <col min="2" max="2" width="9.54296875" bestFit="1" customWidth="1"/>
    <col min="3" max="3" width="10.6328125" bestFit="1" customWidth="1"/>
    <col min="4" max="4" width="16" bestFit="1" customWidth="1"/>
    <col min="5" max="5" width="6.81640625" bestFit="1" customWidth="1"/>
    <col min="6" max="6" width="18.1796875" bestFit="1" customWidth="1"/>
    <col min="7" max="7" width="11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5</v>
      </c>
    </row>
    <row r="2" spans="1:6" x14ac:dyDescent="0.35">
      <c r="A2" t="s">
        <v>3</v>
      </c>
      <c r="B2">
        <v>10.06</v>
      </c>
      <c r="C2">
        <v>0.11</v>
      </c>
      <c r="D2">
        <v>27</v>
      </c>
    </row>
    <row r="3" spans="1:6" x14ac:dyDescent="0.35">
      <c r="A3" t="s">
        <v>4</v>
      </c>
      <c r="B3">
        <v>9.68</v>
      </c>
      <c r="C3">
        <v>0.13</v>
      </c>
      <c r="D3" s="1">
        <v>3</v>
      </c>
    </row>
    <row r="4" spans="1:6" x14ac:dyDescent="0.35">
      <c r="A4" t="s">
        <v>6</v>
      </c>
      <c r="B4">
        <v>9.3000000000000007</v>
      </c>
      <c r="C4">
        <v>0.11</v>
      </c>
      <c r="D4">
        <v>15</v>
      </c>
    </row>
    <row r="5" spans="1:6" x14ac:dyDescent="0.35">
      <c r="A5" t="s">
        <v>10</v>
      </c>
      <c r="B5">
        <v>10.220000000000001</v>
      </c>
      <c r="C5">
        <v>0.14000000000000001</v>
      </c>
      <c r="D5">
        <v>30</v>
      </c>
    </row>
    <row r="6" spans="1:6" x14ac:dyDescent="0.35">
      <c r="A6" t="s">
        <v>11</v>
      </c>
      <c r="B6">
        <v>9.32</v>
      </c>
      <c r="C6">
        <v>0.16</v>
      </c>
      <c r="D6" s="1">
        <v>31</v>
      </c>
      <c r="F6" s="1"/>
    </row>
  </sheetData>
  <conditionalFormatting sqref="C2:C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{2A7C1C91-98A7-4074-AA7E-94FB8934DDAF}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7C1C91-98A7-4074-AA7E-94FB8934DD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19C85-7CCB-457A-931C-AF4C1404E312}">
  <dimension ref="A1:Q107"/>
  <sheetViews>
    <sheetView tabSelected="1" workbookViewId="0">
      <selection activeCell="D2" sqref="D2"/>
    </sheetView>
  </sheetViews>
  <sheetFormatPr defaultRowHeight="14.5" x14ac:dyDescent="0.35"/>
  <cols>
    <col min="2" max="2" width="10.81640625" style="4" bestFit="1" customWidth="1"/>
    <col min="3" max="3" width="10.6328125" bestFit="1" customWidth="1"/>
    <col min="5" max="5" width="11.6328125" style="4" bestFit="1" customWidth="1"/>
    <col min="6" max="6" width="12.1796875" style="4" customWidth="1"/>
    <col min="16" max="16" width="10.08984375" bestFit="1" customWidth="1"/>
  </cols>
  <sheetData>
    <row r="1" spans="1:16" x14ac:dyDescent="0.35">
      <c r="A1" t="s">
        <v>25</v>
      </c>
    </row>
    <row r="2" spans="1:16" x14ac:dyDescent="0.35">
      <c r="A2" t="s">
        <v>0</v>
      </c>
      <c r="B2" s="4" t="s">
        <v>1</v>
      </c>
      <c r="C2" t="s">
        <v>2</v>
      </c>
      <c r="D2" t="s">
        <v>5</v>
      </c>
      <c r="E2" s="4" t="s">
        <v>7</v>
      </c>
      <c r="F2" s="4" t="s">
        <v>8</v>
      </c>
      <c r="G2" t="s">
        <v>9</v>
      </c>
      <c r="H2" t="s">
        <v>17</v>
      </c>
      <c r="I2" t="s">
        <v>12</v>
      </c>
      <c r="L2" t="s">
        <v>15</v>
      </c>
      <c r="M2" t="s">
        <v>14</v>
      </c>
      <c r="N2" t="s">
        <v>16</v>
      </c>
    </row>
    <row r="3" spans="1:16" x14ac:dyDescent="0.35">
      <c r="A3" s="5" t="s">
        <v>19</v>
      </c>
      <c r="B3" s="4">
        <v>10.06</v>
      </c>
      <c r="C3">
        <v>0.11</v>
      </c>
      <c r="D3">
        <v>27</v>
      </c>
      <c r="E3" s="4">
        <f>B3*D3</f>
        <v>271.62</v>
      </c>
      <c r="F3" s="4">
        <f>C3*D3</f>
        <v>2.97</v>
      </c>
      <c r="G3" s="2">
        <f t="shared" ref="G3:G5" si="0">C3/B3</f>
        <v>1.0934393638170973E-2</v>
      </c>
      <c r="H3" t="s">
        <v>22</v>
      </c>
      <c r="I3">
        <v>0</v>
      </c>
      <c r="N3">
        <f>L3-M3</f>
        <v>0</v>
      </c>
    </row>
    <row r="4" spans="1:16" x14ac:dyDescent="0.35">
      <c r="A4" s="6" t="s">
        <v>18</v>
      </c>
      <c r="B4" s="4">
        <v>10.23</v>
      </c>
      <c r="C4">
        <v>0.17</v>
      </c>
      <c r="D4">
        <v>55</v>
      </c>
      <c r="E4" s="4">
        <f>B4*D4</f>
        <v>562.65</v>
      </c>
      <c r="F4" s="4">
        <f>D4*C4</f>
        <v>9.3500000000000014</v>
      </c>
      <c r="G4" s="2">
        <f>C4/B4</f>
        <v>1.6617790811339198E-2</v>
      </c>
      <c r="H4" t="s">
        <v>22</v>
      </c>
      <c r="I4">
        <v>0</v>
      </c>
    </row>
    <row r="5" spans="1:16" x14ac:dyDescent="0.35">
      <c r="A5" s="6" t="s">
        <v>20</v>
      </c>
      <c r="B5" s="4">
        <v>10.220000000000001</v>
      </c>
      <c r="C5">
        <v>0.14000000000000001</v>
      </c>
      <c r="D5">
        <v>30</v>
      </c>
      <c r="E5" s="4">
        <f t="shared" ref="E5:E6" si="1">B5*D5</f>
        <v>306.60000000000002</v>
      </c>
      <c r="F5" s="4">
        <f t="shared" ref="F5:F6" si="2">C5*D5</f>
        <v>4.2</v>
      </c>
      <c r="G5" s="2">
        <f t="shared" si="0"/>
        <v>1.3698630136986302E-2</v>
      </c>
      <c r="H5" t="s">
        <v>22</v>
      </c>
      <c r="I5">
        <v>0</v>
      </c>
    </row>
    <row r="6" spans="1:16" x14ac:dyDescent="0.35">
      <c r="A6" s="5" t="s">
        <v>21</v>
      </c>
      <c r="B6" s="4">
        <v>9.43</v>
      </c>
      <c r="C6">
        <v>0.13</v>
      </c>
      <c r="D6">
        <v>31</v>
      </c>
      <c r="E6" s="4">
        <f t="shared" si="1"/>
        <v>292.33</v>
      </c>
      <c r="F6" s="4">
        <f t="shared" si="2"/>
        <v>4.03</v>
      </c>
      <c r="G6" s="2">
        <f>C6/B6</f>
        <v>1.3785790031813362E-2</v>
      </c>
      <c r="H6" t="s">
        <v>22</v>
      </c>
      <c r="I6">
        <v>0</v>
      </c>
      <c r="O6" t="s">
        <v>33</v>
      </c>
      <c r="P6">
        <v>0</v>
      </c>
    </row>
    <row r="7" spans="1:16" x14ac:dyDescent="0.35">
      <c r="I7" t="s">
        <v>13</v>
      </c>
      <c r="O7" s="3" t="s">
        <v>28</v>
      </c>
      <c r="P7" s="4">
        <f>F8</f>
        <v>20.550000000000004</v>
      </c>
    </row>
    <row r="8" spans="1:16" x14ac:dyDescent="0.35">
      <c r="E8" s="4">
        <f>SUM(E3:E7)</f>
        <v>1433.1999999999998</v>
      </c>
      <c r="F8" s="4">
        <f>SUM(F3:F7)</f>
        <v>20.550000000000004</v>
      </c>
      <c r="I8">
        <f>E8</f>
        <v>1433.1999999999998</v>
      </c>
      <c r="O8" s="3" t="s">
        <v>29</v>
      </c>
      <c r="P8" s="4">
        <f>F17</f>
        <v>30.55</v>
      </c>
    </row>
    <row r="9" spans="1:16" x14ac:dyDescent="0.35">
      <c r="O9" s="3" t="s">
        <v>30</v>
      </c>
      <c r="P9" s="4">
        <f>F27</f>
        <v>45.650000000000006</v>
      </c>
    </row>
    <row r="10" spans="1:16" x14ac:dyDescent="0.35">
      <c r="A10" t="s">
        <v>24</v>
      </c>
      <c r="O10" s="3" t="s">
        <v>31</v>
      </c>
      <c r="P10" s="4">
        <f>F37</f>
        <v>61.52</v>
      </c>
    </row>
    <row r="11" spans="1:16" x14ac:dyDescent="0.35">
      <c r="A11" t="s">
        <v>0</v>
      </c>
      <c r="B11" s="4" t="s">
        <v>1</v>
      </c>
      <c r="C11" t="s">
        <v>2</v>
      </c>
      <c r="D11" t="s">
        <v>5</v>
      </c>
      <c r="E11" s="4" t="s">
        <v>7</v>
      </c>
      <c r="F11" s="4" t="s">
        <v>8</v>
      </c>
      <c r="G11" t="s">
        <v>9</v>
      </c>
      <c r="I11" t="s">
        <v>12</v>
      </c>
      <c r="O11" s="3" t="s">
        <v>32</v>
      </c>
      <c r="P11" s="4">
        <f>F47</f>
        <v>77.320000000000007</v>
      </c>
    </row>
    <row r="12" spans="1:16" x14ac:dyDescent="0.35">
      <c r="A12" t="str">
        <f>A3</f>
        <v>MXRF11</v>
      </c>
      <c r="B12" s="4">
        <v>10.18</v>
      </c>
      <c r="C12">
        <v>0.11</v>
      </c>
      <c r="D12">
        <f>D3+I12</f>
        <v>60</v>
      </c>
      <c r="E12" s="4">
        <f>I12*B12</f>
        <v>335.94</v>
      </c>
      <c r="F12" s="4">
        <f>C12*D12</f>
        <v>6.6</v>
      </c>
      <c r="G12" s="2">
        <f t="shared" ref="G12:G14" si="3">C12/B12</f>
        <v>1.0805500982318271E-2</v>
      </c>
      <c r="I12">
        <v>33</v>
      </c>
      <c r="O12" t="s">
        <v>34</v>
      </c>
      <c r="P12">
        <f>F57</f>
        <v>95.320000000000007</v>
      </c>
    </row>
    <row r="13" spans="1:16" x14ac:dyDescent="0.35">
      <c r="A13" t="str">
        <f t="shared" ref="A13:A15" si="4">A4</f>
        <v>VGIA11</v>
      </c>
      <c r="B13" s="4">
        <v>10</v>
      </c>
      <c r="C13">
        <v>0.17</v>
      </c>
      <c r="D13">
        <f>D4+I13</f>
        <v>67</v>
      </c>
      <c r="E13" s="4">
        <f>I13*B13</f>
        <v>120</v>
      </c>
      <c r="F13" s="4">
        <f t="shared" ref="F13:F15" si="5">C13*D13</f>
        <v>11.39</v>
      </c>
      <c r="G13" s="2">
        <f t="shared" si="3"/>
        <v>1.7000000000000001E-2</v>
      </c>
      <c r="I13">
        <v>12</v>
      </c>
      <c r="O13" s="3" t="s">
        <v>35</v>
      </c>
      <c r="P13" s="4">
        <f>F67</f>
        <v>113.32000000000001</v>
      </c>
    </row>
    <row r="14" spans="1:16" x14ac:dyDescent="0.35">
      <c r="A14" t="str">
        <f t="shared" si="4"/>
        <v>RZAG11</v>
      </c>
      <c r="B14" s="4">
        <v>10.28</v>
      </c>
      <c r="C14">
        <v>0.14000000000000001</v>
      </c>
      <c r="D14">
        <f>D5+I14</f>
        <v>60</v>
      </c>
      <c r="E14" s="4">
        <f t="shared" ref="E14:E15" si="6">I14*B14</f>
        <v>308.39999999999998</v>
      </c>
      <c r="F14" s="4">
        <f t="shared" si="5"/>
        <v>8.4</v>
      </c>
      <c r="G14" s="2">
        <f t="shared" si="3"/>
        <v>1.3618677042801558E-2</v>
      </c>
      <c r="I14">
        <v>30</v>
      </c>
      <c r="O14" s="3" t="s">
        <v>36</v>
      </c>
      <c r="P14" s="4">
        <f>F77</f>
        <v>131.62</v>
      </c>
    </row>
    <row r="15" spans="1:16" x14ac:dyDescent="0.35">
      <c r="A15" t="str">
        <f t="shared" si="4"/>
        <v>BIME11</v>
      </c>
      <c r="B15" s="4">
        <v>9.32</v>
      </c>
      <c r="C15">
        <v>0.13</v>
      </c>
      <c r="D15">
        <f>D6+I15</f>
        <v>32</v>
      </c>
      <c r="E15" s="4">
        <f t="shared" si="6"/>
        <v>9.32</v>
      </c>
      <c r="F15" s="4">
        <f t="shared" si="5"/>
        <v>4.16</v>
      </c>
      <c r="G15" s="2">
        <f>C15/B15</f>
        <v>1.3948497854077254E-2</v>
      </c>
      <c r="I15">
        <v>1</v>
      </c>
      <c r="O15" s="3" t="s">
        <v>37</v>
      </c>
      <c r="P15" s="4">
        <f>F87</f>
        <v>149.28</v>
      </c>
    </row>
    <row r="16" spans="1:16" x14ac:dyDescent="0.35">
      <c r="I16" t="s">
        <v>13</v>
      </c>
      <c r="O16" t="s">
        <v>38</v>
      </c>
      <c r="P16">
        <f>F97</f>
        <v>168.57999999999998</v>
      </c>
    </row>
    <row r="17" spans="1:17" x14ac:dyDescent="0.35">
      <c r="E17" s="4">
        <f>SUM(E12:E16)</f>
        <v>773.66</v>
      </c>
      <c r="F17" s="4">
        <f>SUM(F12:F16)</f>
        <v>30.55</v>
      </c>
      <c r="I17">
        <f>E17-F8</f>
        <v>753.11</v>
      </c>
      <c r="O17" s="3" t="s">
        <v>48</v>
      </c>
      <c r="P17">
        <f>F107</f>
        <v>187.88000000000002</v>
      </c>
    </row>
    <row r="20" spans="1:17" x14ac:dyDescent="0.35">
      <c r="A20" t="s">
        <v>23</v>
      </c>
    </row>
    <row r="21" spans="1:17" x14ac:dyDescent="0.35">
      <c r="A21" t="s">
        <v>0</v>
      </c>
      <c r="B21" s="4" t="s">
        <v>1</v>
      </c>
      <c r="C21" t="s">
        <v>2</v>
      </c>
      <c r="D21" t="s">
        <v>5</v>
      </c>
      <c r="E21" s="4" t="s">
        <v>7</v>
      </c>
      <c r="F21" s="4" t="s">
        <v>8</v>
      </c>
      <c r="G21" t="s">
        <v>9</v>
      </c>
      <c r="I21" t="s">
        <v>12</v>
      </c>
    </row>
    <row r="22" spans="1:17" x14ac:dyDescent="0.35">
      <c r="A22" t="str">
        <f>A12</f>
        <v>MXRF11</v>
      </c>
      <c r="B22" s="4">
        <v>10.18</v>
      </c>
      <c r="C22">
        <v>0.11</v>
      </c>
      <c r="D22">
        <f>D12+I22</f>
        <v>90</v>
      </c>
      <c r="E22" s="4">
        <f>I22*B22</f>
        <v>305.39999999999998</v>
      </c>
      <c r="F22" s="4">
        <f>C22*D22</f>
        <v>9.9</v>
      </c>
      <c r="G22" s="2">
        <f t="shared" ref="G22:G24" si="7">C22/B22</f>
        <v>1.0805500982318271E-2</v>
      </c>
      <c r="I22">
        <v>30</v>
      </c>
    </row>
    <row r="23" spans="1:17" x14ac:dyDescent="0.35">
      <c r="A23" t="str">
        <f t="shared" ref="A23:A25" si="8">A13</f>
        <v>VGIA11</v>
      </c>
      <c r="B23" s="4">
        <v>10</v>
      </c>
      <c r="C23">
        <v>0.17</v>
      </c>
      <c r="D23">
        <f>D13+I23</f>
        <v>97</v>
      </c>
      <c r="E23" s="4">
        <f>I23*B23</f>
        <v>300</v>
      </c>
      <c r="F23" s="4">
        <f t="shared" ref="F23:F25" si="9">C23*D23</f>
        <v>16.490000000000002</v>
      </c>
      <c r="G23" s="2">
        <f t="shared" si="7"/>
        <v>1.7000000000000001E-2</v>
      </c>
      <c r="I23">
        <v>30</v>
      </c>
    </row>
    <row r="24" spans="1:17" x14ac:dyDescent="0.35">
      <c r="A24" t="str">
        <f t="shared" si="8"/>
        <v>RZAG11</v>
      </c>
      <c r="B24" s="4">
        <v>10.28</v>
      </c>
      <c r="C24">
        <v>0.14000000000000001</v>
      </c>
      <c r="D24">
        <f>D14+I24</f>
        <v>80</v>
      </c>
      <c r="E24" s="4">
        <f t="shared" ref="E24:E25" si="10">I24*B24</f>
        <v>205.6</v>
      </c>
      <c r="F24" s="4">
        <f t="shared" si="9"/>
        <v>11.200000000000001</v>
      </c>
      <c r="G24" s="2">
        <f t="shared" si="7"/>
        <v>1.3618677042801558E-2</v>
      </c>
      <c r="I24">
        <v>20</v>
      </c>
      <c r="O24" t="s">
        <v>45</v>
      </c>
      <c r="P24" t="s">
        <v>44</v>
      </c>
      <c r="Q24" t="s">
        <v>46</v>
      </c>
    </row>
    <row r="25" spans="1:17" x14ac:dyDescent="0.35">
      <c r="A25" t="str">
        <f t="shared" si="8"/>
        <v>BIME11</v>
      </c>
      <c r="B25" s="4">
        <v>9.32</v>
      </c>
      <c r="C25">
        <v>0.13</v>
      </c>
      <c r="D25">
        <f>D15+I25</f>
        <v>62</v>
      </c>
      <c r="E25" s="4">
        <f t="shared" si="10"/>
        <v>279.60000000000002</v>
      </c>
      <c r="F25" s="4">
        <f t="shared" si="9"/>
        <v>8.06</v>
      </c>
      <c r="G25" s="2">
        <f>C25/B25</f>
        <v>1.3948497854077254E-2</v>
      </c>
      <c r="I25">
        <v>30</v>
      </c>
      <c r="O25" t="s">
        <v>33</v>
      </c>
      <c r="P25">
        <v>0</v>
      </c>
      <c r="Q25">
        <v>0</v>
      </c>
    </row>
    <row r="26" spans="1:17" x14ac:dyDescent="0.35">
      <c r="I26" t="s">
        <v>13</v>
      </c>
      <c r="O26" s="3" t="s">
        <v>28</v>
      </c>
      <c r="P26">
        <f>E8</f>
        <v>1433.1999999999998</v>
      </c>
      <c r="Q26">
        <f>F8</f>
        <v>20.550000000000004</v>
      </c>
    </row>
    <row r="27" spans="1:17" x14ac:dyDescent="0.35">
      <c r="E27" s="4">
        <f>SUM(E22:E26)</f>
        <v>1090.5999999999999</v>
      </c>
      <c r="F27" s="4">
        <f>SUM(F22:F26)</f>
        <v>45.650000000000006</v>
      </c>
      <c r="I27">
        <f>E27-F17</f>
        <v>1060.05</v>
      </c>
      <c r="O27" s="3" t="s">
        <v>29</v>
      </c>
      <c r="P27">
        <f>E17</f>
        <v>773.66</v>
      </c>
      <c r="Q27">
        <f>F17</f>
        <v>30.55</v>
      </c>
    </row>
    <row r="28" spans="1:17" x14ac:dyDescent="0.35">
      <c r="O28" s="3" t="s">
        <v>30</v>
      </c>
      <c r="P28">
        <f>E27</f>
        <v>1090.5999999999999</v>
      </c>
      <c r="Q28">
        <f>F27</f>
        <v>45.650000000000006</v>
      </c>
    </row>
    <row r="29" spans="1:17" x14ac:dyDescent="0.35">
      <c r="O29" s="3" t="s">
        <v>31</v>
      </c>
      <c r="P29">
        <f>E37</f>
        <v>1090.5999999999999</v>
      </c>
      <c r="Q29">
        <f>F37</f>
        <v>61.52</v>
      </c>
    </row>
    <row r="30" spans="1:17" x14ac:dyDescent="0.35">
      <c r="A30" t="s">
        <v>26</v>
      </c>
      <c r="O30" s="3" t="s">
        <v>32</v>
      </c>
      <c r="P30">
        <f>E47</f>
        <v>1098.4000000000001</v>
      </c>
      <c r="Q30">
        <f>F47</f>
        <v>77.320000000000007</v>
      </c>
    </row>
    <row r="31" spans="1:17" x14ac:dyDescent="0.35">
      <c r="A31" t="s">
        <v>0</v>
      </c>
      <c r="B31" s="4" t="s">
        <v>1</v>
      </c>
      <c r="C31" t="s">
        <v>2</v>
      </c>
      <c r="D31" t="s">
        <v>5</v>
      </c>
      <c r="E31" s="4" t="s">
        <v>7</v>
      </c>
      <c r="F31" s="4" t="s">
        <v>8</v>
      </c>
      <c r="G31" t="s">
        <v>9</v>
      </c>
      <c r="I31" t="s">
        <v>12</v>
      </c>
      <c r="O31" t="s">
        <v>34</v>
      </c>
      <c r="P31">
        <f>E57</f>
        <v>1098.4000000000001</v>
      </c>
      <c r="Q31">
        <f>F57</f>
        <v>95.320000000000007</v>
      </c>
    </row>
    <row r="32" spans="1:17" x14ac:dyDescent="0.35">
      <c r="A32" t="str">
        <f>A22</f>
        <v>MXRF11</v>
      </c>
      <c r="B32" s="4">
        <v>10.18</v>
      </c>
      <c r="C32">
        <v>0.11</v>
      </c>
      <c r="D32">
        <f>D23+I32</f>
        <v>127</v>
      </c>
      <c r="E32" s="4">
        <f>I32*B32</f>
        <v>305.39999999999998</v>
      </c>
      <c r="F32" s="4">
        <f>C32*D32</f>
        <v>13.97</v>
      </c>
      <c r="G32" s="2">
        <f t="shared" ref="G32:G34" si="11">C32/B32</f>
        <v>1.0805500982318271E-2</v>
      </c>
      <c r="I32">
        <v>30</v>
      </c>
      <c r="O32" s="3" t="s">
        <v>35</v>
      </c>
      <c r="P32">
        <f>E67</f>
        <v>1098.4000000000001</v>
      </c>
      <c r="Q32">
        <f>F67</f>
        <v>113.32000000000001</v>
      </c>
    </row>
    <row r="33" spans="1:17" x14ac:dyDescent="0.35">
      <c r="A33" t="str">
        <f t="shared" ref="A33:A35" si="12">A23</f>
        <v>VGIA11</v>
      </c>
      <c r="B33" s="4">
        <v>10</v>
      </c>
      <c r="C33">
        <v>0.17</v>
      </c>
      <c r="D33">
        <f>D23+I33</f>
        <v>127</v>
      </c>
      <c r="E33" s="4">
        <f>I33*B33</f>
        <v>300</v>
      </c>
      <c r="F33" s="4">
        <f t="shared" ref="F33:F35" si="13">C33*D33</f>
        <v>21.59</v>
      </c>
      <c r="G33" s="2">
        <f t="shared" si="11"/>
        <v>1.7000000000000001E-2</v>
      </c>
      <c r="I33">
        <v>30</v>
      </c>
      <c r="O33" s="3" t="s">
        <v>36</v>
      </c>
      <c r="P33">
        <f>E77</f>
        <v>1143</v>
      </c>
      <c r="Q33">
        <f>F77</f>
        <v>131.62</v>
      </c>
    </row>
    <row r="34" spans="1:17" x14ac:dyDescent="0.35">
      <c r="A34" t="str">
        <f t="shared" si="12"/>
        <v>RZAG11</v>
      </c>
      <c r="B34" s="4">
        <v>10.28</v>
      </c>
      <c r="C34">
        <v>0.14000000000000001</v>
      </c>
      <c r="D34">
        <f>D24+I34</f>
        <v>100</v>
      </c>
      <c r="E34" s="4">
        <f t="shared" ref="E34:E35" si="14">I34*B34</f>
        <v>205.6</v>
      </c>
      <c r="F34" s="4">
        <f t="shared" si="13"/>
        <v>14.000000000000002</v>
      </c>
      <c r="G34" s="2">
        <f t="shared" si="11"/>
        <v>1.3618677042801558E-2</v>
      </c>
      <c r="I34">
        <v>20</v>
      </c>
      <c r="O34" s="3" t="s">
        <v>37</v>
      </c>
      <c r="P34">
        <f>E87</f>
        <v>1152.4000000000001</v>
      </c>
      <c r="Q34">
        <f>F87</f>
        <v>149.28</v>
      </c>
    </row>
    <row r="35" spans="1:17" x14ac:dyDescent="0.35">
      <c r="A35" t="str">
        <f t="shared" si="12"/>
        <v>BIME11</v>
      </c>
      <c r="B35" s="4">
        <v>9.32</v>
      </c>
      <c r="C35">
        <v>0.13</v>
      </c>
      <c r="D35">
        <f>D25+I35</f>
        <v>92</v>
      </c>
      <c r="E35" s="4">
        <f t="shared" si="14"/>
        <v>279.60000000000002</v>
      </c>
      <c r="F35" s="4">
        <f t="shared" si="13"/>
        <v>11.96</v>
      </c>
      <c r="G35" s="2">
        <f>C35/B35</f>
        <v>1.3948497854077254E-2</v>
      </c>
      <c r="I35">
        <v>30</v>
      </c>
      <c r="O35" t="s">
        <v>38</v>
      </c>
      <c r="P35">
        <f>E97</f>
        <v>1191.5999999999999</v>
      </c>
      <c r="Q35">
        <f>F97</f>
        <v>168.57999999999998</v>
      </c>
    </row>
    <row r="36" spans="1:17" x14ac:dyDescent="0.35">
      <c r="I36" t="s">
        <v>13</v>
      </c>
      <c r="O36" s="3" t="s">
        <v>48</v>
      </c>
      <c r="P36">
        <f>E107</f>
        <v>1191.5999999999999</v>
      </c>
      <c r="Q36">
        <f>F107</f>
        <v>187.88000000000002</v>
      </c>
    </row>
    <row r="37" spans="1:17" x14ac:dyDescent="0.35">
      <c r="E37" s="4">
        <f>SUM(E32:E36)</f>
        <v>1090.5999999999999</v>
      </c>
      <c r="F37" s="4">
        <f>SUM(F32:F36)</f>
        <v>61.52</v>
      </c>
      <c r="I37">
        <f>E37-F27</f>
        <v>1044.9499999999998</v>
      </c>
    </row>
    <row r="38" spans="1:17" x14ac:dyDescent="0.35">
      <c r="P38">
        <f>SUM(P25:P36)</f>
        <v>12361.859999999999</v>
      </c>
      <c r="Q38">
        <f>SUM(Q25:Q36)</f>
        <v>1081.5900000000001</v>
      </c>
    </row>
    <row r="40" spans="1:17" x14ac:dyDescent="0.35">
      <c r="A40" t="s">
        <v>27</v>
      </c>
    </row>
    <row r="41" spans="1:17" x14ac:dyDescent="0.35">
      <c r="A41" t="s">
        <v>0</v>
      </c>
      <c r="B41" s="4" t="s">
        <v>1</v>
      </c>
      <c r="C41" t="s">
        <v>2</v>
      </c>
      <c r="D41" t="s">
        <v>5</v>
      </c>
      <c r="E41" s="4" t="s">
        <v>7</v>
      </c>
      <c r="F41" s="4" t="s">
        <v>8</v>
      </c>
      <c r="G41" t="s">
        <v>9</v>
      </c>
      <c r="I41" t="s">
        <v>12</v>
      </c>
    </row>
    <row r="42" spans="1:17" x14ac:dyDescent="0.35">
      <c r="A42" t="str">
        <f>A32</f>
        <v>MXRF11</v>
      </c>
      <c r="B42" s="4">
        <v>10.18</v>
      </c>
      <c r="C42">
        <v>0.11</v>
      </c>
      <c r="D42">
        <f>D33+I42</f>
        <v>147</v>
      </c>
      <c r="E42" s="4">
        <f>I42*B42</f>
        <v>203.6</v>
      </c>
      <c r="F42" s="4">
        <f>C42*D42</f>
        <v>16.170000000000002</v>
      </c>
      <c r="G42" s="2">
        <f t="shared" ref="G42:G44" si="15">C42/B42</f>
        <v>1.0805500982318271E-2</v>
      </c>
      <c r="I42">
        <v>20</v>
      </c>
    </row>
    <row r="43" spans="1:17" x14ac:dyDescent="0.35">
      <c r="A43" t="str">
        <f t="shared" ref="A43:A45" si="16">A33</f>
        <v>VGIA11</v>
      </c>
      <c r="B43" s="4">
        <v>10</v>
      </c>
      <c r="C43">
        <v>0.17</v>
      </c>
      <c r="D43">
        <f>D33+I43</f>
        <v>167</v>
      </c>
      <c r="E43" s="4">
        <f>I43*B43</f>
        <v>400</v>
      </c>
      <c r="F43" s="4">
        <f t="shared" ref="F43:F45" si="17">C43*D43</f>
        <v>28.39</v>
      </c>
      <c r="G43" s="2">
        <f t="shared" si="15"/>
        <v>1.7000000000000001E-2</v>
      </c>
      <c r="I43">
        <v>40</v>
      </c>
    </row>
    <row r="44" spans="1:17" x14ac:dyDescent="0.35">
      <c r="A44" t="str">
        <f t="shared" si="16"/>
        <v>RZAG11</v>
      </c>
      <c r="B44" s="4">
        <v>10.28</v>
      </c>
      <c r="C44">
        <v>0.14000000000000001</v>
      </c>
      <c r="D44">
        <f>D34+I44</f>
        <v>130</v>
      </c>
      <c r="E44" s="4">
        <f t="shared" ref="E44:E45" si="18">I44*B44</f>
        <v>308.39999999999998</v>
      </c>
      <c r="F44" s="4">
        <f t="shared" si="17"/>
        <v>18.200000000000003</v>
      </c>
      <c r="G44" s="2">
        <f t="shared" si="15"/>
        <v>1.3618677042801558E-2</v>
      </c>
      <c r="I44">
        <v>30</v>
      </c>
    </row>
    <row r="45" spans="1:17" x14ac:dyDescent="0.35">
      <c r="A45" t="str">
        <f t="shared" si="16"/>
        <v>BIME11</v>
      </c>
      <c r="B45" s="4">
        <v>9.32</v>
      </c>
      <c r="C45">
        <v>0.13</v>
      </c>
      <c r="D45">
        <f>D35+I45</f>
        <v>112</v>
      </c>
      <c r="E45" s="4">
        <f t="shared" si="18"/>
        <v>186.4</v>
      </c>
      <c r="F45" s="4">
        <f t="shared" si="17"/>
        <v>14.56</v>
      </c>
      <c r="G45" s="2">
        <f>C45/B45</f>
        <v>1.3948497854077254E-2</v>
      </c>
      <c r="I45">
        <v>20</v>
      </c>
    </row>
    <row r="46" spans="1:17" x14ac:dyDescent="0.35">
      <c r="I46" t="s">
        <v>13</v>
      </c>
    </row>
    <row r="47" spans="1:17" x14ac:dyDescent="0.35">
      <c r="E47" s="4">
        <f>SUM(E42:E46)</f>
        <v>1098.4000000000001</v>
      </c>
      <c r="F47" s="4">
        <f>SUM(F42:F46)</f>
        <v>77.320000000000007</v>
      </c>
      <c r="I47">
        <f>E47-F37</f>
        <v>1036.8800000000001</v>
      </c>
    </row>
    <row r="50" spans="1:9" x14ac:dyDescent="0.35">
      <c r="A50" t="s">
        <v>39</v>
      </c>
    </row>
    <row r="51" spans="1:9" x14ac:dyDescent="0.35">
      <c r="A51" t="s">
        <v>0</v>
      </c>
      <c r="B51" s="4" t="s">
        <v>1</v>
      </c>
      <c r="C51" t="s">
        <v>2</v>
      </c>
      <c r="D51" t="s">
        <v>5</v>
      </c>
      <c r="E51" s="4" t="s">
        <v>7</v>
      </c>
      <c r="F51" s="4" t="s">
        <v>8</v>
      </c>
      <c r="G51" t="s">
        <v>9</v>
      </c>
      <c r="I51" t="s">
        <v>12</v>
      </c>
    </row>
    <row r="52" spans="1:9" x14ac:dyDescent="0.35">
      <c r="A52" t="s">
        <v>3</v>
      </c>
      <c r="B52" s="4">
        <v>10.18</v>
      </c>
      <c r="C52">
        <v>0.11</v>
      </c>
      <c r="D52">
        <f>D43+I52</f>
        <v>187</v>
      </c>
      <c r="E52" s="4">
        <f>I52*B52</f>
        <v>203.6</v>
      </c>
      <c r="F52" s="4">
        <f>C52*D52</f>
        <v>20.57</v>
      </c>
      <c r="G52" s="2">
        <f t="shared" ref="G52:G54" si="19">C52/B52</f>
        <v>1.0805500982318271E-2</v>
      </c>
      <c r="I52">
        <v>20</v>
      </c>
    </row>
    <row r="53" spans="1:9" x14ac:dyDescent="0.35">
      <c r="A53" t="s">
        <v>4</v>
      </c>
      <c r="B53" s="4">
        <v>10</v>
      </c>
      <c r="C53">
        <v>0.17</v>
      </c>
      <c r="D53">
        <f>D43+I53</f>
        <v>207</v>
      </c>
      <c r="E53" s="4">
        <f>I53*B53</f>
        <v>400</v>
      </c>
      <c r="F53" s="4">
        <f t="shared" ref="F53:F55" si="20">C53*D53</f>
        <v>35.190000000000005</v>
      </c>
      <c r="G53" s="2">
        <f t="shared" si="19"/>
        <v>1.7000000000000001E-2</v>
      </c>
      <c r="I53">
        <v>40</v>
      </c>
    </row>
    <row r="54" spans="1:9" x14ac:dyDescent="0.35">
      <c r="A54" t="s">
        <v>10</v>
      </c>
      <c r="B54" s="4">
        <v>10.28</v>
      </c>
      <c r="C54">
        <v>0.14000000000000001</v>
      </c>
      <c r="D54">
        <f>D44+I54</f>
        <v>160</v>
      </c>
      <c r="E54" s="4">
        <f t="shared" ref="E54:E55" si="21">I54*B54</f>
        <v>308.39999999999998</v>
      </c>
      <c r="F54" s="4">
        <f t="shared" si="20"/>
        <v>22.400000000000002</v>
      </c>
      <c r="G54" s="2">
        <f t="shared" si="19"/>
        <v>1.3618677042801558E-2</v>
      </c>
      <c r="I54">
        <v>30</v>
      </c>
    </row>
    <row r="55" spans="1:9" x14ac:dyDescent="0.35">
      <c r="A55" t="s">
        <v>11</v>
      </c>
      <c r="B55" s="4">
        <v>9.32</v>
      </c>
      <c r="C55">
        <v>0.13</v>
      </c>
      <c r="D55">
        <f>D45+I55</f>
        <v>132</v>
      </c>
      <c r="E55" s="4">
        <f t="shared" si="21"/>
        <v>186.4</v>
      </c>
      <c r="F55" s="4">
        <f t="shared" si="20"/>
        <v>17.16</v>
      </c>
      <c r="G55" s="2">
        <f>C55/B55</f>
        <v>1.3948497854077254E-2</v>
      </c>
      <c r="I55">
        <v>20</v>
      </c>
    </row>
    <row r="56" spans="1:9" x14ac:dyDescent="0.35">
      <c r="I56" t="s">
        <v>13</v>
      </c>
    </row>
    <row r="57" spans="1:9" x14ac:dyDescent="0.35">
      <c r="E57" s="4">
        <f>SUM(E52:E56)</f>
        <v>1098.4000000000001</v>
      </c>
      <c r="F57" s="4">
        <f>SUM(F52:F56)</f>
        <v>95.320000000000007</v>
      </c>
      <c r="I57">
        <f>E57-F47</f>
        <v>1021.08</v>
      </c>
    </row>
    <row r="60" spans="1:9" x14ac:dyDescent="0.35">
      <c r="A60" t="s">
        <v>41</v>
      </c>
    </row>
    <row r="61" spans="1:9" x14ac:dyDescent="0.35">
      <c r="A61" t="s">
        <v>0</v>
      </c>
      <c r="B61" s="4" t="s">
        <v>1</v>
      </c>
      <c r="C61" t="s">
        <v>2</v>
      </c>
      <c r="D61" t="s">
        <v>5</v>
      </c>
      <c r="E61" s="4" t="s">
        <v>7</v>
      </c>
      <c r="F61" s="4" t="s">
        <v>8</v>
      </c>
      <c r="G61" t="s">
        <v>9</v>
      </c>
      <c r="I61" t="s">
        <v>12</v>
      </c>
    </row>
    <row r="62" spans="1:9" x14ac:dyDescent="0.35">
      <c r="A62" t="s">
        <v>3</v>
      </c>
      <c r="B62" s="4">
        <v>10.18</v>
      </c>
      <c r="C62">
        <v>0.11</v>
      </c>
      <c r="D62">
        <f>D53+I62</f>
        <v>227</v>
      </c>
      <c r="E62" s="4">
        <f>I62*B62</f>
        <v>203.6</v>
      </c>
      <c r="F62" s="4">
        <f>C62*D62</f>
        <v>24.97</v>
      </c>
      <c r="G62" s="2">
        <f t="shared" ref="G62:G64" si="22">C62/B62</f>
        <v>1.0805500982318271E-2</v>
      </c>
      <c r="I62">
        <v>20</v>
      </c>
    </row>
    <row r="63" spans="1:9" x14ac:dyDescent="0.35">
      <c r="A63" t="s">
        <v>4</v>
      </c>
      <c r="B63" s="4">
        <v>10</v>
      </c>
      <c r="C63">
        <v>0.17</v>
      </c>
      <c r="D63">
        <f>D53+I63</f>
        <v>247</v>
      </c>
      <c r="E63" s="4">
        <f>I63*B63</f>
        <v>400</v>
      </c>
      <c r="F63" s="4">
        <f t="shared" ref="F63:F65" si="23">C63*D63</f>
        <v>41.99</v>
      </c>
      <c r="G63" s="2">
        <f t="shared" si="22"/>
        <v>1.7000000000000001E-2</v>
      </c>
      <c r="I63">
        <v>40</v>
      </c>
    </row>
    <row r="64" spans="1:9" x14ac:dyDescent="0.35">
      <c r="A64" t="s">
        <v>10</v>
      </c>
      <c r="B64" s="4">
        <v>10.28</v>
      </c>
      <c r="C64">
        <v>0.14000000000000001</v>
      </c>
      <c r="D64">
        <f>D54+I64</f>
        <v>190</v>
      </c>
      <c r="E64" s="4">
        <f t="shared" ref="E64:E65" si="24">I64*B64</f>
        <v>308.39999999999998</v>
      </c>
      <c r="F64" s="4">
        <f t="shared" si="23"/>
        <v>26.6</v>
      </c>
      <c r="G64" s="2">
        <f t="shared" si="22"/>
        <v>1.3618677042801558E-2</v>
      </c>
      <c r="I64">
        <v>30</v>
      </c>
    </row>
    <row r="65" spans="1:9" x14ac:dyDescent="0.35">
      <c r="A65" t="s">
        <v>11</v>
      </c>
      <c r="B65" s="4">
        <v>9.32</v>
      </c>
      <c r="C65">
        <v>0.13</v>
      </c>
      <c r="D65">
        <f>D55+I65</f>
        <v>152</v>
      </c>
      <c r="E65" s="4">
        <f t="shared" si="24"/>
        <v>186.4</v>
      </c>
      <c r="F65" s="4">
        <f t="shared" si="23"/>
        <v>19.760000000000002</v>
      </c>
      <c r="G65" s="2">
        <f>C65/B65</f>
        <v>1.3948497854077254E-2</v>
      </c>
      <c r="I65">
        <v>20</v>
      </c>
    </row>
    <row r="66" spans="1:9" x14ac:dyDescent="0.35">
      <c r="I66" t="s">
        <v>13</v>
      </c>
    </row>
    <row r="67" spans="1:9" x14ac:dyDescent="0.35">
      <c r="E67" s="4">
        <f>SUM(E62:E66)</f>
        <v>1098.4000000000001</v>
      </c>
      <c r="F67" s="4">
        <f>SUM(F62:F66)</f>
        <v>113.32000000000001</v>
      </c>
      <c r="I67">
        <f>E67-F57</f>
        <v>1003.08</v>
      </c>
    </row>
    <row r="70" spans="1:9" x14ac:dyDescent="0.35">
      <c r="A70" t="s">
        <v>40</v>
      </c>
    </row>
    <row r="71" spans="1:9" x14ac:dyDescent="0.35">
      <c r="A71" t="s">
        <v>0</v>
      </c>
      <c r="B71" s="4" t="s">
        <v>1</v>
      </c>
      <c r="C71" t="s">
        <v>2</v>
      </c>
      <c r="D71" t="s">
        <v>5</v>
      </c>
      <c r="E71" s="4" t="s">
        <v>7</v>
      </c>
      <c r="F71" s="4" t="s">
        <v>8</v>
      </c>
      <c r="G71" t="s">
        <v>9</v>
      </c>
      <c r="I71" t="s">
        <v>12</v>
      </c>
    </row>
    <row r="72" spans="1:9" x14ac:dyDescent="0.35">
      <c r="A72" t="s">
        <v>3</v>
      </c>
      <c r="B72" s="4">
        <v>10.18</v>
      </c>
      <c r="C72">
        <v>0.11</v>
      </c>
      <c r="D72">
        <f>D63+I72</f>
        <v>267</v>
      </c>
      <c r="E72" s="4">
        <f>I72*B72</f>
        <v>203.6</v>
      </c>
      <c r="F72" s="4">
        <f>C72*D72</f>
        <v>29.37</v>
      </c>
      <c r="G72" s="2">
        <f t="shared" ref="G72:G74" si="25">C72/B72</f>
        <v>1.0805500982318271E-2</v>
      </c>
      <c r="I72">
        <v>20</v>
      </c>
    </row>
    <row r="73" spans="1:9" x14ac:dyDescent="0.35">
      <c r="A73" t="s">
        <v>4</v>
      </c>
      <c r="B73" s="4">
        <v>10</v>
      </c>
      <c r="C73">
        <v>0.17</v>
      </c>
      <c r="D73">
        <f>D63+I73</f>
        <v>277</v>
      </c>
      <c r="E73" s="4">
        <f>I73*B73</f>
        <v>300</v>
      </c>
      <c r="F73" s="4">
        <f t="shared" ref="F73:F75" si="26">C73*D73</f>
        <v>47.09</v>
      </c>
      <c r="G73" s="2">
        <f t="shared" si="25"/>
        <v>1.7000000000000001E-2</v>
      </c>
      <c r="I73">
        <v>30</v>
      </c>
    </row>
    <row r="74" spans="1:9" x14ac:dyDescent="0.35">
      <c r="A74" t="s">
        <v>10</v>
      </c>
      <c r="B74" s="4">
        <v>10.28</v>
      </c>
      <c r="C74">
        <v>0.14000000000000001</v>
      </c>
      <c r="D74">
        <f>D64+I74</f>
        <v>225</v>
      </c>
      <c r="E74" s="4">
        <f t="shared" ref="E74:E75" si="27">I74*B74</f>
        <v>359.79999999999995</v>
      </c>
      <c r="F74" s="4">
        <f t="shared" si="26"/>
        <v>31.500000000000004</v>
      </c>
      <c r="G74" s="2">
        <f t="shared" si="25"/>
        <v>1.3618677042801558E-2</v>
      </c>
      <c r="I74">
        <v>35</v>
      </c>
    </row>
    <row r="75" spans="1:9" x14ac:dyDescent="0.35">
      <c r="A75" t="s">
        <v>11</v>
      </c>
      <c r="B75" s="4">
        <v>9.32</v>
      </c>
      <c r="C75">
        <v>0.13</v>
      </c>
      <c r="D75">
        <f>D65+I75</f>
        <v>182</v>
      </c>
      <c r="E75" s="4">
        <f t="shared" si="27"/>
        <v>279.60000000000002</v>
      </c>
      <c r="F75" s="4">
        <f t="shared" si="26"/>
        <v>23.66</v>
      </c>
      <c r="G75" s="2">
        <f>C75/B75</f>
        <v>1.3948497854077254E-2</v>
      </c>
      <c r="I75">
        <v>30</v>
      </c>
    </row>
    <row r="76" spans="1:9" x14ac:dyDescent="0.35">
      <c r="I76" t="s">
        <v>13</v>
      </c>
    </row>
    <row r="77" spans="1:9" x14ac:dyDescent="0.35">
      <c r="E77" s="4">
        <f>SUM(E72:E76)</f>
        <v>1143</v>
      </c>
      <c r="F77" s="4">
        <f>SUM(F72:F76)</f>
        <v>131.62</v>
      </c>
      <c r="I77">
        <f>E77-F67</f>
        <v>1029.68</v>
      </c>
    </row>
    <row r="80" spans="1:9" x14ac:dyDescent="0.35">
      <c r="A80" t="s">
        <v>42</v>
      </c>
    </row>
    <row r="81" spans="1:9" x14ac:dyDescent="0.35">
      <c r="A81" t="s">
        <v>0</v>
      </c>
      <c r="B81" s="4" t="s">
        <v>1</v>
      </c>
      <c r="C81" t="s">
        <v>2</v>
      </c>
      <c r="D81" t="s">
        <v>5</v>
      </c>
      <c r="E81" s="4" t="s">
        <v>7</v>
      </c>
      <c r="F81" s="4" t="s">
        <v>8</v>
      </c>
      <c r="G81" t="s">
        <v>9</v>
      </c>
      <c r="I81" t="s">
        <v>12</v>
      </c>
    </row>
    <row r="82" spans="1:9" x14ac:dyDescent="0.35">
      <c r="A82" t="s">
        <v>3</v>
      </c>
      <c r="B82" s="4">
        <v>10.18</v>
      </c>
      <c r="C82">
        <v>0.11</v>
      </c>
      <c r="D82">
        <f>D73+I82</f>
        <v>297</v>
      </c>
      <c r="E82" s="4">
        <f>I82*B82</f>
        <v>203.6</v>
      </c>
      <c r="F82" s="4">
        <f>C82*D82</f>
        <v>32.67</v>
      </c>
      <c r="G82" s="2">
        <f t="shared" ref="G82:G84" si="28">C82/B82</f>
        <v>1.0805500982318271E-2</v>
      </c>
      <c r="I82">
        <v>20</v>
      </c>
    </row>
    <row r="83" spans="1:9" x14ac:dyDescent="0.35">
      <c r="A83" t="s">
        <v>4</v>
      </c>
      <c r="B83" s="4">
        <v>10</v>
      </c>
      <c r="C83">
        <v>0.17</v>
      </c>
      <c r="D83">
        <f>D73+I83</f>
        <v>317</v>
      </c>
      <c r="E83" s="4">
        <f>I83*B83</f>
        <v>400</v>
      </c>
      <c r="F83" s="4">
        <f t="shared" ref="F83:F85" si="29">C83*D83</f>
        <v>53.89</v>
      </c>
      <c r="G83" s="2">
        <f t="shared" si="28"/>
        <v>1.7000000000000001E-2</v>
      </c>
      <c r="I83">
        <v>40</v>
      </c>
    </row>
    <row r="84" spans="1:9" x14ac:dyDescent="0.35">
      <c r="A84" t="s">
        <v>10</v>
      </c>
      <c r="B84" s="4">
        <v>10.28</v>
      </c>
      <c r="C84">
        <v>0.14000000000000001</v>
      </c>
      <c r="D84">
        <f>D74+I84</f>
        <v>253</v>
      </c>
      <c r="E84" s="4">
        <f t="shared" ref="E84:E85" si="30">I84*B84</f>
        <v>287.83999999999997</v>
      </c>
      <c r="F84" s="4">
        <f t="shared" si="29"/>
        <v>35.42</v>
      </c>
      <c r="G84" s="2">
        <f t="shared" si="28"/>
        <v>1.3618677042801558E-2</v>
      </c>
      <c r="I84">
        <v>28</v>
      </c>
    </row>
    <row r="85" spans="1:9" x14ac:dyDescent="0.35">
      <c r="A85" t="s">
        <v>11</v>
      </c>
      <c r="B85" s="4">
        <v>9.32</v>
      </c>
      <c r="C85">
        <v>0.13</v>
      </c>
      <c r="D85">
        <f>D75+I85</f>
        <v>210</v>
      </c>
      <c r="E85" s="4">
        <f t="shared" si="30"/>
        <v>260.96000000000004</v>
      </c>
      <c r="F85" s="4">
        <f t="shared" si="29"/>
        <v>27.3</v>
      </c>
      <c r="G85" s="2">
        <f>C85/B85</f>
        <v>1.3948497854077254E-2</v>
      </c>
      <c r="I85">
        <v>28</v>
      </c>
    </row>
    <row r="86" spans="1:9" x14ac:dyDescent="0.35">
      <c r="I86" t="s">
        <v>13</v>
      </c>
    </row>
    <row r="87" spans="1:9" x14ac:dyDescent="0.35">
      <c r="E87" s="4">
        <f>SUM(E82:E86)</f>
        <v>1152.4000000000001</v>
      </c>
      <c r="F87" s="4">
        <f>SUM(F82:F86)</f>
        <v>149.28</v>
      </c>
      <c r="I87">
        <f>E87-F77</f>
        <v>1020.7800000000001</v>
      </c>
    </row>
    <row r="90" spans="1:9" x14ac:dyDescent="0.35">
      <c r="A90" t="s">
        <v>43</v>
      </c>
    </row>
    <row r="91" spans="1:9" x14ac:dyDescent="0.35">
      <c r="A91" t="s">
        <v>0</v>
      </c>
      <c r="B91" s="4" t="s">
        <v>1</v>
      </c>
      <c r="C91" t="s">
        <v>2</v>
      </c>
      <c r="D91" t="s">
        <v>5</v>
      </c>
      <c r="E91" s="4" t="s">
        <v>7</v>
      </c>
      <c r="F91" s="4" t="s">
        <v>8</v>
      </c>
      <c r="G91" t="s">
        <v>9</v>
      </c>
      <c r="I91" t="s">
        <v>12</v>
      </c>
    </row>
    <row r="92" spans="1:9" x14ac:dyDescent="0.35">
      <c r="A92" t="s">
        <v>3</v>
      </c>
      <c r="B92" s="4">
        <v>10.18</v>
      </c>
      <c r="C92">
        <v>0.11</v>
      </c>
      <c r="D92">
        <f>D83+I92</f>
        <v>337</v>
      </c>
      <c r="E92" s="4">
        <f>I92*B92</f>
        <v>203.6</v>
      </c>
      <c r="F92" s="4">
        <f>C92*D92</f>
        <v>37.07</v>
      </c>
      <c r="G92" s="2">
        <f t="shared" ref="G92:G94" si="31">C92/B92</f>
        <v>1.0805500982318271E-2</v>
      </c>
      <c r="I92">
        <v>20</v>
      </c>
    </row>
    <row r="93" spans="1:9" x14ac:dyDescent="0.35">
      <c r="A93" t="s">
        <v>4</v>
      </c>
      <c r="B93" s="4">
        <v>10</v>
      </c>
      <c r="C93">
        <v>0.17</v>
      </c>
      <c r="D93">
        <f>D83+I93</f>
        <v>357</v>
      </c>
      <c r="E93" s="4">
        <f>I93*B93</f>
        <v>400</v>
      </c>
      <c r="F93" s="4">
        <f t="shared" ref="F93:F95" si="32">C93*D93</f>
        <v>60.690000000000005</v>
      </c>
      <c r="G93" s="2">
        <f t="shared" si="31"/>
        <v>1.7000000000000001E-2</v>
      </c>
      <c r="I93">
        <v>40</v>
      </c>
    </row>
    <row r="94" spans="1:9" x14ac:dyDescent="0.35">
      <c r="A94" t="s">
        <v>10</v>
      </c>
      <c r="B94" s="4">
        <v>10.28</v>
      </c>
      <c r="C94">
        <v>0.14000000000000001</v>
      </c>
      <c r="D94">
        <f>D84+I94</f>
        <v>283</v>
      </c>
      <c r="E94" s="4">
        <f t="shared" ref="E94:E95" si="33">I94*B94</f>
        <v>308.39999999999998</v>
      </c>
      <c r="F94" s="4">
        <f t="shared" si="32"/>
        <v>39.620000000000005</v>
      </c>
      <c r="G94" s="2">
        <f t="shared" si="31"/>
        <v>1.3618677042801558E-2</v>
      </c>
      <c r="I94">
        <v>30</v>
      </c>
    </row>
    <row r="95" spans="1:9" x14ac:dyDescent="0.35">
      <c r="A95" t="s">
        <v>11</v>
      </c>
      <c r="B95" s="4">
        <v>9.32</v>
      </c>
      <c r="C95">
        <v>0.13</v>
      </c>
      <c r="D95">
        <f>D85+I95</f>
        <v>240</v>
      </c>
      <c r="E95" s="4">
        <f t="shared" si="33"/>
        <v>279.60000000000002</v>
      </c>
      <c r="F95" s="4">
        <f t="shared" si="32"/>
        <v>31.200000000000003</v>
      </c>
      <c r="G95" s="2">
        <f>C95/B95</f>
        <v>1.3948497854077254E-2</v>
      </c>
      <c r="I95">
        <v>30</v>
      </c>
    </row>
    <row r="96" spans="1:9" x14ac:dyDescent="0.35">
      <c r="I96" t="s">
        <v>13</v>
      </c>
    </row>
    <row r="97" spans="1:9" x14ac:dyDescent="0.35">
      <c r="E97" s="4">
        <f>SUM(E92:E96)</f>
        <v>1191.5999999999999</v>
      </c>
      <c r="F97" s="4">
        <f>SUM(F92:F96)</f>
        <v>168.57999999999998</v>
      </c>
      <c r="I97">
        <f>E97-F87</f>
        <v>1042.32</v>
      </c>
    </row>
    <row r="100" spans="1:9" x14ac:dyDescent="0.35">
      <c r="A100" t="s">
        <v>47</v>
      </c>
    </row>
    <row r="101" spans="1:9" x14ac:dyDescent="0.35">
      <c r="A101" t="s">
        <v>0</v>
      </c>
      <c r="B101" s="4" t="s">
        <v>1</v>
      </c>
      <c r="C101" t="s">
        <v>2</v>
      </c>
      <c r="D101" t="s">
        <v>5</v>
      </c>
      <c r="E101" s="4" t="s">
        <v>7</v>
      </c>
      <c r="F101" s="4" t="s">
        <v>8</v>
      </c>
      <c r="G101" t="s">
        <v>9</v>
      </c>
      <c r="I101" t="s">
        <v>12</v>
      </c>
    </row>
    <row r="102" spans="1:9" x14ac:dyDescent="0.35">
      <c r="A102" t="s">
        <v>3</v>
      </c>
      <c r="B102" s="4">
        <v>10.18</v>
      </c>
      <c r="C102">
        <v>0.11</v>
      </c>
      <c r="D102">
        <f>D93+I102</f>
        <v>377</v>
      </c>
      <c r="E102" s="4">
        <f>I102*B102</f>
        <v>203.6</v>
      </c>
      <c r="F102" s="4">
        <f>C102*D102</f>
        <v>41.47</v>
      </c>
      <c r="G102" s="2">
        <f t="shared" ref="G102:G104" si="34">C102/B102</f>
        <v>1.0805500982318271E-2</v>
      </c>
      <c r="I102">
        <v>20</v>
      </c>
    </row>
    <row r="103" spans="1:9" x14ac:dyDescent="0.35">
      <c r="A103" t="s">
        <v>4</v>
      </c>
      <c r="B103" s="4">
        <v>10</v>
      </c>
      <c r="C103">
        <v>0.17</v>
      </c>
      <c r="D103">
        <f>D93+I103</f>
        <v>397</v>
      </c>
      <c r="E103" s="4">
        <f>I103*B103</f>
        <v>400</v>
      </c>
      <c r="F103" s="4">
        <f t="shared" ref="F103:F105" si="35">C103*D103</f>
        <v>67.490000000000009</v>
      </c>
      <c r="G103" s="2">
        <f t="shared" si="34"/>
        <v>1.7000000000000001E-2</v>
      </c>
      <c r="I103">
        <v>40</v>
      </c>
    </row>
    <row r="104" spans="1:9" x14ac:dyDescent="0.35">
      <c r="A104" t="s">
        <v>10</v>
      </c>
      <c r="B104" s="4">
        <v>10.28</v>
      </c>
      <c r="C104">
        <v>0.14000000000000001</v>
      </c>
      <c r="D104">
        <f>D94+I104</f>
        <v>313</v>
      </c>
      <c r="E104" s="4">
        <f t="shared" ref="E104:E105" si="36">I104*B104</f>
        <v>308.39999999999998</v>
      </c>
      <c r="F104" s="4">
        <f t="shared" si="35"/>
        <v>43.820000000000007</v>
      </c>
      <c r="G104" s="2">
        <f t="shared" si="34"/>
        <v>1.3618677042801558E-2</v>
      </c>
      <c r="I104">
        <v>30</v>
      </c>
    </row>
    <row r="105" spans="1:9" x14ac:dyDescent="0.35">
      <c r="A105" t="s">
        <v>11</v>
      </c>
      <c r="B105" s="4">
        <v>9.32</v>
      </c>
      <c r="C105">
        <v>0.13</v>
      </c>
      <c r="D105">
        <f>D95+I105</f>
        <v>270</v>
      </c>
      <c r="E105" s="4">
        <f t="shared" si="36"/>
        <v>279.60000000000002</v>
      </c>
      <c r="F105" s="4">
        <f t="shared" si="35"/>
        <v>35.1</v>
      </c>
      <c r="G105" s="2">
        <f>C105/B105</f>
        <v>1.3948497854077254E-2</v>
      </c>
      <c r="I105">
        <v>30</v>
      </c>
    </row>
    <row r="106" spans="1:9" x14ac:dyDescent="0.35">
      <c r="I106" t="s">
        <v>13</v>
      </c>
    </row>
    <row r="107" spans="1:9" x14ac:dyDescent="0.35">
      <c r="E107" s="4">
        <f>SUM(E102:E106)</f>
        <v>1191.5999999999999</v>
      </c>
      <c r="F107" s="4">
        <f>SUM(F102:F106)</f>
        <v>187.88000000000002</v>
      </c>
      <c r="I107">
        <f>E107-F97</f>
        <v>1023.02</v>
      </c>
    </row>
  </sheetData>
  <phoneticPr fontId="3" type="noConversion"/>
  <conditionalFormatting sqref="C3:C6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{0ADDC7B3-FC04-402A-917F-D5150BBA004A}</x14:id>
        </ext>
      </extLst>
    </cfRule>
  </conditionalFormatting>
  <conditionalFormatting sqref="C12:C1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{21F94D33-E8B2-4AE5-9A2F-EA2A3877E905}</x14:id>
        </ext>
      </extLst>
    </cfRule>
  </conditionalFormatting>
  <conditionalFormatting sqref="C22:C2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{4EABAA94-2252-4486-B680-24B4A12716E1}</x14:id>
        </ext>
      </extLst>
    </cfRule>
  </conditionalFormatting>
  <conditionalFormatting sqref="C32:C3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{CCED20C7-E6B6-480E-AA60-C32564320443}</x14:id>
        </ext>
      </extLst>
    </cfRule>
  </conditionalFormatting>
  <conditionalFormatting sqref="C42:C4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{E0F6C2A2-A8A9-4291-8702-28FBF9FE80B3}</x14:id>
        </ext>
      </extLst>
    </cfRule>
  </conditionalFormatting>
  <conditionalFormatting sqref="C52:C5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{89FF013F-7E7A-4337-837D-8F78444CC04E}</x14:id>
        </ext>
      </extLst>
    </cfRule>
  </conditionalFormatting>
  <conditionalFormatting sqref="C62:C6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{1D258C04-C793-4E54-AB60-051800BF126E}</x14:id>
        </ext>
      </extLst>
    </cfRule>
  </conditionalFormatting>
  <conditionalFormatting sqref="C72:C7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{82FDBD1A-15B8-4006-9934-7AFD88DC6991}</x14:id>
        </ext>
      </extLst>
    </cfRule>
  </conditionalFormatting>
  <conditionalFormatting sqref="C82:C8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{EC1B53EB-4322-4937-933F-FB2B1A200C52}</x14:id>
        </ext>
      </extLst>
    </cfRule>
  </conditionalFormatting>
  <conditionalFormatting sqref="C92:C9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{0CA4D930-E9EF-46DB-9B5C-41FBCA70F9F6}</x14:id>
        </ext>
      </extLst>
    </cfRule>
  </conditionalFormatting>
  <conditionalFormatting sqref="C102:C10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{05BF6FDF-5FF0-4BF5-AFFD-DD50BFBA164B}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DDC7B3-FC04-402A-917F-D5150BBA00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C3:C6</xm:sqref>
        </x14:conditionalFormatting>
        <x14:conditionalFormatting xmlns:xm="http://schemas.microsoft.com/office/excel/2006/main">
          <x14:cfRule type="dataBar" id="{21F94D33-E8B2-4AE5-9A2F-EA2A3877E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C12:C15</xm:sqref>
        </x14:conditionalFormatting>
        <x14:conditionalFormatting xmlns:xm="http://schemas.microsoft.com/office/excel/2006/main">
          <x14:cfRule type="dataBar" id="{4EABAA94-2252-4486-B680-24B4A12716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C22:C25</xm:sqref>
        </x14:conditionalFormatting>
        <x14:conditionalFormatting xmlns:xm="http://schemas.microsoft.com/office/excel/2006/main">
          <x14:cfRule type="dataBar" id="{CCED20C7-E6B6-480E-AA60-C325643204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C32:C35</xm:sqref>
        </x14:conditionalFormatting>
        <x14:conditionalFormatting xmlns:xm="http://schemas.microsoft.com/office/excel/2006/main">
          <x14:cfRule type="dataBar" id="{E0F6C2A2-A8A9-4291-8702-28FBF9FE80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C42:C45</xm:sqref>
        </x14:conditionalFormatting>
        <x14:conditionalFormatting xmlns:xm="http://schemas.microsoft.com/office/excel/2006/main">
          <x14:cfRule type="dataBar" id="{89FF013F-7E7A-4337-837D-8F78444CC0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C52:C55</xm:sqref>
        </x14:conditionalFormatting>
        <x14:conditionalFormatting xmlns:xm="http://schemas.microsoft.com/office/excel/2006/main">
          <x14:cfRule type="dataBar" id="{1D258C04-C793-4E54-AB60-051800BF1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C62:C65</xm:sqref>
        </x14:conditionalFormatting>
        <x14:conditionalFormatting xmlns:xm="http://schemas.microsoft.com/office/excel/2006/main">
          <x14:cfRule type="dataBar" id="{82FDBD1A-15B8-4006-9934-7AFD88DC6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C72:C75</xm:sqref>
        </x14:conditionalFormatting>
        <x14:conditionalFormatting xmlns:xm="http://schemas.microsoft.com/office/excel/2006/main">
          <x14:cfRule type="dataBar" id="{EC1B53EB-4322-4937-933F-FB2B1A200C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C82:C85</xm:sqref>
        </x14:conditionalFormatting>
        <x14:conditionalFormatting xmlns:xm="http://schemas.microsoft.com/office/excel/2006/main">
          <x14:cfRule type="dataBar" id="{0CA4D930-E9EF-46DB-9B5C-41FBCA70F9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C92:C95</xm:sqref>
        </x14:conditionalFormatting>
        <x14:conditionalFormatting xmlns:xm="http://schemas.microsoft.com/office/excel/2006/main">
          <x14:cfRule type="dataBar" id="{05BF6FDF-5FF0-4BF5-AFFD-DD50BFBA16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C102:C105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2022-08-21T13:57:25Z</dcterms:created>
  <dcterms:modified xsi:type="dcterms:W3CDTF">2022-09-18T00:17:54Z</dcterms:modified>
</cp:coreProperties>
</file>