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21CB819B-9A97-4C96-9255-4BC810A55D37}" xr6:coauthVersionLast="36" xr6:coauthVersionMax="36" xr10:uidLastSave="{00000000-0000-0000-0000-000000000000}"/>
  <bookViews>
    <workbookView xWindow="0" yWindow="0" windowWidth="21570" windowHeight="789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2" i="11" l="1"/>
  <c r="H31" i="11"/>
  <c r="H15" i="11"/>
  <c r="H14" i="11"/>
  <c r="H13" i="11"/>
  <c r="H11" i="11"/>
  <c r="H10" i="11"/>
  <c r="H12" i="11"/>
  <c r="H25" i="11"/>
  <c r="H23" i="11"/>
  <c r="H24" i="11"/>
  <c r="H21" i="11"/>
  <c r="H20" i="11"/>
  <c r="H18" i="11"/>
  <c r="H19" i="11"/>
  <c r="H17" i="11"/>
  <c r="H16" i="11"/>
  <c r="H9" i="11"/>
  <c r="H8" i="11"/>
  <c r="H7" i="11" l="1"/>
  <c r="I5" i="11" l="1"/>
  <c r="I6" i="11" s="1"/>
  <c r="H35" i="11"/>
  <c r="H34" i="11"/>
  <c r="H33" i="11"/>
  <c r="H30" i="11"/>
  <c r="H29" i="11"/>
  <c r="H28" i="11"/>
  <c r="H26" i="11"/>
  <c r="H22" i="11"/>
  <c r="H27" i="11" l="1"/>
  <c r="J5" i="11"/>
  <c r="K5" i="11" l="1"/>
  <c r="L5" i="11" l="1"/>
  <c r="M5" i="11" l="1"/>
  <c r="N5" i="11" l="1"/>
  <c r="O5" i="11" l="1"/>
  <c r="P5" i="11" l="1"/>
  <c r="P6" i="11" s="1"/>
  <c r="O6" i="11"/>
  <c r="N6" i="11"/>
  <c r="M6" i="11"/>
  <c r="L6" i="11"/>
  <c r="K6" i="11"/>
  <c r="J6" i="11"/>
  <c r="I4" i="11"/>
  <c r="P4" i="11" l="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<sst xmlns="http://schemas.openxmlformats.org/spreadsheetml/2006/main" count="100" uniqueCount="68">
  <si>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</si>
  <si>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シンプル ガント チャート (Vertex42.com)</t>
  </si>
  <si>
    <t>セル B2 には会社の名前を入力します。</t>
  </si>
  <si>
    <t>学籍番号：</t>
    <rPh sb="0" eb="2">
      <t>ガクセキ</t>
    </rPh>
    <rPh sb="2" eb="4">
      <t>バンゴウ</t>
    </rPh>
    <phoneticPr fontId="29"/>
  </si>
  <si>
    <t>https://www.vertex42.com/ExcelTemplates/simple-gantt-chart.html</t>
  </si>
  <si>
    <t>セル B3 に、プロジェクト主任の名前を入力します。セル E3 には、プロジェクトの開始日を入力します。プロジェクトの開始: ラベルはセル C3 にあります。</t>
  </si>
  <si>
    <t>名前：</t>
    <rPh sb="0" eb="2">
      <t>ナマエ</t>
    </rPh>
    <phoneticPr fontId="29"/>
  </si>
  <si>
    <t>プロジェクトの開始:</t>
  </si>
  <si>
    <t>]:A345\/\</t>
    <phoneticPr fontId="29"/>
  </si>
  <si>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</si>
  <si>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</si>
  <si>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</si>
  <si>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</si>
  <si>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</si>
  <si>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</si>
  <si>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</si>
  <si>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</si>
  <si>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</si>
  <si>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</si>
  <si>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</si>
  <si>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</si>
  <si>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</si>
  <si>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</si>
  <si>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</si>
  <si>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</si>
  <si>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</si>
  <si>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</si>
  <si>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</si>
  <si>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</si>
  <si>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</si>
  <si>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</si>
  <si>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</si>
  <si>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</si>
  <si>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</si>
  <si>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</si>
  <si>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</si>
  <si>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</si>
  <si>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企画書</t>
    <rPh sb="0" eb="3">
      <t>キカクショ</t>
    </rPh>
    <phoneticPr fontId="29"/>
  </si>
  <si>
    <t>全員</t>
  </si>
  <si>
    <t>全員</t>
    <rPh sb="0" eb="2">
      <t>ゼンイン</t>
    </rPh>
    <phoneticPr fontId="29"/>
  </si>
  <si>
    <t>ゲームの方向性</t>
    <rPh sb="4" eb="7">
      <t>ホウコウセイ</t>
    </rPh>
    <phoneticPr fontId="29"/>
  </si>
  <si>
    <t>ゲーム性を決める</t>
    <rPh sb="3" eb="4">
      <t>セイ</t>
    </rPh>
    <rPh sb="5" eb="6">
      <t>キ</t>
    </rPh>
    <phoneticPr fontId="29"/>
  </si>
  <si>
    <t>企画書の構成を考える</t>
    <rPh sb="0" eb="3">
      <t>キカクショ</t>
    </rPh>
    <rPh sb="4" eb="6">
      <t>コウセイ</t>
    </rPh>
    <rPh sb="7" eb="8">
      <t>カンガ</t>
    </rPh>
    <phoneticPr fontId="29"/>
  </si>
  <si>
    <t>企画書レイアウト設計</t>
    <rPh sb="0" eb="3">
      <t>キカクショ</t>
    </rPh>
    <rPh sb="8" eb="10">
      <t>セッケイ</t>
    </rPh>
    <phoneticPr fontId="29"/>
  </si>
  <si>
    <t>企画書作成</t>
    <rPh sb="0" eb="3">
      <t>キカクショ</t>
    </rPh>
    <rPh sb="3" eb="5">
      <t>サクセイ</t>
    </rPh>
    <phoneticPr fontId="29"/>
  </si>
  <si>
    <t>クラス図作成</t>
    <rPh sb="3" eb="4">
      <t>ズ</t>
    </rPh>
    <rPh sb="4" eb="6">
      <t>サクセイ</t>
    </rPh>
    <phoneticPr fontId="29"/>
  </si>
  <si>
    <t>全員</t>
    <phoneticPr fontId="29"/>
  </si>
  <si>
    <t>テキスト分析</t>
    <rPh sb="4" eb="6">
      <t>ブンセキ</t>
    </rPh>
    <phoneticPr fontId="29"/>
  </si>
  <si>
    <t>ゲームサイクルのクラス設計</t>
    <rPh sb="11" eb="13">
      <t>セッケイ</t>
    </rPh>
    <phoneticPr fontId="29"/>
  </si>
  <si>
    <t>テキスト分析をもとにクラス設計</t>
    <rPh sb="4" eb="6">
      <t>ブンセキ</t>
    </rPh>
    <rPh sb="13" eb="15">
      <t>セッケイ</t>
    </rPh>
    <phoneticPr fontId="29"/>
  </si>
  <si>
    <t>それ以外の要素（当たり判定・シェーダなど）</t>
    <rPh sb="2" eb="4">
      <t>イガイ</t>
    </rPh>
    <rPh sb="5" eb="7">
      <t>ヨウソ</t>
    </rPh>
    <rPh sb="8" eb="9">
      <t>ア</t>
    </rPh>
    <rPh sb="11" eb="13">
      <t>ハンテイ</t>
    </rPh>
    <phoneticPr fontId="29"/>
  </si>
  <si>
    <t>レビュー（評価）</t>
    <rPh sb="5" eb="7">
      <t>ヒョウカ</t>
    </rPh>
    <phoneticPr fontId="29"/>
  </si>
  <si>
    <t>ガントチャート</t>
    <phoneticPr fontId="29"/>
  </si>
  <si>
    <t>ゲームの要素の書き出し</t>
    <phoneticPr fontId="29"/>
  </si>
  <si>
    <t>ゲーム要素にはない作業を書きだす</t>
    <phoneticPr fontId="29"/>
  </si>
  <si>
    <t>担当の確定</t>
    <phoneticPr fontId="29"/>
  </si>
  <si>
    <t>日数の確定</t>
    <phoneticPr fontId="29"/>
  </si>
  <si>
    <t>作業予定の設定</t>
  </si>
  <si>
    <t>ゲーム全体の流れ</t>
    <rPh sb="3" eb="5">
      <t>ゼンタイ</t>
    </rPh>
    <rPh sb="6" eb="7">
      <t>ナガ</t>
    </rPh>
    <phoneticPr fontId="29"/>
  </si>
  <si>
    <t>　　分解・考察・再構築</t>
    <rPh sb="2" eb="4">
      <t>ブンカイ</t>
    </rPh>
    <rPh sb="5" eb="7">
      <t>コウサツ</t>
    </rPh>
    <rPh sb="8" eb="11">
      <t>サイコウチク</t>
    </rPh>
    <phoneticPr fontId="29"/>
  </si>
  <si>
    <t>　　ゲームの面白さ（リスク・リターン）</t>
    <rPh sb="6" eb="8">
      <t>オモシロ</t>
    </rPh>
    <phoneticPr fontId="29"/>
  </si>
  <si>
    <t>　　ゲームに必要なものを洗い出す（大まか）</t>
    <rPh sb="6" eb="8">
      <t>ヒツヨウ</t>
    </rPh>
    <rPh sb="12" eb="13">
      <t>アラ</t>
    </rPh>
    <rPh sb="14" eb="15">
      <t>ダ</t>
    </rPh>
    <rPh sb="17" eb="18">
      <t>オオ</t>
    </rPh>
    <phoneticPr fontId="29"/>
  </si>
  <si>
    <t>　　ゲーム画面を考える</t>
    <rPh sb="5" eb="7">
      <t>ガメン</t>
    </rPh>
    <rPh sb="8" eb="9">
      <t>カンガ</t>
    </rPh>
    <phoneticPr fontId="29"/>
  </si>
  <si>
    <t>　　もう一度必要なものを洗い出す</t>
    <phoneticPr fontId="29"/>
  </si>
  <si>
    <t>2/13日　企画書・ガントチャート提出</t>
    <rPh sb="4" eb="5">
      <t>ニチ</t>
    </rPh>
    <rPh sb="6" eb="9">
      <t>キカクショ</t>
    </rPh>
    <rPh sb="17" eb="19">
      <t>テイシュツ</t>
    </rPh>
    <phoneticPr fontId="29"/>
  </si>
  <si>
    <t>提出</t>
    <rPh sb="0" eb="2">
      <t>テイシュツ</t>
    </rPh>
    <phoneticPr fontId="29"/>
  </si>
  <si>
    <t>提出してからのバッファ期間</t>
    <rPh sb="0" eb="2">
      <t>テイシュツ</t>
    </rPh>
    <rPh sb="11" eb="13">
      <t>キカン</t>
    </rPh>
    <phoneticPr fontId="29"/>
  </si>
  <si>
    <t>鬼塚</t>
    <rPh sb="0" eb="2">
      <t>オニツカ</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</si>
</sst>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m/dd"/>
  </numFmts>
  <fonts count="42"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
      <sz val="10.5"/>
      <color theme="1"/>
      <name val="メイリオ"/>
      <family val="3"/>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3" borderId="0" applyNumberFormat="0" applyBorder="0" applyAlignment="0" applyProtection="0"/>
    <xf numFmtId="0" fontId="3" fillId="14" borderId="0" applyNumberFormat="0" applyBorder="0" applyAlignment="0" applyProtection="0"/>
    <xf numFmtId="0" fontId="14" fillId="15" borderId="0" applyNumberFormat="0" applyBorder="0" applyAlignment="0" applyProtection="0"/>
    <xf numFmtId="0" fontId="12" fillId="16" borderId="11" applyNumberFormat="0" applyAlignment="0" applyProtection="0"/>
    <xf numFmtId="0" fontId="15" fillId="17" borderId="12" applyNumberFormat="0" applyAlignment="0" applyProtection="0"/>
    <xf numFmtId="0" fontId="4" fillId="17" borderId="11" applyNumberFormat="0" applyAlignment="0" applyProtection="0"/>
    <xf numFmtId="0" fontId="13" fillId="0" borderId="13" applyNumberFormat="0" applyFill="0" applyAlignment="0" applyProtection="0"/>
    <xf numFmtId="0" fontId="5" fillId="18" borderId="14" applyNumberFormat="0" applyAlignment="0" applyProtection="0"/>
    <xf numFmtId="0" fontId="18" fillId="0" borderId="0" applyNumberFormat="0" applyFill="0" applyBorder="0" applyAlignment="0" applyProtection="0"/>
    <xf numFmtId="0" fontId="1" fillId="19"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9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5" borderId="2" xfId="11" applyFill="1">
      <alignment horizontal="center" vertical="center"/>
    </xf>
    <xf numFmtId="0" fontId="1" fillId="9"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2" borderId="1" xfId="0" applyFont="1" applyFill="1" applyBorder="1" applyAlignment="1">
      <alignment horizontal="left" vertical="center" indent="1"/>
    </xf>
    <xf numFmtId="0" fontId="23"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9" fontId="25" fillId="7"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9" fontId="25" fillId="8" borderId="2" xfId="2" applyFont="1" applyFill="1" applyBorder="1" applyAlignment="1">
      <alignment horizontal="center" vertical="center"/>
    </xf>
    <xf numFmtId="9" fontId="25" fillId="4" borderId="2" xfId="2" applyFont="1" applyFill="1" applyBorder="1" applyAlignment="1">
      <alignment horizontal="center" vertical="center"/>
    </xf>
    <xf numFmtId="9" fontId="25" fillId="10"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9"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6" borderId="6" xfId="0" applyNumberFormat="1" applyFont="1" applyFill="1" applyBorder="1" applyAlignment="1">
      <alignment horizontal="center" vertical="center"/>
    </xf>
    <xf numFmtId="180" fontId="22" fillId="6" borderId="0" xfId="0" applyNumberFormat="1" applyFont="1" applyFill="1" applyAlignment="1">
      <alignment horizontal="center" vertical="center"/>
    </xf>
    <xf numFmtId="180" fontId="22" fillId="6"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0" borderId="2" xfId="10" applyNumberFormat="1" applyFill="1">
      <alignment horizontal="center" vertical="center"/>
    </xf>
    <xf numFmtId="181" fontId="0" fillId="5" borderId="2" xfId="0" applyNumberFormat="1" applyFill="1" applyBorder="1" applyAlignment="1">
      <alignment horizontal="center" vertical="center"/>
    </xf>
    <xf numFmtId="181" fontId="25" fillId="5" borderId="2" xfId="0" applyNumberFormat="1" applyFont="1" applyFill="1" applyBorder="1" applyAlignment="1">
      <alignment horizontal="center" vertical="center"/>
    </xf>
    <xf numFmtId="181" fontId="1" fillId="9" borderId="2" xfId="10" applyNumberFormat="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10" borderId="2" xfId="12" applyFont="1" applyFill="1">
      <alignment horizontal="left" vertical="center" indent="2"/>
    </xf>
    <xf numFmtId="181" fontId="0" fillId="9" borderId="2" xfId="10" applyNumberFormat="1" applyFont="1" applyFill="1">
      <alignment horizontal="center" vertical="center"/>
    </xf>
    <xf numFmtId="0" fontId="0" fillId="9" borderId="2" xfId="12" applyFont="1" applyFill="1">
      <alignment horizontal="left" vertical="center" indent="2"/>
    </xf>
    <xf numFmtId="0" fontId="0" fillId="7" borderId="2" xfId="11" applyFont="1" applyFill="1">
      <alignment horizontal="center" vertical="center"/>
    </xf>
    <xf numFmtId="181" fontId="1" fillId="7" borderId="2" xfId="10" applyNumberFormat="1" applyFill="1">
      <alignment horizontal="center" vertical="center"/>
    </xf>
    <xf numFmtId="0" fontId="0" fillId="44" borderId="9" xfId="0" applyFill="1" applyBorder="1" applyAlignment="1">
      <alignment vertical="center"/>
    </xf>
    <xf numFmtId="0" fontId="0" fillId="10" borderId="2" xfId="11" applyFont="1" applyFill="1">
      <alignment horizontal="center" vertical="center"/>
    </xf>
    <xf numFmtId="0" fontId="0" fillId="45" borderId="2" xfId="11" applyFont="1" applyFill="1">
      <alignment horizontal="center" vertical="center"/>
    </xf>
    <xf numFmtId="9" fontId="25" fillId="45" borderId="2" xfId="2" applyFont="1" applyFill="1" applyBorder="1" applyAlignment="1">
      <alignment horizontal="center" vertical="center"/>
    </xf>
    <xf numFmtId="181" fontId="1" fillId="45" borderId="2" xfId="10" applyNumberFormat="1" applyFill="1">
      <alignment horizontal="center" vertical="center"/>
    </xf>
    <xf numFmtId="0" fontId="40" fillId="45" borderId="2" xfId="12" applyFont="1" applyFill="1">
      <alignment horizontal="left" vertical="center" indent="2"/>
    </xf>
    <xf numFmtId="0" fontId="40" fillId="7" borderId="2" xfId="12" applyFont="1" applyFill="1">
      <alignment horizontal="left" vertical="center" indent="2"/>
    </xf>
    <xf numFmtId="0" fontId="41" fillId="9" borderId="0" xfId="0" applyFont="1" applyFill="1" applyAlignment="1">
      <alignment horizontal="center" vertical="center"/>
    </xf>
    <xf numFmtId="0" fontId="0" fillId="9" borderId="2" xfId="11" applyFont="1" applyFill="1">
      <alignment horizontal="center" vertical="center"/>
    </xf>
    <xf numFmtId="0" fontId="41" fillId="8" borderId="0" xfId="0" applyFont="1" applyFill="1" applyAlignment="1">
      <alignment horizontal="center" vertical="center"/>
    </xf>
    <xf numFmtId="181" fontId="1" fillId="8" borderId="2" xfId="10" applyNumberFormat="1" applyFill="1">
      <alignment horizontal="center" vertical="center"/>
    </xf>
    <xf numFmtId="0" fontId="41" fillId="4" borderId="0" xfId="0" applyFont="1" applyFill="1" applyAlignment="1">
      <alignment horizontal="center" vertical="center"/>
    </xf>
    <xf numFmtId="0" fontId="1" fillId="4" borderId="2" xfId="11" applyFill="1">
      <alignment horizontal="center" vertical="center"/>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179" fontId="1" fillId="0" borderId="3" xfId="9" applyAlignment="1">
      <alignment horizontal="center" vertical="center"/>
    </xf>
    <xf numFmtId="0" fontId="1" fillId="0" borderId="0" xfId="8" applyAlignment="1">
      <alignment horizontal="right" indent="1"/>
    </xf>
    <xf numFmtId="0" fontId="1" fillId="0" borderId="7" xfId="8" applyBorder="1" applyAlignment="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6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70" zoomScaleNormal="70" zoomScalePageLayoutView="70" workbookViewId="0">
      <pane ySplit="6" topLeftCell="A7" activePane="bottomLeft" state="frozen"/>
      <selection pane="bottomLeft" activeCell="D21" sqref="D21"/>
    </sheetView>
  </sheetViews>
  <sheetFormatPr defaultRowHeight="30" customHeight="1" x14ac:dyDescent="0.25"/>
  <cols>
    <col min="1" max="1" width="2.5546875" style="8" customWidth="1"/>
    <col min="2" max="2" width="19.77734375"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45">
      <c r="A1" s="9" t="s">
        <v>0</v>
      </c>
      <c r="B1" s="11" t="s">
        <v>64</v>
      </c>
      <c r="C1" s="20"/>
      <c r="D1" s="21"/>
      <c r="E1" s="22"/>
      <c r="F1" s="23"/>
      <c r="H1" s="21"/>
      <c r="I1" s="24" t="s">
        <v>1</v>
      </c>
    </row>
    <row r="2" spans="1:64" ht="30" customHeight="1" x14ac:dyDescent="0.3">
      <c r="A2" s="8" t="s">
        <v>2</v>
      </c>
      <c r="B2" s="12" t="s">
        <v>3</v>
      </c>
      <c r="I2" s="25" t="s">
        <v>4</v>
      </c>
    </row>
    <row r="3" spans="1:64" ht="30" customHeight="1" x14ac:dyDescent="0.25">
      <c r="A3" s="8" t="s">
        <v>5</v>
      </c>
      <c r="B3" s="13" t="s">
        <v>6</v>
      </c>
      <c r="C3" s="94" t="s">
        <v>7</v>
      </c>
      <c r="D3" s="95"/>
      <c r="E3" s="93">
        <v>45322</v>
      </c>
      <c r="F3" s="93"/>
    </row>
    <row r="4" spans="1:64" ht="30" customHeight="1" x14ac:dyDescent="0.25">
      <c r="A4" s="9" t="s">
        <v>8</v>
      </c>
      <c r="C4" s="94" t="s">
        <v>9</v>
      </c>
      <c r="D4" s="95"/>
      <c r="E4" s="4">
        <v>1</v>
      </c>
      <c r="I4" s="90">
        <f>I5</f>
        <v>45320</v>
      </c>
      <c r="J4" s="91"/>
      <c r="K4" s="91"/>
      <c r="L4" s="91"/>
      <c r="M4" s="91"/>
      <c r="N4" s="91"/>
      <c r="O4" s="92"/>
      <c r="P4" s="90">
        <f>P5</f>
        <v>45327</v>
      </c>
      <c r="Q4" s="91"/>
      <c r="R4" s="91"/>
      <c r="S4" s="91"/>
      <c r="T4" s="91"/>
      <c r="U4" s="91"/>
      <c r="V4" s="92"/>
      <c r="W4" s="90">
        <f>W5</f>
        <v>45334</v>
      </c>
      <c r="X4" s="91"/>
      <c r="Y4" s="91"/>
      <c r="Z4" s="91"/>
      <c r="AA4" s="91"/>
      <c r="AB4" s="91"/>
      <c r="AC4" s="92"/>
      <c r="AD4" s="90">
        <f>AD5</f>
        <v>45341</v>
      </c>
      <c r="AE4" s="91"/>
      <c r="AF4" s="91"/>
      <c r="AG4" s="91"/>
      <c r="AH4" s="91"/>
      <c r="AI4" s="91"/>
      <c r="AJ4" s="92"/>
      <c r="AK4" s="90">
        <f>AK5</f>
        <v>45348</v>
      </c>
      <c r="AL4" s="91"/>
      <c r="AM4" s="91"/>
      <c r="AN4" s="91"/>
      <c r="AO4" s="91"/>
      <c r="AP4" s="91"/>
      <c r="AQ4" s="92"/>
      <c r="AR4" s="90">
        <f>AR5</f>
        <v>45355</v>
      </c>
      <c r="AS4" s="91"/>
      <c r="AT4" s="91"/>
      <c r="AU4" s="91"/>
      <c r="AV4" s="91"/>
      <c r="AW4" s="91"/>
      <c r="AX4" s="92"/>
      <c r="AY4" s="90">
        <f>AY5</f>
        <v>45362</v>
      </c>
      <c r="AZ4" s="91"/>
      <c r="BA4" s="91"/>
      <c r="BB4" s="91"/>
      <c r="BC4" s="91"/>
      <c r="BD4" s="91"/>
      <c r="BE4" s="92"/>
      <c r="BF4" s="90">
        <f>BF5</f>
        <v>45369</v>
      </c>
      <c r="BG4" s="91"/>
      <c r="BH4" s="91"/>
      <c r="BI4" s="91"/>
      <c r="BJ4" s="91"/>
      <c r="BK4" s="91"/>
      <c r="BL4" s="92"/>
    </row>
    <row r="5" spans="1:64" ht="15" customHeight="1" x14ac:dyDescent="0.25">
      <c r="A5" s="9" t="s">
        <v>10</v>
      </c>
      <c r="B5" s="19"/>
      <c r="C5" s="19"/>
      <c r="D5" s="19"/>
      <c r="E5" s="19"/>
      <c r="F5" s="19"/>
      <c r="G5" s="19"/>
      <c r="I5" s="61">
        <f>プロジェクトの開始-WEEKDAY(プロジェクトの開始,1)+2+7*(週表示-1)</f>
        <v>45320</v>
      </c>
      <c r="J5" s="62">
        <f>I5+1</f>
        <v>45321</v>
      </c>
      <c r="K5" s="62">
        <f t="shared" ref="K5:AX5" si="0">J5+1</f>
        <v>45322</v>
      </c>
      <c r="L5" s="62">
        <f t="shared" si="0"/>
        <v>45323</v>
      </c>
      <c r="M5" s="62">
        <f t="shared" si="0"/>
        <v>45324</v>
      </c>
      <c r="N5" s="62">
        <f t="shared" si="0"/>
        <v>45325</v>
      </c>
      <c r="O5" s="63">
        <f t="shared" si="0"/>
        <v>45326</v>
      </c>
      <c r="P5" s="61">
        <f>O5+1</f>
        <v>45327</v>
      </c>
      <c r="Q5" s="62">
        <f>P5+1</f>
        <v>45328</v>
      </c>
      <c r="R5" s="62">
        <f t="shared" si="0"/>
        <v>45329</v>
      </c>
      <c r="S5" s="62">
        <f t="shared" si="0"/>
        <v>45330</v>
      </c>
      <c r="T5" s="62">
        <f t="shared" si="0"/>
        <v>45331</v>
      </c>
      <c r="U5" s="62">
        <f t="shared" si="0"/>
        <v>45332</v>
      </c>
      <c r="V5" s="63">
        <f t="shared" si="0"/>
        <v>45333</v>
      </c>
      <c r="W5" s="61">
        <f>V5+1</f>
        <v>45334</v>
      </c>
      <c r="X5" s="62">
        <f>W5+1</f>
        <v>45335</v>
      </c>
      <c r="Y5" s="62">
        <f t="shared" si="0"/>
        <v>45336</v>
      </c>
      <c r="Z5" s="62">
        <f t="shared" si="0"/>
        <v>45337</v>
      </c>
      <c r="AA5" s="62">
        <f t="shared" si="0"/>
        <v>45338</v>
      </c>
      <c r="AB5" s="62">
        <f t="shared" si="0"/>
        <v>45339</v>
      </c>
      <c r="AC5" s="63">
        <f t="shared" si="0"/>
        <v>45340</v>
      </c>
      <c r="AD5" s="61">
        <f>AC5+1</f>
        <v>45341</v>
      </c>
      <c r="AE5" s="62">
        <f>AD5+1</f>
        <v>45342</v>
      </c>
      <c r="AF5" s="62">
        <f t="shared" si="0"/>
        <v>45343</v>
      </c>
      <c r="AG5" s="62">
        <f t="shared" si="0"/>
        <v>45344</v>
      </c>
      <c r="AH5" s="62">
        <f t="shared" si="0"/>
        <v>45345</v>
      </c>
      <c r="AI5" s="62">
        <f t="shared" si="0"/>
        <v>45346</v>
      </c>
      <c r="AJ5" s="63">
        <f t="shared" si="0"/>
        <v>45347</v>
      </c>
      <c r="AK5" s="61">
        <f>AJ5+1</f>
        <v>45348</v>
      </c>
      <c r="AL5" s="62">
        <f>AK5+1</f>
        <v>45349</v>
      </c>
      <c r="AM5" s="62">
        <f t="shared" si="0"/>
        <v>45350</v>
      </c>
      <c r="AN5" s="62">
        <f t="shared" si="0"/>
        <v>45351</v>
      </c>
      <c r="AO5" s="62">
        <f t="shared" si="0"/>
        <v>45352</v>
      </c>
      <c r="AP5" s="62">
        <f t="shared" si="0"/>
        <v>45353</v>
      </c>
      <c r="AQ5" s="63">
        <f t="shared" si="0"/>
        <v>45354</v>
      </c>
      <c r="AR5" s="61">
        <f>AQ5+1</f>
        <v>45355</v>
      </c>
      <c r="AS5" s="62">
        <f>AR5+1</f>
        <v>45356</v>
      </c>
      <c r="AT5" s="62">
        <f t="shared" si="0"/>
        <v>45357</v>
      </c>
      <c r="AU5" s="62">
        <f t="shared" si="0"/>
        <v>45358</v>
      </c>
      <c r="AV5" s="62">
        <f t="shared" si="0"/>
        <v>45359</v>
      </c>
      <c r="AW5" s="62">
        <f t="shared" si="0"/>
        <v>45360</v>
      </c>
      <c r="AX5" s="63">
        <f t="shared" si="0"/>
        <v>45361</v>
      </c>
      <c r="AY5" s="61">
        <f>AX5+1</f>
        <v>45362</v>
      </c>
      <c r="AZ5" s="62">
        <f>AY5+1</f>
        <v>45363</v>
      </c>
      <c r="BA5" s="62">
        <f t="shared" ref="BA5:BE5" si="1">AZ5+1</f>
        <v>45364</v>
      </c>
      <c r="BB5" s="62">
        <f t="shared" si="1"/>
        <v>45365</v>
      </c>
      <c r="BC5" s="62">
        <f t="shared" si="1"/>
        <v>45366</v>
      </c>
      <c r="BD5" s="62">
        <f t="shared" si="1"/>
        <v>45367</v>
      </c>
      <c r="BE5" s="63">
        <f t="shared" si="1"/>
        <v>45368</v>
      </c>
      <c r="BF5" s="61">
        <f>BE5+1</f>
        <v>45369</v>
      </c>
      <c r="BG5" s="62">
        <f>BF5+1</f>
        <v>45370</v>
      </c>
      <c r="BH5" s="62">
        <f t="shared" ref="BH5:BL5" si="2">BG5+1</f>
        <v>45371</v>
      </c>
      <c r="BI5" s="62">
        <f t="shared" si="2"/>
        <v>45372</v>
      </c>
      <c r="BJ5" s="62">
        <f t="shared" si="2"/>
        <v>45373</v>
      </c>
      <c r="BK5" s="62">
        <f t="shared" si="2"/>
        <v>45374</v>
      </c>
      <c r="BL5" s="63">
        <f t="shared" si="2"/>
        <v>45375</v>
      </c>
    </row>
    <row r="6" spans="1:64" ht="20.25" customHeight="1" thickBot="1" x14ac:dyDescent="0.3">
      <c r="A6" s="9" t="s">
        <v>11</v>
      </c>
      <c r="B6" s="26" t="s">
        <v>12</v>
      </c>
      <c r="C6" s="27" t="s">
        <v>13</v>
      </c>
      <c r="D6" s="27" t="s">
        <v>14</v>
      </c>
      <c r="E6" s="27" t="s">
        <v>15</v>
      </c>
      <c r="F6" s="27" t="s">
        <v>16</v>
      </c>
      <c r="G6" s="27"/>
      <c r="H6" s="27" t="s">
        <v>17</v>
      </c>
      <c r="I6" s="28" t="str">
        <f t="shared" ref="I6:AN6" si="3">LEFT(TEXT(I5,"aaa"),1)</f>
        <v>月</v>
      </c>
      <c r="J6" s="28" t="str">
        <f t="shared" si="3"/>
        <v>火</v>
      </c>
      <c r="K6" s="28" t="str">
        <f t="shared" si="3"/>
        <v>水</v>
      </c>
      <c r="L6" s="28" t="str">
        <f t="shared" si="3"/>
        <v>木</v>
      </c>
      <c r="M6" s="28" t="str">
        <f t="shared" si="3"/>
        <v>金</v>
      </c>
      <c r="N6" s="28" t="str">
        <f t="shared" si="3"/>
        <v>土</v>
      </c>
      <c r="O6" s="28" t="str">
        <f t="shared" si="3"/>
        <v>日</v>
      </c>
      <c r="P6" s="28" t="str">
        <f t="shared" si="3"/>
        <v>月</v>
      </c>
      <c r="Q6" s="28" t="str">
        <f t="shared" si="3"/>
        <v>火</v>
      </c>
      <c r="R6" s="28" t="str">
        <f t="shared" si="3"/>
        <v>水</v>
      </c>
      <c r="S6" s="28" t="str">
        <f t="shared" si="3"/>
        <v>木</v>
      </c>
      <c r="T6" s="28" t="str">
        <f t="shared" si="3"/>
        <v>金</v>
      </c>
      <c r="U6" s="28" t="str">
        <f t="shared" si="3"/>
        <v>土</v>
      </c>
      <c r="V6" s="28" t="str">
        <f t="shared" si="3"/>
        <v>日</v>
      </c>
      <c r="W6" s="28" t="str">
        <f t="shared" si="3"/>
        <v>月</v>
      </c>
      <c r="X6" s="28" t="str">
        <f t="shared" si="3"/>
        <v>火</v>
      </c>
      <c r="Y6" s="28" t="str">
        <f t="shared" si="3"/>
        <v>水</v>
      </c>
      <c r="Z6" s="28" t="str">
        <f t="shared" si="3"/>
        <v>木</v>
      </c>
      <c r="AA6" s="28" t="str">
        <f t="shared" si="3"/>
        <v>金</v>
      </c>
      <c r="AB6" s="28" t="str">
        <f t="shared" si="3"/>
        <v>土</v>
      </c>
      <c r="AC6" s="28" t="str">
        <f t="shared" si="3"/>
        <v>日</v>
      </c>
      <c r="AD6" s="28" t="str">
        <f t="shared" si="3"/>
        <v>月</v>
      </c>
      <c r="AE6" s="28" t="str">
        <f t="shared" si="3"/>
        <v>火</v>
      </c>
      <c r="AF6" s="28" t="str">
        <f t="shared" si="3"/>
        <v>水</v>
      </c>
      <c r="AG6" s="28" t="str">
        <f t="shared" si="3"/>
        <v>木</v>
      </c>
      <c r="AH6" s="28" t="str">
        <f t="shared" si="3"/>
        <v>金</v>
      </c>
      <c r="AI6" s="28" t="str">
        <f t="shared" si="3"/>
        <v>土</v>
      </c>
      <c r="AJ6" s="28" t="str">
        <f t="shared" si="3"/>
        <v>日</v>
      </c>
      <c r="AK6" s="28" t="str">
        <f t="shared" si="3"/>
        <v>月</v>
      </c>
      <c r="AL6" s="28" t="str">
        <f t="shared" si="3"/>
        <v>火</v>
      </c>
      <c r="AM6" s="28" t="str">
        <f t="shared" si="3"/>
        <v>水</v>
      </c>
      <c r="AN6" s="28" t="str">
        <f t="shared" si="3"/>
        <v>木</v>
      </c>
      <c r="AO6" s="28" t="str">
        <f t="shared" ref="AO6:BL6" si="4">LEFT(TEXT(AO5,"aaa"),1)</f>
        <v>金</v>
      </c>
      <c r="AP6" s="28" t="str">
        <f t="shared" si="4"/>
        <v>土</v>
      </c>
      <c r="AQ6" s="28" t="str">
        <f t="shared" si="4"/>
        <v>日</v>
      </c>
      <c r="AR6" s="28" t="str">
        <f t="shared" si="4"/>
        <v>月</v>
      </c>
      <c r="AS6" s="28" t="str">
        <f t="shared" si="4"/>
        <v>火</v>
      </c>
      <c r="AT6" s="28" t="str">
        <f t="shared" si="4"/>
        <v>水</v>
      </c>
      <c r="AU6" s="28" t="str">
        <f t="shared" si="4"/>
        <v>木</v>
      </c>
      <c r="AV6" s="28" t="str">
        <f t="shared" si="4"/>
        <v>金</v>
      </c>
      <c r="AW6" s="28" t="str">
        <f t="shared" si="4"/>
        <v>土</v>
      </c>
      <c r="AX6" s="28" t="str">
        <f t="shared" si="4"/>
        <v>日</v>
      </c>
      <c r="AY6" s="28" t="str">
        <f t="shared" si="4"/>
        <v>月</v>
      </c>
      <c r="AZ6" s="28" t="str">
        <f t="shared" si="4"/>
        <v>火</v>
      </c>
      <c r="BA6" s="28" t="str">
        <f t="shared" si="4"/>
        <v>水</v>
      </c>
      <c r="BB6" s="28" t="str">
        <f t="shared" si="4"/>
        <v>木</v>
      </c>
      <c r="BC6" s="28" t="str">
        <f t="shared" si="4"/>
        <v>金</v>
      </c>
      <c r="BD6" s="28" t="str">
        <f t="shared" si="4"/>
        <v>土</v>
      </c>
      <c r="BE6" s="28" t="str">
        <f t="shared" si="4"/>
        <v>日</v>
      </c>
      <c r="BF6" s="28" t="str">
        <f t="shared" si="4"/>
        <v>月</v>
      </c>
      <c r="BG6" s="28" t="str">
        <f t="shared" si="4"/>
        <v>火</v>
      </c>
      <c r="BH6" s="28" t="str">
        <f t="shared" si="4"/>
        <v>水</v>
      </c>
      <c r="BI6" s="28" t="str">
        <f t="shared" si="4"/>
        <v>木</v>
      </c>
      <c r="BJ6" s="28" t="str">
        <f t="shared" si="4"/>
        <v>金</v>
      </c>
      <c r="BK6" s="28" t="str">
        <f t="shared" si="4"/>
        <v>土</v>
      </c>
      <c r="BL6" s="28" t="str">
        <f t="shared" si="4"/>
        <v>日</v>
      </c>
    </row>
    <row r="7" spans="1:64" ht="30" hidden="1" customHeight="1" thickBot="1" x14ac:dyDescent="0.3">
      <c r="A7" s="8" t="s">
        <v>18</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
      <c r="A8" s="9" t="s">
        <v>19</v>
      </c>
      <c r="B8" s="83" t="s">
        <v>37</v>
      </c>
      <c r="C8" s="75" t="s">
        <v>39</v>
      </c>
      <c r="D8" s="29">
        <v>1</v>
      </c>
      <c r="E8" s="76">
        <v>45327</v>
      </c>
      <c r="F8" s="76">
        <v>45329</v>
      </c>
      <c r="G8" s="30"/>
      <c r="H8" s="30">
        <f t="shared" ref="H8:H35" si="5">IF(OR(ISBLANK(タスク_開始),ISBLANK(タスク_終了)),"",タスク_終了-タスク_開始+1)</f>
        <v>3</v>
      </c>
      <c r="I8" s="5"/>
      <c r="J8" s="5"/>
      <c r="K8" s="5"/>
      <c r="L8" s="77"/>
      <c r="M8" s="5"/>
      <c r="N8" s="5"/>
      <c r="O8" s="5"/>
      <c r="P8" s="5"/>
      <c r="Q8" s="5"/>
      <c r="R8" s="5"/>
      <c r="S8" s="5"/>
      <c r="T8" s="5"/>
      <c r="U8" s="6"/>
      <c r="V8" s="6"/>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
      <c r="A9" s="9" t="s">
        <v>19</v>
      </c>
      <c r="B9" s="70" t="s">
        <v>40</v>
      </c>
      <c r="C9" s="71" t="s">
        <v>39</v>
      </c>
      <c r="D9" s="31">
        <v>1</v>
      </c>
      <c r="E9" s="64">
        <v>45328</v>
      </c>
      <c r="F9" s="64">
        <v>45328</v>
      </c>
      <c r="G9" s="30"/>
      <c r="H9" s="30">
        <f t="shared" si="5"/>
        <v>1</v>
      </c>
      <c r="I9" s="5"/>
      <c r="J9" s="5"/>
      <c r="K9" s="5"/>
      <c r="L9" s="77"/>
      <c r="M9" s="5"/>
      <c r="N9" s="5"/>
      <c r="O9" s="5"/>
      <c r="P9" s="5"/>
      <c r="Q9" s="5"/>
      <c r="R9" s="5"/>
      <c r="S9" s="5"/>
      <c r="T9" s="5"/>
      <c r="U9" s="6"/>
      <c r="V9" s="6"/>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
      <c r="A10" s="9" t="s">
        <v>19</v>
      </c>
      <c r="B10" s="70" t="s">
        <v>41</v>
      </c>
      <c r="C10" s="71" t="s">
        <v>39</v>
      </c>
      <c r="D10" s="31">
        <v>1</v>
      </c>
      <c r="E10" s="64">
        <v>45327</v>
      </c>
      <c r="F10" s="64">
        <v>45328</v>
      </c>
      <c r="G10" s="30"/>
      <c r="H10" s="30">
        <f t="shared" si="5"/>
        <v>2</v>
      </c>
      <c r="I10" s="5"/>
      <c r="J10" s="5"/>
      <c r="K10" s="5"/>
      <c r="L10" s="77"/>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
      <c r="A11" s="9" t="s">
        <v>19</v>
      </c>
      <c r="B11" s="70" t="s">
        <v>59</v>
      </c>
      <c r="C11" s="71" t="s">
        <v>39</v>
      </c>
      <c r="D11" s="31">
        <v>1</v>
      </c>
      <c r="E11" s="64">
        <v>45327</v>
      </c>
      <c r="F11" s="64">
        <v>45328</v>
      </c>
      <c r="G11" s="30"/>
      <c r="H11" s="30">
        <f t="shared" si="5"/>
        <v>2</v>
      </c>
      <c r="I11" s="5"/>
      <c r="J11" s="5"/>
      <c r="K11" s="5"/>
      <c r="L11" s="77"/>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
      <c r="A12" s="9" t="s">
        <v>19</v>
      </c>
      <c r="B12" s="70" t="s">
        <v>60</v>
      </c>
      <c r="C12" s="71" t="s">
        <v>39</v>
      </c>
      <c r="D12" s="31">
        <v>1</v>
      </c>
      <c r="E12" s="64">
        <v>45328</v>
      </c>
      <c r="F12" s="64">
        <v>45328</v>
      </c>
      <c r="G12" s="30"/>
      <c r="H12" s="30">
        <f t="shared" si="5"/>
        <v>1</v>
      </c>
      <c r="I12" s="5"/>
      <c r="J12" s="5"/>
      <c r="K12" s="5"/>
      <c r="L12" s="77"/>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
      <c r="A13" s="9" t="s">
        <v>19</v>
      </c>
      <c r="B13" s="70" t="s">
        <v>58</v>
      </c>
      <c r="C13" s="71" t="s">
        <v>39</v>
      </c>
      <c r="D13" s="31">
        <v>1</v>
      </c>
      <c r="E13" s="64">
        <v>45328</v>
      </c>
      <c r="F13" s="64">
        <v>45328</v>
      </c>
      <c r="G13" s="30"/>
      <c r="H13" s="30">
        <f t="shared" si="5"/>
        <v>1</v>
      </c>
      <c r="I13" s="5"/>
      <c r="J13" s="5"/>
      <c r="K13" s="5"/>
      <c r="L13" s="77"/>
      <c r="M13" s="5"/>
      <c r="N13" s="5"/>
      <c r="O13" s="5"/>
      <c r="P13" s="5"/>
      <c r="Q13" s="5"/>
      <c r="R13" s="5"/>
      <c r="S13" s="5"/>
      <c r="T13" s="5"/>
      <c r="U13" s="6"/>
      <c r="V13" s="6"/>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
      <c r="A14" s="9" t="s">
        <v>19</v>
      </c>
      <c r="B14" s="70" t="s">
        <v>61</v>
      </c>
      <c r="C14" s="71" t="s">
        <v>39</v>
      </c>
      <c r="D14" s="31">
        <v>1</v>
      </c>
      <c r="E14" s="64">
        <v>45328</v>
      </c>
      <c r="F14" s="64">
        <v>45328</v>
      </c>
      <c r="G14" s="30"/>
      <c r="H14" s="30">
        <f t="shared" si="5"/>
        <v>1</v>
      </c>
      <c r="I14" s="5"/>
      <c r="J14" s="5"/>
      <c r="K14" s="5"/>
      <c r="L14" s="77"/>
      <c r="M14" s="5"/>
      <c r="N14" s="5"/>
      <c r="O14" s="5"/>
      <c r="P14" s="5"/>
      <c r="Q14" s="5"/>
      <c r="R14" s="5"/>
      <c r="S14" s="5"/>
      <c r="T14" s="5"/>
      <c r="U14" s="6"/>
      <c r="V14" s="6"/>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
      <c r="A15" s="9" t="s">
        <v>19</v>
      </c>
      <c r="B15" s="70" t="s">
        <v>62</v>
      </c>
      <c r="C15" s="71" t="s">
        <v>39</v>
      </c>
      <c r="D15" s="31">
        <v>1</v>
      </c>
      <c r="E15" s="64">
        <v>45328</v>
      </c>
      <c r="F15" s="64">
        <v>45328</v>
      </c>
      <c r="G15" s="30"/>
      <c r="H15" s="30">
        <f t="shared" si="5"/>
        <v>1</v>
      </c>
      <c r="I15" s="5"/>
      <c r="J15" s="5"/>
      <c r="K15" s="5"/>
      <c r="L15" s="77"/>
      <c r="M15" s="5"/>
      <c r="N15" s="5"/>
      <c r="O15" s="5"/>
      <c r="P15" s="5"/>
      <c r="Q15" s="5"/>
      <c r="R15" s="5"/>
      <c r="S15" s="5"/>
      <c r="T15" s="5"/>
      <c r="U15" s="6"/>
      <c r="V15" s="6"/>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
      <c r="A16" s="9" t="s">
        <v>19</v>
      </c>
      <c r="B16" s="70" t="s">
        <v>63</v>
      </c>
      <c r="C16" s="71" t="s">
        <v>39</v>
      </c>
      <c r="D16" s="31">
        <v>1</v>
      </c>
      <c r="E16" s="64">
        <v>45328</v>
      </c>
      <c r="F16" s="64">
        <v>45328</v>
      </c>
      <c r="G16" s="30"/>
      <c r="H16" s="30">
        <f t="shared" si="5"/>
        <v>1</v>
      </c>
      <c r="I16" s="5"/>
      <c r="J16" s="5"/>
      <c r="K16" s="5"/>
      <c r="L16" s="77"/>
      <c r="M16" s="5"/>
      <c r="N16" s="5"/>
      <c r="O16" s="5"/>
      <c r="P16" s="5"/>
      <c r="Q16" s="5"/>
      <c r="R16" s="5"/>
      <c r="S16" s="5"/>
      <c r="T16" s="5"/>
      <c r="U16" s="6"/>
      <c r="V16" s="6"/>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
      <c r="A17" s="9" t="s">
        <v>19</v>
      </c>
      <c r="B17" s="70" t="s">
        <v>42</v>
      </c>
      <c r="C17" s="71" t="s">
        <v>39</v>
      </c>
      <c r="D17" s="31">
        <v>1</v>
      </c>
      <c r="E17" s="64">
        <v>45329</v>
      </c>
      <c r="F17" s="64">
        <v>45329</v>
      </c>
      <c r="G17" s="30"/>
      <c r="H17" s="30">
        <f t="shared" si="5"/>
        <v>1</v>
      </c>
      <c r="I17" s="5"/>
      <c r="J17" s="5"/>
      <c r="K17" s="5"/>
      <c r="L17" s="77"/>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
      <c r="A18" s="9"/>
      <c r="B18" s="70" t="s">
        <v>43</v>
      </c>
      <c r="C18" s="71" t="s">
        <v>39</v>
      </c>
      <c r="D18" s="31">
        <v>1</v>
      </c>
      <c r="E18" s="64">
        <v>45329</v>
      </c>
      <c r="F18" s="64">
        <v>45329</v>
      </c>
      <c r="G18" s="30"/>
      <c r="H18" s="30">
        <f t="shared" si="5"/>
        <v>1</v>
      </c>
      <c r="I18" s="5"/>
      <c r="J18" s="5"/>
      <c r="K18" s="5"/>
      <c r="L18" s="77"/>
      <c r="M18" s="5"/>
      <c r="N18" s="5"/>
      <c r="O18" s="5"/>
      <c r="P18" s="5"/>
      <c r="Q18" s="5"/>
      <c r="R18" s="5"/>
      <c r="S18" s="5"/>
      <c r="T18" s="5"/>
      <c r="U18" s="6"/>
      <c r="V18" s="6"/>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
      <c r="A19" s="9"/>
      <c r="B19" s="70" t="s">
        <v>44</v>
      </c>
      <c r="C19" s="71" t="s">
        <v>67</v>
      </c>
      <c r="D19" s="31">
        <v>1</v>
      </c>
      <c r="E19" s="64">
        <v>45330</v>
      </c>
      <c r="F19" s="64">
        <v>45330</v>
      </c>
      <c r="G19" s="30"/>
      <c r="H19" s="30">
        <f t="shared" si="5"/>
        <v>1</v>
      </c>
      <c r="I19" s="5"/>
      <c r="J19" s="5"/>
      <c r="K19" s="5"/>
      <c r="L19" s="77"/>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
      <c r="A20" s="8"/>
      <c r="B20" s="82" t="s">
        <v>45</v>
      </c>
      <c r="C20" s="79" t="s">
        <v>46</v>
      </c>
      <c r="D20" s="80">
        <v>1</v>
      </c>
      <c r="E20" s="81">
        <v>45332</v>
      </c>
      <c r="F20" s="81">
        <v>45332</v>
      </c>
      <c r="G20" s="30"/>
      <c r="H20" s="30">
        <f t="shared" si="5"/>
        <v>1</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
      <c r="A21" s="8"/>
      <c r="B21" s="72" t="s">
        <v>47</v>
      </c>
      <c r="C21" s="78" t="s">
        <v>46</v>
      </c>
      <c r="D21" s="34">
        <v>1</v>
      </c>
      <c r="E21" s="66">
        <v>45332</v>
      </c>
      <c r="F21" s="66">
        <v>45332</v>
      </c>
      <c r="G21" s="30"/>
      <c r="H21" s="30">
        <f t="shared" si="5"/>
        <v>1</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
      <c r="A22" s="8"/>
      <c r="B22" s="72" t="s">
        <v>48</v>
      </c>
      <c r="C22" s="78" t="s">
        <v>46</v>
      </c>
      <c r="D22" s="34">
        <v>1</v>
      </c>
      <c r="E22" s="66">
        <v>45332</v>
      </c>
      <c r="F22" s="66">
        <v>45332</v>
      </c>
      <c r="G22" s="30"/>
      <c r="H22" s="30">
        <f t="shared" si="5"/>
        <v>1</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
      <c r="A23" s="8"/>
      <c r="B23" s="72" t="s">
        <v>49</v>
      </c>
      <c r="C23" s="78" t="s">
        <v>46</v>
      </c>
      <c r="D23" s="34">
        <v>1</v>
      </c>
      <c r="E23" s="66">
        <v>45332</v>
      </c>
      <c r="F23" s="66">
        <v>45332</v>
      </c>
      <c r="G23" s="30"/>
      <c r="H23" s="30">
        <f t="shared" si="5"/>
        <v>1</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
      <c r="A24" s="8"/>
      <c r="B24" s="72" t="s">
        <v>50</v>
      </c>
      <c r="C24" s="78" t="s">
        <v>46</v>
      </c>
      <c r="D24" s="34">
        <v>1</v>
      </c>
      <c r="E24" s="66">
        <v>45332</v>
      </c>
      <c r="F24" s="66">
        <v>45332</v>
      </c>
      <c r="G24" s="30"/>
      <c r="H24" s="30">
        <f t="shared" si="5"/>
        <v>1</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
      <c r="A25" s="8"/>
      <c r="B25" s="72" t="s">
        <v>51</v>
      </c>
      <c r="C25" s="78" t="s">
        <v>46</v>
      </c>
      <c r="D25" s="34">
        <v>1</v>
      </c>
      <c r="E25" s="66">
        <v>45332</v>
      </c>
      <c r="F25" s="66">
        <v>45332</v>
      </c>
      <c r="G25" s="30"/>
      <c r="H25" s="30">
        <f t="shared" si="5"/>
        <v>1</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
      <c r="A26" s="8" t="s">
        <v>20</v>
      </c>
      <c r="B26" s="35" t="s">
        <v>52</v>
      </c>
      <c r="C26" s="15"/>
      <c r="D26" s="36">
        <v>0</v>
      </c>
      <c r="E26" s="67">
        <v>45333</v>
      </c>
      <c r="F26" s="68">
        <v>45333</v>
      </c>
      <c r="G26" s="30"/>
      <c r="H26" s="30">
        <f t="shared" si="5"/>
        <v>1</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
      <c r="A27" s="8"/>
      <c r="B27" s="74" t="s">
        <v>53</v>
      </c>
      <c r="C27" s="85" t="s">
        <v>46</v>
      </c>
      <c r="D27" s="37">
        <v>0</v>
      </c>
      <c r="E27" s="73">
        <v>45333</v>
      </c>
      <c r="F27" s="69">
        <v>45333</v>
      </c>
      <c r="G27" s="30"/>
      <c r="H27" s="30">
        <f t="shared" si="5"/>
        <v>1</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
      <c r="A28" s="8"/>
      <c r="B28" s="74" t="s">
        <v>54</v>
      </c>
      <c r="C28" s="16" t="s">
        <v>38</v>
      </c>
      <c r="D28" s="37">
        <v>0</v>
      </c>
      <c r="E28" s="69">
        <v>45333</v>
      </c>
      <c r="F28" s="69">
        <v>45333</v>
      </c>
      <c r="G28" s="30"/>
      <c r="H28" s="30">
        <f t="shared" si="5"/>
        <v>1</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
      <c r="A29" s="8"/>
      <c r="B29" s="74" t="s">
        <v>55</v>
      </c>
      <c r="C29" s="16" t="s">
        <v>38</v>
      </c>
      <c r="D29" s="37">
        <v>0</v>
      </c>
      <c r="E29" s="69">
        <v>45333</v>
      </c>
      <c r="F29" s="69">
        <v>45333</v>
      </c>
      <c r="G29" s="30"/>
      <c r="H29" s="30">
        <f t="shared" si="5"/>
        <v>1</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
      <c r="A30" s="8"/>
      <c r="B30" s="74" t="s">
        <v>56</v>
      </c>
      <c r="C30" s="16" t="s">
        <v>38</v>
      </c>
      <c r="D30" s="37">
        <v>0</v>
      </c>
      <c r="E30" s="69">
        <v>45333</v>
      </c>
      <c r="F30" s="69">
        <v>45333</v>
      </c>
      <c r="G30" s="30"/>
      <c r="H30" s="30">
        <f t="shared" si="5"/>
        <v>1</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
      <c r="A31" s="8"/>
      <c r="B31" s="84" t="s">
        <v>57</v>
      </c>
      <c r="C31" s="16" t="s">
        <v>38</v>
      </c>
      <c r="D31" s="37">
        <v>0</v>
      </c>
      <c r="E31" s="69">
        <v>45333</v>
      </c>
      <c r="F31" s="69">
        <v>45333</v>
      </c>
      <c r="G31" s="30"/>
      <c r="H31" s="30">
        <f t="shared" si="5"/>
        <v>1</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
      <c r="A32" s="8"/>
      <c r="B32" s="86" t="s">
        <v>65</v>
      </c>
      <c r="C32" s="14" t="s">
        <v>38</v>
      </c>
      <c r="D32" s="32">
        <v>0</v>
      </c>
      <c r="E32" s="87"/>
      <c r="F32" s="87"/>
      <c r="G32" s="30"/>
      <c r="H32" s="30" t="str">
        <f t="shared" si="5"/>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
      <c r="A33" s="8"/>
      <c r="B33" s="88" t="s">
        <v>66</v>
      </c>
      <c r="C33" s="89" t="s">
        <v>38</v>
      </c>
      <c r="D33" s="33">
        <v>0</v>
      </c>
      <c r="E33" s="65">
        <v>45334</v>
      </c>
      <c r="F33" s="65">
        <v>45335</v>
      </c>
      <c r="G33" s="30"/>
      <c r="H33" s="30">
        <f t="shared" si="5"/>
        <v>2</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
      <c r="A34" s="8" t="s">
        <v>21</v>
      </c>
      <c r="B34" s="18"/>
      <c r="C34" s="17"/>
      <c r="D34" s="38"/>
      <c r="E34" s="58"/>
      <c r="F34" s="58"/>
      <c r="G34" s="30"/>
      <c r="H34" s="30"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
      <c r="A35" s="9" t="s">
        <v>22</v>
      </c>
      <c r="B35" s="39" t="s">
        <v>23</v>
      </c>
      <c r="C35" s="40"/>
      <c r="D35" s="41"/>
      <c r="E35" s="59"/>
      <c r="F35" s="60"/>
      <c r="G35" s="42"/>
      <c r="H35" s="42" t="str">
        <f t="shared" si="5"/>
        <v/>
      </c>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row>
    <row r="36" spans="1:64" ht="30" customHeight="1" x14ac:dyDescent="0.25">
      <c r="G36" s="3"/>
    </row>
    <row r="37" spans="1:64" ht="30" customHeight="1" x14ac:dyDescent="0.25">
      <c r="C37" s="43"/>
      <c r="F37" s="44"/>
    </row>
    <row r="38" spans="1:64" ht="30" customHeight="1" x14ac:dyDescent="0.25">
      <c r="C38" s="4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 D22 D26:D30 D33:D35">
    <cfRule type="dataBar" priority="20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I22:BL22 I26:BL30 I33:BL35">
    <cfRule type="expression" dxfId="59" priority="225">
      <formula>AND(TODAY()&gt;=I$5,TODAY()&lt;J$5)</formula>
    </cfRule>
  </conditionalFormatting>
  <conditionalFormatting sqref="I7:BL7 I22:BL22 I26:BL30 I33:BL35">
    <cfRule type="expression" dxfId="58" priority="219">
      <formula>AND(タスク_開始&lt;=I$5,ROUNDDOWN((タスク_終了-タスク_開始+1)*タスク_進捗状況,0)+タスク_開始-1&gt;=I$5)</formula>
    </cfRule>
    <cfRule type="expression" dxfId="57" priority="220" stopIfTrue="1">
      <formula>AND(タスク_終了&gt;=I$5,タスク_開始&lt;J$5)</formula>
    </cfRule>
  </conditionalFormatting>
  <conditionalFormatting sqref="I19:BL19">
    <cfRule type="expression" dxfId="56" priority="76">
      <formula>AND(TODAY()&gt;=I$5,TODAY()&lt;J$5)</formula>
    </cfRule>
  </conditionalFormatting>
  <conditionalFormatting sqref="I19:BL19">
    <cfRule type="expression" dxfId="55" priority="74">
      <formula>AND(タスク_開始&lt;=I$5,ROUNDDOWN((タスク_終了-タスク_開始+1)*タスク_進捗状況,0)+タスク_開始-1&gt;=I$5)</formula>
    </cfRule>
    <cfRule type="expression" dxfId="54" priority="75" stopIfTrue="1">
      <formula>AND(タスク_終了&gt;=I$5,タスク_開始&lt;J$5)</formula>
    </cfRule>
  </conditionalFormatting>
  <conditionalFormatting sqref="D19">
    <cfRule type="dataBar" priority="73">
      <dataBar>
        <cfvo type="num" val="0"/>
        <cfvo type="num" val="1"/>
        <color theme="0" tint="-0.249977111117893"/>
      </dataBar>
      <extLst>
        <ext xmlns:x14="http://schemas.microsoft.com/office/spreadsheetml/2009/9/main" uri="{B025F937-C7B1-47D3-B67F-A62EFF666E3E}">
          <x14:id>{8C979615-3A3A-4534-8566-D0FC3A3B0E87}</x14:id>
        </ext>
      </extLst>
    </cfRule>
  </conditionalFormatting>
  <conditionalFormatting sqref="I8:BL8">
    <cfRule type="expression" dxfId="53" priority="72">
      <formula>AND(TODAY()&gt;=I$5,TODAY()&lt;J$5)</formula>
    </cfRule>
  </conditionalFormatting>
  <conditionalFormatting sqref="I8:BL8">
    <cfRule type="expression" dxfId="52" priority="70">
      <formula>AND(タスク_開始&lt;=I$5,ROUNDDOWN((タスク_終了-タスク_開始+1)*タスク_進捗状況,0)+タスク_開始-1&gt;=I$5)</formula>
    </cfRule>
    <cfRule type="expression" dxfId="51" priority="71" stopIfTrue="1">
      <formula>AND(タスク_終了&gt;=I$5,タスク_開始&lt;J$5)</formula>
    </cfRule>
  </conditionalFormatting>
  <conditionalFormatting sqref="I9:BL9">
    <cfRule type="expression" dxfId="50" priority="68">
      <formula>AND(TODAY()&gt;=I$5,TODAY()&lt;J$5)</formula>
    </cfRule>
  </conditionalFormatting>
  <conditionalFormatting sqref="I9:BL9">
    <cfRule type="expression" dxfId="49" priority="66">
      <formula>AND(タスク_開始&lt;=I$5,ROUNDDOWN((タスク_終了-タスク_開始+1)*タスク_進捗状況,0)+タスク_開始-1&gt;=I$5)</formula>
    </cfRule>
    <cfRule type="expression" dxfId="48" priority="67" stopIfTrue="1">
      <formula>AND(タスク_終了&gt;=I$5,タスク_開始&lt;J$5)</formula>
    </cfRule>
  </conditionalFormatting>
  <conditionalFormatting sqref="I16:BL16">
    <cfRule type="expression" dxfId="47" priority="64">
      <formula>AND(TODAY()&gt;=I$5,TODAY()&lt;J$5)</formula>
    </cfRule>
  </conditionalFormatting>
  <conditionalFormatting sqref="I16:BL16">
    <cfRule type="expression" dxfId="46" priority="62">
      <formula>AND(タスク_開始&lt;=I$5,ROUNDDOWN((タスク_終了-タスク_開始+1)*タスク_進捗状況,0)+タスク_開始-1&gt;=I$5)</formula>
    </cfRule>
    <cfRule type="expression" dxfId="45" priority="63" stopIfTrue="1">
      <formula>AND(タスク_終了&gt;=I$5,タスク_開始&lt;J$5)</formula>
    </cfRule>
  </conditionalFormatting>
  <conditionalFormatting sqref="D8">
    <cfRule type="dataBar" priority="69">
      <dataBar>
        <cfvo type="num" val="0"/>
        <cfvo type="num" val="1"/>
        <color theme="0" tint="-0.249977111117893"/>
      </dataBar>
      <extLst>
        <ext xmlns:x14="http://schemas.microsoft.com/office/spreadsheetml/2009/9/main" uri="{B025F937-C7B1-47D3-B67F-A62EFF666E3E}">
          <x14:id>{79F50D71-B946-43B1-B8B3-9936FF3F1313}</x14:id>
        </ext>
      </extLst>
    </cfRule>
  </conditionalFormatting>
  <conditionalFormatting sqref="D9">
    <cfRule type="dataBar" priority="65">
      <dataBar>
        <cfvo type="num" val="0"/>
        <cfvo type="num" val="1"/>
        <color theme="0" tint="-0.249977111117893"/>
      </dataBar>
      <extLst>
        <ext xmlns:x14="http://schemas.microsoft.com/office/spreadsheetml/2009/9/main" uri="{B025F937-C7B1-47D3-B67F-A62EFF666E3E}">
          <x14:id>{AD73EEB9-0DF1-4D15-938E-818DC0B76ACA}</x14:id>
        </ext>
      </extLst>
    </cfRule>
  </conditionalFormatting>
  <conditionalFormatting sqref="I17:BL17">
    <cfRule type="expression" dxfId="44" priority="60">
      <formula>AND(TODAY()&gt;=I$5,TODAY()&lt;J$5)</formula>
    </cfRule>
  </conditionalFormatting>
  <conditionalFormatting sqref="I17:BL17">
    <cfRule type="expression" dxfId="43" priority="58">
      <formula>AND(タスク_開始&lt;=I$5,ROUNDDOWN((タスク_終了-タスク_開始+1)*タスク_進捗状況,0)+タスク_開始-1&gt;=I$5)</formula>
    </cfRule>
    <cfRule type="expression" dxfId="42" priority="59" stopIfTrue="1">
      <formula>AND(タスク_終了&gt;=I$5,タスク_開始&lt;J$5)</formula>
    </cfRule>
  </conditionalFormatting>
  <conditionalFormatting sqref="D16">
    <cfRule type="dataBar" priority="61">
      <dataBar>
        <cfvo type="num" val="0"/>
        <cfvo type="num" val="1"/>
        <color theme="0" tint="-0.249977111117893"/>
      </dataBar>
      <extLst>
        <ext xmlns:x14="http://schemas.microsoft.com/office/spreadsheetml/2009/9/main" uri="{B025F937-C7B1-47D3-B67F-A62EFF666E3E}">
          <x14:id>{1EE9EA93-3482-44DA-9474-863692795C57}</x14:id>
        </ext>
      </extLst>
    </cfRule>
  </conditionalFormatting>
  <conditionalFormatting sqref="I18:BL18">
    <cfRule type="expression" dxfId="41" priority="56">
      <formula>AND(TODAY()&gt;=I$5,TODAY()&lt;J$5)</formula>
    </cfRule>
  </conditionalFormatting>
  <conditionalFormatting sqref="I18:BL18">
    <cfRule type="expression" dxfId="40" priority="54">
      <formula>AND(タスク_開始&lt;=I$5,ROUNDDOWN((タスク_終了-タスク_開始+1)*タスク_進捗状況,0)+タスク_開始-1&gt;=I$5)</formula>
    </cfRule>
    <cfRule type="expression" dxfId="39" priority="55" stopIfTrue="1">
      <formula>AND(タスク_終了&gt;=I$5,タスク_開始&lt;J$5)</formula>
    </cfRule>
  </conditionalFormatting>
  <conditionalFormatting sqref="D17">
    <cfRule type="dataBar" priority="57">
      <dataBar>
        <cfvo type="num" val="0"/>
        <cfvo type="num" val="1"/>
        <color theme="0" tint="-0.249977111117893"/>
      </dataBar>
      <extLst>
        <ext xmlns:x14="http://schemas.microsoft.com/office/spreadsheetml/2009/9/main" uri="{B025F937-C7B1-47D3-B67F-A62EFF666E3E}">
          <x14:id>{20432963-388C-428F-9321-170094BF819C}</x14:id>
        </ext>
      </extLst>
    </cfRule>
  </conditionalFormatting>
  <conditionalFormatting sqref="D18">
    <cfRule type="dataBar" priority="53">
      <dataBar>
        <cfvo type="num" val="0"/>
        <cfvo type="num" val="1"/>
        <color theme="0" tint="-0.249977111117893"/>
      </dataBar>
      <extLst>
        <ext xmlns:x14="http://schemas.microsoft.com/office/spreadsheetml/2009/9/main" uri="{B025F937-C7B1-47D3-B67F-A62EFF666E3E}">
          <x14:id>{D5D1475D-147D-48C6-9C5B-2BDD86C904A9}</x14:id>
        </ext>
      </extLst>
    </cfRule>
  </conditionalFormatting>
  <conditionalFormatting sqref="D20">
    <cfRule type="dataBar" priority="49">
      <dataBar>
        <cfvo type="num" val="0"/>
        <cfvo type="num" val="1"/>
        <color theme="0" tint="-0.249977111117893"/>
      </dataBar>
      <extLst>
        <ext xmlns:x14="http://schemas.microsoft.com/office/spreadsheetml/2009/9/main" uri="{B025F937-C7B1-47D3-B67F-A62EFF666E3E}">
          <x14:id>{038F2A5F-1A1A-4BF7-A5A1-F41DED716C70}</x14:id>
        </ext>
      </extLst>
    </cfRule>
  </conditionalFormatting>
  <conditionalFormatting sqref="I20:BL20">
    <cfRule type="expression" dxfId="38" priority="52">
      <formula>AND(TODAY()&gt;=I$5,TODAY()&lt;J$5)</formula>
    </cfRule>
  </conditionalFormatting>
  <conditionalFormatting sqref="I20:BL20">
    <cfRule type="expression" dxfId="37" priority="50">
      <formula>AND(タスク_開始&lt;=I$5,ROUNDDOWN((タスク_終了-タスク_開始+1)*タスク_進捗状況,0)+タスク_開始-1&gt;=I$5)</formula>
    </cfRule>
    <cfRule type="expression" dxfId="36" priority="51" stopIfTrue="1">
      <formula>AND(タスク_終了&gt;=I$5,タスク_開始&lt;J$5)</formula>
    </cfRule>
  </conditionalFormatting>
  <conditionalFormatting sqref="D21">
    <cfRule type="dataBar" priority="45">
      <dataBar>
        <cfvo type="num" val="0"/>
        <cfvo type="num" val="1"/>
        <color theme="0" tint="-0.249977111117893"/>
      </dataBar>
      <extLst>
        <ext xmlns:x14="http://schemas.microsoft.com/office/spreadsheetml/2009/9/main" uri="{B025F937-C7B1-47D3-B67F-A62EFF666E3E}">
          <x14:id>{9832B94A-CE6C-43EA-AACD-394771CA4B24}</x14:id>
        </ext>
      </extLst>
    </cfRule>
  </conditionalFormatting>
  <conditionalFormatting sqref="I21:BL21">
    <cfRule type="expression" dxfId="35" priority="48">
      <formula>AND(TODAY()&gt;=I$5,TODAY()&lt;J$5)</formula>
    </cfRule>
  </conditionalFormatting>
  <conditionalFormatting sqref="I21:BL21">
    <cfRule type="expression" dxfId="34" priority="46">
      <formula>AND(タスク_開始&lt;=I$5,ROUNDDOWN((タスク_終了-タスク_開始+1)*タスク_進捗状況,0)+タスク_開始-1&gt;=I$5)</formula>
    </cfRule>
    <cfRule type="expression" dxfId="33" priority="47" stopIfTrue="1">
      <formula>AND(タスク_終了&gt;=I$5,タスク_開始&lt;J$5)</formula>
    </cfRule>
  </conditionalFormatting>
  <conditionalFormatting sqref="D24">
    <cfRule type="dataBar" priority="41">
      <dataBar>
        <cfvo type="num" val="0"/>
        <cfvo type="num" val="1"/>
        <color theme="0" tint="-0.249977111117893"/>
      </dataBar>
      <extLst>
        <ext xmlns:x14="http://schemas.microsoft.com/office/spreadsheetml/2009/9/main" uri="{B025F937-C7B1-47D3-B67F-A62EFF666E3E}">
          <x14:id>{3D826219-3507-4C5D-B7A6-1471A547341C}</x14:id>
        </ext>
      </extLst>
    </cfRule>
  </conditionalFormatting>
  <conditionalFormatting sqref="I24:BL24">
    <cfRule type="expression" dxfId="32" priority="44">
      <formula>AND(TODAY()&gt;=I$5,TODAY()&lt;J$5)</formula>
    </cfRule>
  </conditionalFormatting>
  <conditionalFormatting sqref="I24:BL24">
    <cfRule type="expression" dxfId="31" priority="42">
      <formula>AND(タスク_開始&lt;=I$5,ROUNDDOWN((タスク_終了-タスク_開始+1)*タスク_進捗状況,0)+タスク_開始-1&gt;=I$5)</formula>
    </cfRule>
    <cfRule type="expression" dxfId="30" priority="43" stopIfTrue="1">
      <formula>AND(タスク_終了&gt;=I$5,タスク_開始&lt;J$5)</formula>
    </cfRule>
  </conditionalFormatting>
  <conditionalFormatting sqref="D23">
    <cfRule type="dataBar" priority="37">
      <dataBar>
        <cfvo type="num" val="0"/>
        <cfvo type="num" val="1"/>
        <color theme="0" tint="-0.249977111117893"/>
      </dataBar>
      <extLst>
        <ext xmlns:x14="http://schemas.microsoft.com/office/spreadsheetml/2009/9/main" uri="{B025F937-C7B1-47D3-B67F-A62EFF666E3E}">
          <x14:id>{BB977434-4BD1-46FA-BB72-EAE4B4429413}</x14:id>
        </ext>
      </extLst>
    </cfRule>
  </conditionalFormatting>
  <conditionalFormatting sqref="I23:BL23">
    <cfRule type="expression" dxfId="29" priority="40">
      <formula>AND(TODAY()&gt;=I$5,TODAY()&lt;J$5)</formula>
    </cfRule>
  </conditionalFormatting>
  <conditionalFormatting sqref="I23:BL23">
    <cfRule type="expression" dxfId="28" priority="38">
      <formula>AND(タスク_開始&lt;=I$5,ROUNDDOWN((タスク_終了-タスク_開始+1)*タスク_進捗状況,0)+タスク_開始-1&gt;=I$5)</formula>
    </cfRule>
    <cfRule type="expression" dxfId="27" priority="39" stopIfTrue="1">
      <formula>AND(タスク_終了&gt;=I$5,タスク_開始&lt;J$5)</formula>
    </cfRule>
  </conditionalFormatting>
  <conditionalFormatting sqref="D25">
    <cfRule type="dataBar" priority="33">
      <dataBar>
        <cfvo type="num" val="0"/>
        <cfvo type="num" val="1"/>
        <color theme="0" tint="-0.249977111117893"/>
      </dataBar>
      <extLst>
        <ext xmlns:x14="http://schemas.microsoft.com/office/spreadsheetml/2009/9/main" uri="{B025F937-C7B1-47D3-B67F-A62EFF666E3E}">
          <x14:id>{6E9DE06A-8A58-46D5-A998-71255441A673}</x14:id>
        </ext>
      </extLst>
    </cfRule>
  </conditionalFormatting>
  <conditionalFormatting sqref="I25:BL25">
    <cfRule type="expression" dxfId="26" priority="36">
      <formula>AND(TODAY()&gt;=I$5,TODAY()&lt;J$5)</formula>
    </cfRule>
  </conditionalFormatting>
  <conditionalFormatting sqref="I25:BL25">
    <cfRule type="expression" dxfId="25" priority="34">
      <formula>AND(タスク_開始&lt;=I$5,ROUNDDOWN((タスク_終了-タスク_開始+1)*タスク_進捗状況,0)+タスク_開始-1&gt;=I$5)</formula>
    </cfRule>
    <cfRule type="expression" dxfId="24" priority="35" stopIfTrue="1">
      <formula>AND(タスク_終了&gt;=I$5,タスク_開始&lt;J$5)</formula>
    </cfRule>
  </conditionalFormatting>
  <conditionalFormatting sqref="I12:BL12">
    <cfRule type="expression" dxfId="23" priority="32">
      <formula>AND(TODAY()&gt;=I$5,TODAY()&lt;J$5)</formula>
    </cfRule>
  </conditionalFormatting>
  <conditionalFormatting sqref="I12:BL12">
    <cfRule type="expression" dxfId="22" priority="30">
      <formula>AND(タスク_開始&lt;=I$5,ROUNDDOWN((タスク_終了-タスク_開始+1)*タスク_進捗状況,0)+タスク_開始-1&gt;=I$5)</formula>
    </cfRule>
    <cfRule type="expression" dxfId="21" priority="31" stopIfTrue="1">
      <formula>AND(タスク_終了&gt;=I$5,タスク_開始&lt;J$5)</formula>
    </cfRule>
  </conditionalFormatting>
  <conditionalFormatting sqref="D12">
    <cfRule type="dataBar" priority="29">
      <dataBar>
        <cfvo type="num" val="0"/>
        <cfvo type="num" val="1"/>
        <color theme="0" tint="-0.249977111117893"/>
      </dataBar>
      <extLst>
        <ext xmlns:x14="http://schemas.microsoft.com/office/spreadsheetml/2009/9/main" uri="{B025F937-C7B1-47D3-B67F-A62EFF666E3E}">
          <x14:id>{635D6B44-8166-491D-B3AE-3278886E7715}</x14:id>
        </ext>
      </extLst>
    </cfRule>
  </conditionalFormatting>
  <conditionalFormatting sqref="I10:BL10">
    <cfRule type="expression" dxfId="20" priority="28">
      <formula>AND(TODAY()&gt;=I$5,TODAY()&lt;J$5)</formula>
    </cfRule>
  </conditionalFormatting>
  <conditionalFormatting sqref="I10:BL10">
    <cfRule type="expression" dxfId="19" priority="26">
      <formula>AND(タスク_開始&lt;=I$5,ROUNDDOWN((タスク_終了-タスク_開始+1)*タスク_進捗状況,0)+タスク_開始-1&gt;=I$5)</formula>
    </cfRule>
    <cfRule type="expression" dxfId="18" priority="27" stopIfTrue="1">
      <formula>AND(タスク_終了&gt;=I$5,タスク_開始&lt;J$5)</formula>
    </cfRule>
  </conditionalFormatting>
  <conditionalFormatting sqref="D10">
    <cfRule type="dataBar" priority="25">
      <dataBar>
        <cfvo type="num" val="0"/>
        <cfvo type="num" val="1"/>
        <color theme="0" tint="-0.249977111117893"/>
      </dataBar>
      <extLst>
        <ext xmlns:x14="http://schemas.microsoft.com/office/spreadsheetml/2009/9/main" uri="{B025F937-C7B1-47D3-B67F-A62EFF666E3E}">
          <x14:id>{5E3977B5-9271-46A9-AF6A-F5531E38A5E6}</x14:id>
        </ext>
      </extLst>
    </cfRule>
  </conditionalFormatting>
  <conditionalFormatting sqref="I11:BL11">
    <cfRule type="expression" dxfId="17" priority="24">
      <formula>AND(TODAY()&gt;=I$5,TODAY()&lt;J$5)</formula>
    </cfRule>
  </conditionalFormatting>
  <conditionalFormatting sqref="I11:BL11">
    <cfRule type="expression" dxfId="16" priority="22">
      <formula>AND(タスク_開始&lt;=I$5,ROUNDDOWN((タスク_終了-タスク_開始+1)*タスク_進捗状況,0)+タスク_開始-1&gt;=I$5)</formula>
    </cfRule>
    <cfRule type="expression" dxfId="15" priority="23" stopIfTrue="1">
      <formula>AND(タスク_終了&gt;=I$5,タスク_開始&lt;J$5)</formula>
    </cfRule>
  </conditionalFormatting>
  <conditionalFormatting sqref="D11">
    <cfRule type="dataBar" priority="21">
      <dataBar>
        <cfvo type="num" val="0"/>
        <cfvo type="num" val="1"/>
        <color theme="0" tint="-0.249977111117893"/>
      </dataBar>
      <extLst>
        <ext xmlns:x14="http://schemas.microsoft.com/office/spreadsheetml/2009/9/main" uri="{B025F937-C7B1-47D3-B67F-A62EFF666E3E}">
          <x14:id>{71BFC45A-A277-4B17-972B-E866B61C7668}</x14:id>
        </ext>
      </extLst>
    </cfRule>
  </conditionalFormatting>
  <conditionalFormatting sqref="I13:BL13">
    <cfRule type="expression" dxfId="14" priority="20">
      <formula>AND(TODAY()&gt;=I$5,TODAY()&lt;J$5)</formula>
    </cfRule>
  </conditionalFormatting>
  <conditionalFormatting sqref="I13:BL13">
    <cfRule type="expression" dxfId="13" priority="18">
      <formula>AND(タスク_開始&lt;=I$5,ROUNDDOWN((タスク_終了-タスク_開始+1)*タスク_進捗状況,0)+タスク_開始-1&gt;=I$5)</formula>
    </cfRule>
    <cfRule type="expression" dxfId="12" priority="19" stopIfTrue="1">
      <formula>AND(タスク_終了&gt;=I$5,タスク_開始&lt;J$5)</formula>
    </cfRule>
  </conditionalFormatting>
  <conditionalFormatting sqref="D13">
    <cfRule type="dataBar" priority="17">
      <dataBar>
        <cfvo type="num" val="0"/>
        <cfvo type="num" val="1"/>
        <color theme="0" tint="-0.249977111117893"/>
      </dataBar>
      <extLst>
        <ext xmlns:x14="http://schemas.microsoft.com/office/spreadsheetml/2009/9/main" uri="{B025F937-C7B1-47D3-B67F-A62EFF666E3E}">
          <x14:id>{EE3B6658-799A-4353-872C-FAFF48EFF291}</x14:id>
        </ext>
      </extLst>
    </cfRule>
  </conditionalFormatting>
  <conditionalFormatting sqref="I14:BL14">
    <cfRule type="expression" dxfId="11" priority="16">
      <formula>AND(TODAY()&gt;=I$5,TODAY()&lt;J$5)</formula>
    </cfRule>
  </conditionalFormatting>
  <conditionalFormatting sqref="I14:BL14">
    <cfRule type="expression" dxfId="10" priority="14">
      <formula>AND(タスク_開始&lt;=I$5,ROUNDDOWN((タスク_終了-タスク_開始+1)*タスク_進捗状況,0)+タスク_開始-1&gt;=I$5)</formula>
    </cfRule>
    <cfRule type="expression" dxfId="9" priority="15" stopIfTrue="1">
      <formula>AND(タスク_終了&gt;=I$5,タスク_開始&lt;J$5)</formula>
    </cfRule>
  </conditionalFormatting>
  <conditionalFormatting sqref="D14">
    <cfRule type="dataBar" priority="13">
      <dataBar>
        <cfvo type="num" val="0"/>
        <cfvo type="num" val="1"/>
        <color theme="0" tint="-0.249977111117893"/>
      </dataBar>
      <extLst>
        <ext xmlns:x14="http://schemas.microsoft.com/office/spreadsheetml/2009/9/main" uri="{B025F937-C7B1-47D3-B67F-A62EFF666E3E}">
          <x14:id>{A6136B0C-F8F9-4380-BF29-A3B9A1782299}</x14:id>
        </ext>
      </extLst>
    </cfRule>
  </conditionalFormatting>
  <conditionalFormatting sqref="I15:BL15">
    <cfRule type="expression" dxfId="8" priority="12">
      <formula>AND(TODAY()&gt;=I$5,TODAY()&lt;J$5)</formula>
    </cfRule>
  </conditionalFormatting>
  <conditionalFormatting sqref="I15:BL15">
    <cfRule type="expression" dxfId="7" priority="10">
      <formula>AND(タスク_開始&lt;=I$5,ROUNDDOWN((タスク_終了-タスク_開始+1)*タスク_進捗状況,0)+タスク_開始-1&gt;=I$5)</formula>
    </cfRule>
    <cfRule type="expression" dxfId="6" priority="11" stopIfTrue="1">
      <formula>AND(タスク_終了&gt;=I$5,タスク_開始&lt;J$5)</formula>
    </cfRule>
  </conditionalFormatting>
  <conditionalFormatting sqref="D15">
    <cfRule type="dataBar" priority="9">
      <dataBar>
        <cfvo type="num" val="0"/>
        <cfvo type="num" val="1"/>
        <color theme="0" tint="-0.249977111117893"/>
      </dataBar>
      <extLst>
        <ext xmlns:x14="http://schemas.microsoft.com/office/spreadsheetml/2009/9/main" uri="{B025F937-C7B1-47D3-B67F-A62EFF666E3E}">
          <x14:id>{CB9BA797-7CD9-47A0-B333-C79F1D10B320}</x14:id>
        </ext>
      </extLst>
    </cfRule>
  </conditionalFormatting>
  <conditionalFormatting sqref="D31">
    <cfRule type="dataBar" priority="5">
      <dataBar>
        <cfvo type="num" val="0"/>
        <cfvo type="num" val="1"/>
        <color theme="0" tint="-0.249977111117893"/>
      </dataBar>
      <extLst>
        <ext xmlns:x14="http://schemas.microsoft.com/office/spreadsheetml/2009/9/main" uri="{B025F937-C7B1-47D3-B67F-A62EFF666E3E}">
          <x14:id>{8A875B99-2FCE-4015-8CE0-875FBC4135E2}</x14:id>
        </ext>
      </extLst>
    </cfRule>
  </conditionalFormatting>
  <conditionalFormatting sqref="I31:BL31">
    <cfRule type="expression" dxfId="5" priority="8">
      <formula>AND(TODAY()&gt;=I$5,TODAY()&lt;J$5)</formula>
    </cfRule>
  </conditionalFormatting>
  <conditionalFormatting sqref="I31:BL31">
    <cfRule type="expression" dxfId="4" priority="6">
      <formula>AND(タスク_開始&lt;=I$5,ROUNDDOWN((タスク_終了-タスク_開始+1)*タスク_進捗状況,0)+タスク_開始-1&gt;=I$5)</formula>
    </cfRule>
    <cfRule type="expression" dxfId="3" priority="7" stopIfTrue="1">
      <formula>AND(タスク_終了&gt;=I$5,タスク_開始&lt;J$5)</formula>
    </cfRule>
  </conditionalFormatting>
  <conditionalFormatting sqref="D32">
    <cfRule type="dataBar" priority="1">
      <dataBar>
        <cfvo type="num" val="0"/>
        <cfvo type="num" val="1"/>
        <color theme="0" tint="-0.249977111117893"/>
      </dataBar>
      <extLst>
        <ext xmlns:x14="http://schemas.microsoft.com/office/spreadsheetml/2009/9/main" uri="{B025F937-C7B1-47D3-B67F-A62EFF666E3E}">
          <x14:id>{3BF0014F-BEB6-45CE-9BD8-AF8D2E8635E8}</x14:id>
        </ext>
      </extLst>
    </cfRule>
  </conditionalFormatting>
  <conditionalFormatting sqref="I32:BL32">
    <cfRule type="expression" dxfId="2" priority="4">
      <formula>AND(TODAY()&gt;=I$5,TODAY()&lt;J$5)</formula>
    </cfRule>
  </conditionalFormatting>
  <conditionalFormatting sqref="I32:BL32">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4"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 D22 D26:D30 D33:D35</xm:sqref>
        </x14:conditionalFormatting>
        <x14:conditionalFormatting xmlns:xm="http://schemas.microsoft.com/office/excel/2006/main">
          <x14:cfRule type="dataBar" id="{8C979615-3A3A-4534-8566-D0FC3A3B0E87}">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79F50D71-B946-43B1-B8B3-9936FF3F1313}">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AD73EEB9-0DF1-4D15-938E-818DC0B76ACA}">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1EE9EA93-3482-44DA-9474-863692795C57}">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20432963-388C-428F-9321-170094BF819C}">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5D1475D-147D-48C6-9C5B-2BDD86C904A9}">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038F2A5F-1A1A-4BF7-A5A1-F41DED716C70}">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9832B94A-CE6C-43EA-AACD-394771CA4B24}">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3D826219-3507-4C5D-B7A6-1471A547341C}">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BB977434-4BD1-46FA-BB72-EAE4B4429413}">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6E9DE06A-8A58-46D5-A998-71255441A673}">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635D6B44-8166-491D-B3AE-3278886E7715}">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E3977B5-9271-46A9-AF6A-F5531E38A5E6}">
            <x14:dataBar minLength="0" maxLength="100" gradient="0">
              <x14:cfvo type="num">
                <xm:f>0</xm:f>
              </x14:cfvo>
              <x14:cfvo type="num">
                <xm:f>1</xm:f>
              </x14:cfvo>
              <x14:negativeFillColor rgb="FFFF0000"/>
              <x14:axisColor rgb="FF000000"/>
            </x14:dataBar>
          </x14:cfRule>
          <xm:sqref>D10</xm:sqref>
        </x14:conditionalFormatting>
        <x14:conditionalFormatting xmlns:xm="http://schemas.microsoft.com/office/excel/2006/main">
          <x14:cfRule type="dataBar" id="{71BFC45A-A277-4B17-972B-E866B61C7668}">
            <x14:dataBar minLength="0" maxLength="100"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EE3B6658-799A-4353-872C-FAFF48EFF291}">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A6136B0C-F8F9-4380-BF29-A3B9A1782299}">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CB9BA797-7CD9-47A0-B333-C79F1D10B320}">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8A875B99-2FCE-4015-8CE0-875FBC4135E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BF0014F-BEB6-45CE-9BD8-AF8D2E8635E8}">
            <x14:dataBar minLength="0" maxLength="100" gradient="0">
              <x14:cfvo type="num">
                <xm:f>0</xm:f>
              </x14:cfvo>
              <x14:cfvo type="num">
                <xm:f>1</xm:f>
              </x14:cfvo>
              <x14:negativeFillColor rgb="FFFF0000"/>
              <x14:axisColor rgb="FF000000"/>
            </x14:dataBar>
          </x14:cfRule>
          <xm:sqref>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4.25" x14ac:dyDescent="0.25"/>
  <cols>
    <col min="1" max="1" width="87" style="46" customWidth="1"/>
    <col min="2" max="16384" width="9" style="47"/>
  </cols>
  <sheetData>
    <row r="1" spans="1:2" ht="46.5" customHeight="1" x14ac:dyDescent="0.25"/>
    <row r="2" spans="1:2" s="49" customFormat="1" ht="16.5" x14ac:dyDescent="0.25">
      <c r="A2" s="48" t="s">
        <v>1</v>
      </c>
      <c r="B2" s="48"/>
    </row>
    <row r="3" spans="1:2" s="52" customFormat="1" ht="27" customHeight="1" x14ac:dyDescent="0.25">
      <c r="A3" s="50" t="s">
        <v>4</v>
      </c>
      <c r="B3" s="51"/>
    </row>
    <row r="4" spans="1:2" s="54" customFormat="1" ht="28.5" x14ac:dyDescent="0.45">
      <c r="A4" s="53" t="s">
        <v>24</v>
      </c>
    </row>
    <row r="5" spans="1:2" ht="60" customHeight="1" x14ac:dyDescent="0.25">
      <c r="A5" s="55" t="s">
        <v>25</v>
      </c>
    </row>
    <row r="6" spans="1:2" ht="26.25" customHeight="1" x14ac:dyDescent="0.25">
      <c r="A6" s="53" t="s">
        <v>26</v>
      </c>
    </row>
    <row r="7" spans="1:2" s="46" customFormat="1" ht="204.95" customHeight="1" x14ac:dyDescent="0.25">
      <c r="A7" s="56" t="s">
        <v>27</v>
      </c>
    </row>
    <row r="8" spans="1:2" s="54" customFormat="1" ht="28.5" x14ac:dyDescent="0.45">
      <c r="A8" s="53" t="s">
        <v>28</v>
      </c>
    </row>
    <row r="9" spans="1:2" ht="47.25" x14ac:dyDescent="0.25">
      <c r="A9" s="55" t="s">
        <v>29</v>
      </c>
    </row>
    <row r="10" spans="1:2" s="46" customFormat="1" ht="27.95" customHeight="1" x14ac:dyDescent="0.25">
      <c r="A10" s="57" t="s">
        <v>30</v>
      </c>
    </row>
    <row r="11" spans="1:2" s="54" customFormat="1" ht="28.5" x14ac:dyDescent="0.45">
      <c r="A11" s="53" t="s">
        <v>31</v>
      </c>
    </row>
    <row r="12" spans="1:2" ht="31.5" x14ac:dyDescent="0.25">
      <c r="A12" s="55" t="s">
        <v>32</v>
      </c>
    </row>
    <row r="13" spans="1:2" s="46" customFormat="1" ht="27.95" customHeight="1" x14ac:dyDescent="0.25">
      <c r="A13" s="57" t="s">
        <v>33</v>
      </c>
    </row>
    <row r="14" spans="1:2" s="54" customFormat="1" ht="28.5" x14ac:dyDescent="0.45">
      <c r="A14" s="53" t="s">
        <v>34</v>
      </c>
    </row>
    <row r="15" spans="1:2" ht="64.5" customHeight="1" x14ac:dyDescent="0.25">
      <c r="A15" s="55" t="s">
        <v>35</v>
      </c>
    </row>
    <row r="16" spans="1:2" ht="47.25" x14ac:dyDescent="0.25">
      <c r="A16" s="55" t="s">
        <v>36</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4B44F3930A8794888627EA6DCA4AD30" ma:contentTypeVersion="11" ma:contentTypeDescription="新しいドキュメントを作成します。" ma:contentTypeScope="" ma:versionID="6449b455f238609b473713066dc1fdbb">
  <xsd:schema xmlns:xsd="http://www.w3.org/2001/XMLSchema" xmlns:xs="http://www.w3.org/2001/XMLSchema" xmlns:p="http://schemas.microsoft.com/office/2006/metadata/properties" xmlns:ns2="97c30714-d317-45c7-81a0-5a57c165b0f8" targetNamespace="http://schemas.microsoft.com/office/2006/metadata/properties" ma:root="true" ma:fieldsID="639d5e6ab03ca6f20b0c9f25250af1a1" ns2:_="">
    <xsd:import namespace="97c30714-d317-45c7-81a0-5a57c165b0f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c30714-d317-45c7-81a0-5a57c165b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7c30714-d317-45c7-81a0-5a57c165b0f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361F33-091A-47E1-AE17-7DDBCBF11A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c30714-d317-45c7-81a0-5a57c165b0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97c30714-d317-45c7-81a0-5a57c165b0f8"/>
    <ds:schemaRef ds:uri="http://purl.org/dc/elements/1.1/"/>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2024-02-08T06:26:31Z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0x010100F4B44F3930A8794888627EA6DCA4AD30</vt:lpwstr>
  </property>
  <property fmtid="{D5CDD505-2E9C-101B-9397-08002B2CF9AE}" pid="3" name="MediaServiceImageTags">
    <vt:lpwstr/>
  </property>
</Properties>
</file>