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8955643-A53E-4C12-BFCF-8E8EB13E5A2C}" xr6:coauthVersionLast="47" xr6:coauthVersionMax="47" xr10:uidLastSave="{00000000-0000-0000-0000-000000000000}"/>
  <bookViews>
    <workbookView xWindow="1536" yWindow="1536" windowWidth="17280" windowHeight="9420" xr2:uid="{00000000-000D-0000-FFFF-FFFF00000000}"/>
  </bookViews>
  <sheets>
    <sheet name="Sales" sheetId="2" r:id="rId1"/>
    <sheet name="Calculating" sheetId="5" r:id="rId2"/>
    <sheet name="MarkupTable" sheetId="4" r:id="rId3"/>
    <sheet name="Sales by country" sheetId="3" r:id="rId4"/>
  </sheets>
  <definedNames>
    <definedName name="_xlcn.WorksheetConnection_ChocolateSales.xlsxSales_Table1" hidden="1">Sales_Table[]</definedName>
    <definedName name="ExternalData_1" localSheetId="0" hidden="1">Sales!$A$1:$H$1095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_Table" name="Sales_Table" connection="WorksheetConnection_Chocolate Sales.xlsx!Sales_Tab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5" l="1"/>
  <c r="G9" i="5"/>
  <c r="C14" i="5" a="1"/>
  <c r="C14" i="5" s="1"/>
  <c r="F4" i="5"/>
  <c r="A2" i="4" a="1"/>
  <c r="A2" i="4" s="1"/>
  <c r="I330" i="2" l="1"/>
  <c r="J330" i="2" s="1"/>
  <c r="I7" i="2"/>
  <c r="J7" i="2" s="1"/>
  <c r="I1029" i="2"/>
  <c r="J1029" i="2" s="1"/>
  <c r="I938" i="2"/>
  <c r="J938" i="2" s="1"/>
  <c r="I886" i="2"/>
  <c r="J886" i="2" s="1"/>
  <c r="I829" i="2"/>
  <c r="J829" i="2" s="1"/>
  <c r="I772" i="2"/>
  <c r="J772" i="2" s="1"/>
  <c r="I743" i="2"/>
  <c r="J743" i="2" s="1"/>
  <c r="I728" i="2"/>
  <c r="J728" i="2" s="1"/>
  <c r="I710" i="2"/>
  <c r="J710" i="2" s="1"/>
  <c r="I654" i="2"/>
  <c r="J654" i="2" s="1"/>
  <c r="I590" i="2"/>
  <c r="J590" i="2" s="1"/>
  <c r="I572" i="2"/>
  <c r="J572" i="2" s="1"/>
  <c r="I551" i="2"/>
  <c r="J551" i="2" s="1"/>
  <c r="I528" i="2"/>
  <c r="J528" i="2" s="1"/>
  <c r="I498" i="2"/>
  <c r="J498" i="2" s="1"/>
  <c r="I438" i="2"/>
  <c r="J438" i="2" s="1"/>
  <c r="I366" i="2"/>
  <c r="J366" i="2" s="1"/>
  <c r="I1088" i="2"/>
  <c r="J1088" i="2" s="1"/>
  <c r="I1076" i="2"/>
  <c r="J1076" i="2" s="1"/>
  <c r="I1064" i="2"/>
  <c r="J1064" i="2" s="1"/>
  <c r="I1052" i="2"/>
  <c r="J1052" i="2" s="1"/>
  <c r="I1040" i="2"/>
  <c r="J1040" i="2" s="1"/>
  <c r="I1028" i="2"/>
  <c r="J1028" i="2" s="1"/>
  <c r="I1016" i="2"/>
  <c r="J1016" i="2" s="1"/>
  <c r="I1003" i="2"/>
  <c r="J1003" i="2" s="1"/>
  <c r="I990" i="2"/>
  <c r="J990" i="2" s="1"/>
  <c r="I977" i="2"/>
  <c r="J977" i="2" s="1"/>
  <c r="I964" i="2"/>
  <c r="J964" i="2" s="1"/>
  <c r="I950" i="2"/>
  <c r="J950" i="2" s="1"/>
  <c r="I937" i="2"/>
  <c r="J937" i="2" s="1"/>
  <c r="I924" i="2"/>
  <c r="J924" i="2" s="1"/>
  <c r="I911" i="2"/>
  <c r="J911" i="2" s="1"/>
  <c r="I898" i="2"/>
  <c r="J898" i="2" s="1"/>
  <c r="I885" i="2"/>
  <c r="J885" i="2" s="1"/>
  <c r="I872" i="2"/>
  <c r="J872" i="2" s="1"/>
  <c r="I858" i="2"/>
  <c r="J858" i="2" s="1"/>
  <c r="I842" i="2"/>
  <c r="J842" i="2" s="1"/>
  <c r="I828" i="2"/>
  <c r="J828" i="2" s="1"/>
  <c r="I814" i="2"/>
  <c r="J814" i="2" s="1"/>
  <c r="I800" i="2"/>
  <c r="J800" i="2" s="1"/>
  <c r="I786" i="2"/>
  <c r="J786" i="2" s="1"/>
  <c r="I770" i="2"/>
  <c r="J770" i="2" s="1"/>
  <c r="I756" i="2"/>
  <c r="J756" i="2" s="1"/>
  <c r="I742" i="2"/>
  <c r="J742" i="2" s="1"/>
  <c r="I727" i="2"/>
  <c r="J727" i="2" s="1"/>
  <c r="I709" i="2"/>
  <c r="J709" i="2" s="1"/>
  <c r="I694" i="2"/>
  <c r="J694" i="2" s="1"/>
  <c r="I672" i="2"/>
  <c r="J672" i="2" s="1"/>
  <c r="I650" i="2"/>
  <c r="J650" i="2" s="1"/>
  <c r="I632" i="2"/>
  <c r="J632" i="2" s="1"/>
  <c r="I611" i="2"/>
  <c r="J611" i="2" s="1"/>
  <c r="I589" i="2"/>
  <c r="J589" i="2" s="1"/>
  <c r="I570" i="2"/>
  <c r="J570" i="2" s="1"/>
  <c r="I550" i="2"/>
  <c r="J550" i="2" s="1"/>
  <c r="I526" i="2"/>
  <c r="J526" i="2" s="1"/>
  <c r="I490" i="2"/>
  <c r="J490" i="2" s="1"/>
  <c r="I430" i="2"/>
  <c r="J430" i="2" s="1"/>
  <c r="I358" i="2"/>
  <c r="J358" i="2" s="1"/>
  <c r="I1089" i="2"/>
  <c r="J1089" i="2" s="1"/>
  <c r="I991" i="2"/>
  <c r="J991" i="2" s="1"/>
  <c r="I925" i="2"/>
  <c r="J925" i="2" s="1"/>
  <c r="I859" i="2"/>
  <c r="J859" i="2" s="1"/>
  <c r="I787" i="2"/>
  <c r="J787" i="2" s="1"/>
  <c r="I673" i="2"/>
  <c r="J673" i="2" s="1"/>
  <c r="I1075" i="2"/>
  <c r="J1075" i="2" s="1"/>
  <c r="I1027" i="2"/>
  <c r="J1027" i="2" s="1"/>
  <c r="I989" i="2"/>
  <c r="J989" i="2" s="1"/>
  <c r="I962" i="2"/>
  <c r="J962" i="2" s="1"/>
  <c r="I923" i="2"/>
  <c r="J923" i="2" s="1"/>
  <c r="I910" i="2"/>
  <c r="J910" i="2" s="1"/>
  <c r="I897" i="2"/>
  <c r="J897" i="2" s="1"/>
  <c r="I884" i="2"/>
  <c r="J884" i="2" s="1"/>
  <c r="I871" i="2"/>
  <c r="J871" i="2" s="1"/>
  <c r="I856" i="2"/>
  <c r="J856" i="2" s="1"/>
  <c r="I841" i="2"/>
  <c r="J841" i="2" s="1"/>
  <c r="I827" i="2"/>
  <c r="J827" i="2" s="1"/>
  <c r="I813" i="2"/>
  <c r="J813" i="2" s="1"/>
  <c r="I799" i="2"/>
  <c r="J799" i="2" s="1"/>
  <c r="I784" i="2"/>
  <c r="J784" i="2" s="1"/>
  <c r="I769" i="2"/>
  <c r="J769" i="2" s="1"/>
  <c r="I755" i="2"/>
  <c r="J755" i="2" s="1"/>
  <c r="I741" i="2"/>
  <c r="J741" i="2" s="1"/>
  <c r="I726" i="2"/>
  <c r="J726" i="2" s="1"/>
  <c r="I708" i="2"/>
  <c r="J708" i="2" s="1"/>
  <c r="I692" i="2"/>
  <c r="J692" i="2" s="1"/>
  <c r="I671" i="2"/>
  <c r="J671" i="2" s="1"/>
  <c r="I649" i="2"/>
  <c r="J649" i="2" s="1"/>
  <c r="I630" i="2"/>
  <c r="J630" i="2" s="1"/>
  <c r="I610" i="2"/>
  <c r="J610" i="2" s="1"/>
  <c r="I588" i="2"/>
  <c r="J588" i="2" s="1"/>
  <c r="I566" i="2"/>
  <c r="J566" i="2" s="1"/>
  <c r="I548" i="2"/>
  <c r="J548" i="2" s="1"/>
  <c r="I524" i="2"/>
  <c r="J524" i="2" s="1"/>
  <c r="I488" i="2"/>
  <c r="J488" i="2" s="1"/>
  <c r="I426" i="2"/>
  <c r="J426" i="2" s="1"/>
  <c r="I354" i="2"/>
  <c r="J354" i="2" s="1"/>
  <c r="I1017" i="2"/>
  <c r="J1017" i="2" s="1"/>
  <c r="I899" i="2"/>
  <c r="J899" i="2" s="1"/>
  <c r="I801" i="2"/>
  <c r="J801" i="2" s="1"/>
  <c r="I612" i="2"/>
  <c r="J612" i="2" s="1"/>
  <c r="I1039" i="2"/>
  <c r="J1039" i="2" s="1"/>
  <c r="I976" i="2"/>
  <c r="J976" i="2" s="1"/>
  <c r="I1074" i="2"/>
  <c r="J1074" i="2" s="1"/>
  <c r="I1026" i="2"/>
  <c r="J1026" i="2" s="1"/>
  <c r="I988" i="2"/>
  <c r="J988" i="2" s="1"/>
  <c r="I922" i="2"/>
  <c r="J922" i="2" s="1"/>
  <c r="I883" i="2"/>
  <c r="J883" i="2" s="1"/>
  <c r="I840" i="2"/>
  <c r="J840" i="2" s="1"/>
  <c r="I812" i="2"/>
  <c r="J812" i="2" s="1"/>
  <c r="I782" i="2"/>
  <c r="J782" i="2" s="1"/>
  <c r="I754" i="2"/>
  <c r="J754" i="2" s="1"/>
  <c r="I722" i="2"/>
  <c r="J722" i="2" s="1"/>
  <c r="I707" i="2"/>
  <c r="J707" i="2" s="1"/>
  <c r="I690" i="2"/>
  <c r="J690" i="2" s="1"/>
  <c r="I670" i="2"/>
  <c r="J670" i="2" s="1"/>
  <c r="I648" i="2"/>
  <c r="J648" i="2" s="1"/>
  <c r="I626" i="2"/>
  <c r="J626" i="2" s="1"/>
  <c r="I608" i="2"/>
  <c r="J608" i="2" s="1"/>
  <c r="I587" i="2"/>
  <c r="J587" i="2" s="1"/>
  <c r="I565" i="2"/>
  <c r="J565" i="2" s="1"/>
  <c r="I546" i="2"/>
  <c r="J546" i="2" s="1"/>
  <c r="I522" i="2"/>
  <c r="J522" i="2" s="1"/>
  <c r="I486" i="2"/>
  <c r="J486" i="2" s="1"/>
  <c r="I418" i="2"/>
  <c r="J418" i="2" s="1"/>
  <c r="I342" i="2"/>
  <c r="J342" i="2" s="1"/>
  <c r="I978" i="2"/>
  <c r="J978" i="2" s="1"/>
  <c r="I912" i="2"/>
  <c r="J912" i="2" s="1"/>
  <c r="I844" i="2"/>
  <c r="J844" i="2" s="1"/>
  <c r="I695" i="2"/>
  <c r="J695" i="2" s="1"/>
  <c r="I1087" i="2"/>
  <c r="J1087" i="2" s="1"/>
  <c r="I1051" i="2"/>
  <c r="J1051" i="2" s="1"/>
  <c r="I1015" i="2"/>
  <c r="J1015" i="2" s="1"/>
  <c r="I949" i="2"/>
  <c r="J949" i="2" s="1"/>
  <c r="I1086" i="2"/>
  <c r="J1086" i="2" s="1"/>
  <c r="I1050" i="2"/>
  <c r="J1050" i="2" s="1"/>
  <c r="I1014" i="2"/>
  <c r="J1014" i="2" s="1"/>
  <c r="I974" i="2"/>
  <c r="J974" i="2" s="1"/>
  <c r="I948" i="2"/>
  <c r="J948" i="2" s="1"/>
  <c r="I909" i="2"/>
  <c r="J909" i="2" s="1"/>
  <c r="I854" i="2"/>
  <c r="J854" i="2" s="1"/>
  <c r="I768" i="2"/>
  <c r="J768" i="2" s="1"/>
  <c r="I1085" i="2"/>
  <c r="J1085" i="2" s="1"/>
  <c r="I1061" i="2"/>
  <c r="J1061" i="2" s="1"/>
  <c r="I1037" i="2"/>
  <c r="J1037" i="2" s="1"/>
  <c r="I1013" i="2"/>
  <c r="J1013" i="2" s="1"/>
  <c r="I1000" i="2"/>
  <c r="J1000" i="2" s="1"/>
  <c r="I986" i="2"/>
  <c r="J986" i="2" s="1"/>
  <c r="I973" i="2"/>
  <c r="J973" i="2" s="1"/>
  <c r="I960" i="2"/>
  <c r="J960" i="2" s="1"/>
  <c r="I947" i="2"/>
  <c r="J947" i="2" s="1"/>
  <c r="I934" i="2"/>
  <c r="J934" i="2" s="1"/>
  <c r="I921" i="2"/>
  <c r="J921" i="2" s="1"/>
  <c r="I908" i="2"/>
  <c r="J908" i="2" s="1"/>
  <c r="I895" i="2"/>
  <c r="J895" i="2" s="1"/>
  <c r="I882" i="2"/>
  <c r="J882" i="2" s="1"/>
  <c r="I868" i="2"/>
  <c r="J868" i="2" s="1"/>
  <c r="I853" i="2"/>
  <c r="J853" i="2" s="1"/>
  <c r="I839" i="2"/>
  <c r="J839" i="2" s="1"/>
  <c r="I825" i="2"/>
  <c r="J825" i="2" s="1"/>
  <c r="I811" i="2"/>
  <c r="J811" i="2" s="1"/>
  <c r="I796" i="2"/>
  <c r="J796" i="2" s="1"/>
  <c r="I781" i="2"/>
  <c r="J781" i="2" s="1"/>
  <c r="I767" i="2"/>
  <c r="J767" i="2" s="1"/>
  <c r="I753" i="2"/>
  <c r="J753" i="2" s="1"/>
  <c r="I739" i="2"/>
  <c r="J739" i="2" s="1"/>
  <c r="I721" i="2"/>
  <c r="J721" i="2" s="1"/>
  <c r="I706" i="2"/>
  <c r="J706" i="2" s="1"/>
  <c r="I686" i="2"/>
  <c r="J686" i="2" s="1"/>
  <c r="I668" i="2"/>
  <c r="J668" i="2" s="1"/>
  <c r="I647" i="2"/>
  <c r="J647" i="2" s="1"/>
  <c r="I625" i="2"/>
  <c r="J625" i="2" s="1"/>
  <c r="I606" i="2"/>
  <c r="J606" i="2" s="1"/>
  <c r="I586" i="2"/>
  <c r="J586" i="2" s="1"/>
  <c r="I564" i="2"/>
  <c r="J564" i="2" s="1"/>
  <c r="I542" i="2"/>
  <c r="J542" i="2" s="1"/>
  <c r="I518" i="2"/>
  <c r="J518" i="2" s="1"/>
  <c r="I478" i="2"/>
  <c r="J478" i="2" s="1"/>
  <c r="I414" i="2"/>
  <c r="J414" i="2" s="1"/>
  <c r="I3" i="2"/>
  <c r="J3" i="2" s="1"/>
  <c r="I15" i="2"/>
  <c r="J15" i="2" s="1"/>
  <c r="I27" i="2"/>
  <c r="J27" i="2" s="1"/>
  <c r="I39" i="2"/>
  <c r="J39" i="2" s="1"/>
  <c r="I51" i="2"/>
  <c r="J51" i="2" s="1"/>
  <c r="I63" i="2"/>
  <c r="J63" i="2" s="1"/>
  <c r="I75" i="2"/>
  <c r="J75" i="2" s="1"/>
  <c r="I87" i="2"/>
  <c r="J87" i="2" s="1"/>
  <c r="I99" i="2"/>
  <c r="J99" i="2" s="1"/>
  <c r="I111" i="2"/>
  <c r="J111" i="2" s="1"/>
  <c r="I123" i="2"/>
  <c r="J123" i="2" s="1"/>
  <c r="I135" i="2"/>
  <c r="J135" i="2" s="1"/>
  <c r="I147" i="2"/>
  <c r="J147" i="2" s="1"/>
  <c r="I159" i="2"/>
  <c r="J159" i="2" s="1"/>
  <c r="I171" i="2"/>
  <c r="J171" i="2" s="1"/>
  <c r="I183" i="2"/>
  <c r="J183" i="2" s="1"/>
  <c r="I195" i="2"/>
  <c r="J195" i="2" s="1"/>
  <c r="I207" i="2"/>
  <c r="J207" i="2" s="1"/>
  <c r="I219" i="2"/>
  <c r="J219" i="2" s="1"/>
  <c r="I231" i="2"/>
  <c r="J231" i="2" s="1"/>
  <c r="I243" i="2"/>
  <c r="J243" i="2" s="1"/>
  <c r="I255" i="2"/>
  <c r="J255" i="2" s="1"/>
  <c r="I267" i="2"/>
  <c r="J267" i="2" s="1"/>
  <c r="I279" i="2"/>
  <c r="J279" i="2" s="1"/>
  <c r="I291" i="2"/>
  <c r="J291" i="2" s="1"/>
  <c r="I303" i="2"/>
  <c r="J303" i="2" s="1"/>
  <c r="I315" i="2"/>
  <c r="J315" i="2" s="1"/>
  <c r="I327" i="2"/>
  <c r="J327" i="2" s="1"/>
  <c r="I339" i="2"/>
  <c r="J339" i="2" s="1"/>
  <c r="I351" i="2"/>
  <c r="J351" i="2" s="1"/>
  <c r="I363" i="2"/>
  <c r="J363" i="2" s="1"/>
  <c r="I375" i="2"/>
  <c r="J375" i="2" s="1"/>
  <c r="I387" i="2"/>
  <c r="J387" i="2" s="1"/>
  <c r="I399" i="2"/>
  <c r="J399" i="2" s="1"/>
  <c r="I411" i="2"/>
  <c r="J411" i="2" s="1"/>
  <c r="I423" i="2"/>
  <c r="J423" i="2" s="1"/>
  <c r="I435" i="2"/>
  <c r="J435" i="2" s="1"/>
  <c r="I447" i="2"/>
  <c r="J447" i="2" s="1"/>
  <c r="I459" i="2"/>
  <c r="J459" i="2" s="1"/>
  <c r="I471" i="2"/>
  <c r="J471" i="2" s="1"/>
  <c r="I483" i="2"/>
  <c r="J483" i="2" s="1"/>
  <c r="I495" i="2"/>
  <c r="J495" i="2" s="1"/>
  <c r="I507" i="2"/>
  <c r="J507" i="2" s="1"/>
  <c r="I519" i="2"/>
  <c r="J519" i="2" s="1"/>
  <c r="I531" i="2"/>
  <c r="J531" i="2" s="1"/>
  <c r="I543" i="2"/>
  <c r="J543" i="2" s="1"/>
  <c r="I555" i="2"/>
  <c r="J555" i="2" s="1"/>
  <c r="I567" i="2"/>
  <c r="J567" i="2" s="1"/>
  <c r="I579" i="2"/>
  <c r="J579" i="2" s="1"/>
  <c r="I591" i="2"/>
  <c r="J591" i="2" s="1"/>
  <c r="I603" i="2"/>
  <c r="J603" i="2" s="1"/>
  <c r="I615" i="2"/>
  <c r="J615" i="2" s="1"/>
  <c r="I627" i="2"/>
  <c r="J627" i="2" s="1"/>
  <c r="I639" i="2"/>
  <c r="J639" i="2" s="1"/>
  <c r="I651" i="2"/>
  <c r="J651" i="2" s="1"/>
  <c r="I663" i="2"/>
  <c r="J663" i="2" s="1"/>
  <c r="I675" i="2"/>
  <c r="J675" i="2" s="1"/>
  <c r="I687" i="2"/>
  <c r="J687" i="2" s="1"/>
  <c r="I699" i="2"/>
  <c r="J699" i="2" s="1"/>
  <c r="I711" i="2"/>
  <c r="J711" i="2" s="1"/>
  <c r="I723" i="2"/>
  <c r="J723" i="2" s="1"/>
  <c r="I735" i="2"/>
  <c r="J735" i="2" s="1"/>
  <c r="I747" i="2"/>
  <c r="J747" i="2" s="1"/>
  <c r="I759" i="2"/>
  <c r="J759" i="2" s="1"/>
  <c r="I771" i="2"/>
  <c r="J771" i="2" s="1"/>
  <c r="I783" i="2"/>
  <c r="J783" i="2" s="1"/>
  <c r="I795" i="2"/>
  <c r="J795" i="2" s="1"/>
  <c r="I807" i="2"/>
  <c r="J807" i="2" s="1"/>
  <c r="I819" i="2"/>
  <c r="J819" i="2" s="1"/>
  <c r="I831" i="2"/>
  <c r="J831" i="2" s="1"/>
  <c r="I843" i="2"/>
  <c r="J843" i="2" s="1"/>
  <c r="I855" i="2"/>
  <c r="J855" i="2" s="1"/>
  <c r="I867" i="2"/>
  <c r="J867" i="2" s="1"/>
  <c r="I879" i="2"/>
  <c r="J879" i="2" s="1"/>
  <c r="I891" i="2"/>
  <c r="J891" i="2" s="1"/>
  <c r="I903" i="2"/>
  <c r="J903" i="2" s="1"/>
  <c r="I915" i="2"/>
  <c r="J915" i="2" s="1"/>
  <c r="I927" i="2"/>
  <c r="J927" i="2" s="1"/>
  <c r="I939" i="2"/>
  <c r="J939" i="2" s="1"/>
  <c r="I951" i="2"/>
  <c r="J951" i="2" s="1"/>
  <c r="I963" i="2"/>
  <c r="J963" i="2" s="1"/>
  <c r="I975" i="2"/>
  <c r="J975" i="2" s="1"/>
  <c r="I987" i="2"/>
  <c r="J987" i="2" s="1"/>
  <c r="I999" i="2"/>
  <c r="J999" i="2" s="1"/>
  <c r="I1011" i="2"/>
  <c r="J1011" i="2" s="1"/>
  <c r="I4" i="2"/>
  <c r="J4" i="2" s="1"/>
  <c r="I16" i="2"/>
  <c r="J16" i="2" s="1"/>
  <c r="I28" i="2"/>
  <c r="J28" i="2" s="1"/>
  <c r="I40" i="2"/>
  <c r="J40" i="2" s="1"/>
  <c r="I52" i="2"/>
  <c r="J52" i="2" s="1"/>
  <c r="I64" i="2"/>
  <c r="J64" i="2" s="1"/>
  <c r="I76" i="2"/>
  <c r="J76" i="2" s="1"/>
  <c r="I88" i="2"/>
  <c r="J88" i="2" s="1"/>
  <c r="I100" i="2"/>
  <c r="J100" i="2" s="1"/>
  <c r="I112" i="2"/>
  <c r="J112" i="2" s="1"/>
  <c r="I124" i="2"/>
  <c r="J124" i="2" s="1"/>
  <c r="I136" i="2"/>
  <c r="J136" i="2" s="1"/>
  <c r="I148" i="2"/>
  <c r="J148" i="2" s="1"/>
  <c r="I160" i="2"/>
  <c r="J160" i="2" s="1"/>
  <c r="I172" i="2"/>
  <c r="J172" i="2" s="1"/>
  <c r="I184" i="2"/>
  <c r="J184" i="2" s="1"/>
  <c r="I196" i="2"/>
  <c r="J196" i="2" s="1"/>
  <c r="I208" i="2"/>
  <c r="J208" i="2" s="1"/>
  <c r="I220" i="2"/>
  <c r="J220" i="2" s="1"/>
  <c r="I232" i="2"/>
  <c r="J232" i="2" s="1"/>
  <c r="I244" i="2"/>
  <c r="J244" i="2" s="1"/>
  <c r="I256" i="2"/>
  <c r="J256" i="2" s="1"/>
  <c r="I268" i="2"/>
  <c r="J268" i="2" s="1"/>
  <c r="I280" i="2"/>
  <c r="J280" i="2" s="1"/>
  <c r="I292" i="2"/>
  <c r="J292" i="2" s="1"/>
  <c r="I304" i="2"/>
  <c r="J304" i="2" s="1"/>
  <c r="I316" i="2"/>
  <c r="J316" i="2" s="1"/>
  <c r="I328" i="2"/>
  <c r="J328" i="2" s="1"/>
  <c r="I340" i="2"/>
  <c r="J340" i="2" s="1"/>
  <c r="I352" i="2"/>
  <c r="J352" i="2" s="1"/>
  <c r="I364" i="2"/>
  <c r="J364" i="2" s="1"/>
  <c r="I376" i="2"/>
  <c r="J376" i="2" s="1"/>
  <c r="I388" i="2"/>
  <c r="J388" i="2" s="1"/>
  <c r="I400" i="2"/>
  <c r="J400" i="2" s="1"/>
  <c r="I412" i="2"/>
  <c r="J412" i="2" s="1"/>
  <c r="I424" i="2"/>
  <c r="J424" i="2" s="1"/>
  <c r="I436" i="2"/>
  <c r="J436" i="2" s="1"/>
  <c r="I448" i="2"/>
  <c r="J448" i="2" s="1"/>
  <c r="I460" i="2"/>
  <c r="J460" i="2" s="1"/>
  <c r="I472" i="2"/>
  <c r="J472" i="2" s="1"/>
  <c r="I484" i="2"/>
  <c r="J484" i="2" s="1"/>
  <c r="I496" i="2"/>
  <c r="J496" i="2" s="1"/>
  <c r="I508" i="2"/>
  <c r="J508" i="2" s="1"/>
  <c r="I520" i="2"/>
  <c r="J520" i="2" s="1"/>
  <c r="I532" i="2"/>
  <c r="J532" i="2" s="1"/>
  <c r="I544" i="2"/>
  <c r="J544" i="2" s="1"/>
  <c r="I556" i="2"/>
  <c r="J556" i="2" s="1"/>
  <c r="I568" i="2"/>
  <c r="J568" i="2" s="1"/>
  <c r="I580" i="2"/>
  <c r="J580" i="2" s="1"/>
  <c r="I592" i="2"/>
  <c r="J592" i="2" s="1"/>
  <c r="I604" i="2"/>
  <c r="J604" i="2" s="1"/>
  <c r="I616" i="2"/>
  <c r="J616" i="2" s="1"/>
  <c r="I628" i="2"/>
  <c r="J628" i="2" s="1"/>
  <c r="I640" i="2"/>
  <c r="J640" i="2" s="1"/>
  <c r="I652" i="2"/>
  <c r="J652" i="2" s="1"/>
  <c r="I664" i="2"/>
  <c r="J664" i="2" s="1"/>
  <c r="I676" i="2"/>
  <c r="J676" i="2" s="1"/>
  <c r="I688" i="2"/>
  <c r="J688" i="2" s="1"/>
  <c r="I700" i="2"/>
  <c r="J700" i="2" s="1"/>
  <c r="I712" i="2"/>
  <c r="J712" i="2" s="1"/>
  <c r="I724" i="2"/>
  <c r="J724" i="2" s="1"/>
  <c r="I736" i="2"/>
  <c r="J736" i="2" s="1"/>
  <c r="I5" i="2"/>
  <c r="J5" i="2" s="1"/>
  <c r="I17" i="2"/>
  <c r="J17" i="2" s="1"/>
  <c r="I29" i="2"/>
  <c r="J29" i="2" s="1"/>
  <c r="I41" i="2"/>
  <c r="J41" i="2" s="1"/>
  <c r="I53" i="2"/>
  <c r="J53" i="2" s="1"/>
  <c r="I65" i="2"/>
  <c r="J65" i="2" s="1"/>
  <c r="I77" i="2"/>
  <c r="J77" i="2" s="1"/>
  <c r="I89" i="2"/>
  <c r="J89" i="2" s="1"/>
  <c r="I101" i="2"/>
  <c r="J101" i="2" s="1"/>
  <c r="I113" i="2"/>
  <c r="J113" i="2" s="1"/>
  <c r="I125" i="2"/>
  <c r="J125" i="2" s="1"/>
  <c r="I137" i="2"/>
  <c r="J137" i="2" s="1"/>
  <c r="I149" i="2"/>
  <c r="J149" i="2" s="1"/>
  <c r="I161" i="2"/>
  <c r="J161" i="2" s="1"/>
  <c r="I173" i="2"/>
  <c r="J173" i="2" s="1"/>
  <c r="I185" i="2"/>
  <c r="J185" i="2" s="1"/>
  <c r="I197" i="2"/>
  <c r="J197" i="2" s="1"/>
  <c r="I209" i="2"/>
  <c r="J209" i="2" s="1"/>
  <c r="I221" i="2"/>
  <c r="J221" i="2" s="1"/>
  <c r="I233" i="2"/>
  <c r="J233" i="2" s="1"/>
  <c r="I245" i="2"/>
  <c r="J245" i="2" s="1"/>
  <c r="I257" i="2"/>
  <c r="J257" i="2" s="1"/>
  <c r="I269" i="2"/>
  <c r="J269" i="2" s="1"/>
  <c r="I281" i="2"/>
  <c r="J281" i="2" s="1"/>
  <c r="I293" i="2"/>
  <c r="J293" i="2" s="1"/>
  <c r="I305" i="2"/>
  <c r="J305" i="2" s="1"/>
  <c r="I317" i="2"/>
  <c r="J317" i="2" s="1"/>
  <c r="I329" i="2"/>
  <c r="J329" i="2" s="1"/>
  <c r="I341" i="2"/>
  <c r="J341" i="2" s="1"/>
  <c r="I353" i="2"/>
  <c r="J353" i="2" s="1"/>
  <c r="I365" i="2"/>
  <c r="J365" i="2" s="1"/>
  <c r="I377" i="2"/>
  <c r="J377" i="2" s="1"/>
  <c r="I389" i="2"/>
  <c r="J389" i="2" s="1"/>
  <c r="I401" i="2"/>
  <c r="J401" i="2" s="1"/>
  <c r="I413" i="2"/>
  <c r="J413" i="2" s="1"/>
  <c r="I425" i="2"/>
  <c r="J425" i="2" s="1"/>
  <c r="I437" i="2"/>
  <c r="J437" i="2" s="1"/>
  <c r="I449" i="2"/>
  <c r="J449" i="2" s="1"/>
  <c r="I461" i="2"/>
  <c r="J461" i="2" s="1"/>
  <c r="I473" i="2"/>
  <c r="J473" i="2" s="1"/>
  <c r="I485" i="2"/>
  <c r="J485" i="2" s="1"/>
  <c r="I497" i="2"/>
  <c r="J497" i="2" s="1"/>
  <c r="I509" i="2"/>
  <c r="J509" i="2" s="1"/>
  <c r="I521" i="2"/>
  <c r="J521" i="2" s="1"/>
  <c r="I533" i="2"/>
  <c r="J533" i="2" s="1"/>
  <c r="I545" i="2"/>
  <c r="J545" i="2" s="1"/>
  <c r="I557" i="2"/>
  <c r="J557" i="2" s="1"/>
  <c r="I569" i="2"/>
  <c r="J569" i="2" s="1"/>
  <c r="I581" i="2"/>
  <c r="J581" i="2" s="1"/>
  <c r="I593" i="2"/>
  <c r="J593" i="2" s="1"/>
  <c r="I605" i="2"/>
  <c r="J605" i="2" s="1"/>
  <c r="I617" i="2"/>
  <c r="J617" i="2" s="1"/>
  <c r="I629" i="2"/>
  <c r="J629" i="2" s="1"/>
  <c r="I641" i="2"/>
  <c r="J641" i="2" s="1"/>
  <c r="I653" i="2"/>
  <c r="J653" i="2" s="1"/>
  <c r="I665" i="2"/>
  <c r="J665" i="2" s="1"/>
  <c r="I677" i="2"/>
  <c r="J677" i="2" s="1"/>
  <c r="I689" i="2"/>
  <c r="J689" i="2" s="1"/>
  <c r="I701" i="2"/>
  <c r="J701" i="2" s="1"/>
  <c r="I713" i="2"/>
  <c r="J713" i="2" s="1"/>
  <c r="I725" i="2"/>
  <c r="J725" i="2" s="1"/>
  <c r="I737" i="2"/>
  <c r="J737" i="2" s="1"/>
  <c r="I749" i="2"/>
  <c r="J749" i="2" s="1"/>
  <c r="I761" i="2"/>
  <c r="J761" i="2" s="1"/>
  <c r="I773" i="2"/>
  <c r="J773" i="2" s="1"/>
  <c r="I785" i="2"/>
  <c r="J785" i="2" s="1"/>
  <c r="I797" i="2"/>
  <c r="J797" i="2" s="1"/>
  <c r="I809" i="2"/>
  <c r="J809" i="2" s="1"/>
  <c r="I821" i="2"/>
  <c r="J821" i="2" s="1"/>
  <c r="I833" i="2"/>
  <c r="J833" i="2" s="1"/>
  <c r="I845" i="2"/>
  <c r="J845" i="2" s="1"/>
  <c r="I857" i="2"/>
  <c r="J857" i="2" s="1"/>
  <c r="I869" i="2"/>
  <c r="J869" i="2" s="1"/>
  <c r="I6" i="2"/>
  <c r="J6" i="2" s="1"/>
  <c r="I18" i="2"/>
  <c r="J18" i="2" s="1"/>
  <c r="I30" i="2"/>
  <c r="J30" i="2" s="1"/>
  <c r="I42" i="2"/>
  <c r="J42" i="2" s="1"/>
  <c r="I54" i="2"/>
  <c r="J54" i="2" s="1"/>
  <c r="I66" i="2"/>
  <c r="J66" i="2" s="1"/>
  <c r="I78" i="2"/>
  <c r="J78" i="2" s="1"/>
  <c r="I90" i="2"/>
  <c r="J90" i="2" s="1"/>
  <c r="I102" i="2"/>
  <c r="J102" i="2" s="1"/>
  <c r="I114" i="2"/>
  <c r="J114" i="2" s="1"/>
  <c r="I126" i="2"/>
  <c r="J126" i="2" s="1"/>
  <c r="I138" i="2"/>
  <c r="J138" i="2" s="1"/>
  <c r="I150" i="2"/>
  <c r="J150" i="2" s="1"/>
  <c r="I162" i="2"/>
  <c r="J162" i="2" s="1"/>
  <c r="I174" i="2"/>
  <c r="J174" i="2" s="1"/>
  <c r="I186" i="2"/>
  <c r="J186" i="2" s="1"/>
  <c r="I198" i="2"/>
  <c r="J198" i="2" s="1"/>
  <c r="I210" i="2"/>
  <c r="J210" i="2" s="1"/>
  <c r="I222" i="2"/>
  <c r="J222" i="2" s="1"/>
  <c r="I234" i="2"/>
  <c r="J234" i="2" s="1"/>
  <c r="I19" i="2"/>
  <c r="J19" i="2" s="1"/>
  <c r="I31" i="2"/>
  <c r="J31" i="2" s="1"/>
  <c r="I43" i="2"/>
  <c r="J43" i="2" s="1"/>
  <c r="I55" i="2"/>
  <c r="J55" i="2" s="1"/>
  <c r="I67" i="2"/>
  <c r="J67" i="2" s="1"/>
  <c r="I79" i="2"/>
  <c r="J79" i="2" s="1"/>
  <c r="I91" i="2"/>
  <c r="J91" i="2" s="1"/>
  <c r="I103" i="2"/>
  <c r="J103" i="2" s="1"/>
  <c r="I115" i="2"/>
  <c r="J115" i="2" s="1"/>
  <c r="I127" i="2"/>
  <c r="J127" i="2" s="1"/>
  <c r="I139" i="2"/>
  <c r="J139" i="2" s="1"/>
  <c r="I151" i="2"/>
  <c r="J151" i="2" s="1"/>
  <c r="I163" i="2"/>
  <c r="J163" i="2" s="1"/>
  <c r="I175" i="2"/>
  <c r="J175" i="2" s="1"/>
  <c r="I187" i="2"/>
  <c r="J187" i="2" s="1"/>
  <c r="I199" i="2"/>
  <c r="J199" i="2" s="1"/>
  <c r="I211" i="2"/>
  <c r="J211" i="2" s="1"/>
  <c r="I223" i="2"/>
  <c r="J223" i="2" s="1"/>
  <c r="I235" i="2"/>
  <c r="J235" i="2" s="1"/>
  <c r="I247" i="2"/>
  <c r="J247" i="2" s="1"/>
  <c r="I259" i="2"/>
  <c r="J259" i="2" s="1"/>
  <c r="I271" i="2"/>
  <c r="J271" i="2" s="1"/>
  <c r="I283" i="2"/>
  <c r="J283" i="2" s="1"/>
  <c r="I295" i="2"/>
  <c r="J295" i="2" s="1"/>
  <c r="I307" i="2"/>
  <c r="J307" i="2" s="1"/>
  <c r="I319" i="2"/>
  <c r="J319" i="2" s="1"/>
  <c r="I331" i="2"/>
  <c r="J331" i="2" s="1"/>
  <c r="I343" i="2"/>
  <c r="J343" i="2" s="1"/>
  <c r="I355" i="2"/>
  <c r="J355" i="2" s="1"/>
  <c r="I367" i="2"/>
  <c r="J367" i="2" s="1"/>
  <c r="I379" i="2"/>
  <c r="J379" i="2" s="1"/>
  <c r="I391" i="2"/>
  <c r="J391" i="2" s="1"/>
  <c r="I403" i="2"/>
  <c r="J403" i="2" s="1"/>
  <c r="I415" i="2"/>
  <c r="J415" i="2" s="1"/>
  <c r="I427" i="2"/>
  <c r="J427" i="2" s="1"/>
  <c r="I439" i="2"/>
  <c r="J439" i="2" s="1"/>
  <c r="I451" i="2"/>
  <c r="J451" i="2" s="1"/>
  <c r="I463" i="2"/>
  <c r="J463" i="2" s="1"/>
  <c r="I475" i="2"/>
  <c r="J475" i="2" s="1"/>
  <c r="I487" i="2"/>
  <c r="J487" i="2" s="1"/>
  <c r="I499" i="2"/>
  <c r="J499" i="2" s="1"/>
  <c r="I511" i="2"/>
  <c r="J511" i="2" s="1"/>
  <c r="I523" i="2"/>
  <c r="J523" i="2" s="1"/>
  <c r="I535" i="2"/>
  <c r="J535" i="2" s="1"/>
  <c r="I547" i="2"/>
  <c r="J547" i="2" s="1"/>
  <c r="I559" i="2"/>
  <c r="J559" i="2" s="1"/>
  <c r="I571" i="2"/>
  <c r="J571" i="2" s="1"/>
  <c r="I583" i="2"/>
  <c r="J583" i="2" s="1"/>
  <c r="I595" i="2"/>
  <c r="J595" i="2" s="1"/>
  <c r="I607" i="2"/>
  <c r="J607" i="2" s="1"/>
  <c r="I619" i="2"/>
  <c r="J619" i="2" s="1"/>
  <c r="I631" i="2"/>
  <c r="J631" i="2" s="1"/>
  <c r="I643" i="2"/>
  <c r="J643" i="2" s="1"/>
  <c r="I655" i="2"/>
  <c r="J655" i="2" s="1"/>
  <c r="I667" i="2"/>
  <c r="J667" i="2" s="1"/>
  <c r="I679" i="2"/>
  <c r="J679" i="2" s="1"/>
  <c r="I691" i="2"/>
  <c r="J691" i="2" s="1"/>
  <c r="I8" i="2"/>
  <c r="J8" i="2" s="1"/>
  <c r="I20" i="2"/>
  <c r="J20" i="2" s="1"/>
  <c r="I32" i="2"/>
  <c r="J32" i="2" s="1"/>
  <c r="I44" i="2"/>
  <c r="J44" i="2" s="1"/>
  <c r="I56" i="2"/>
  <c r="J56" i="2" s="1"/>
  <c r="I68" i="2"/>
  <c r="J68" i="2" s="1"/>
  <c r="I80" i="2"/>
  <c r="J80" i="2" s="1"/>
  <c r="I92" i="2"/>
  <c r="J92" i="2" s="1"/>
  <c r="I104" i="2"/>
  <c r="J104" i="2" s="1"/>
  <c r="I116" i="2"/>
  <c r="J116" i="2" s="1"/>
  <c r="I128" i="2"/>
  <c r="J128" i="2" s="1"/>
  <c r="I140" i="2"/>
  <c r="J140" i="2" s="1"/>
  <c r="I152" i="2"/>
  <c r="J152" i="2" s="1"/>
  <c r="I164" i="2"/>
  <c r="J164" i="2" s="1"/>
  <c r="I176" i="2"/>
  <c r="J176" i="2" s="1"/>
  <c r="I188" i="2"/>
  <c r="J188" i="2" s="1"/>
  <c r="I200" i="2"/>
  <c r="J200" i="2" s="1"/>
  <c r="I212" i="2"/>
  <c r="J212" i="2" s="1"/>
  <c r="I224" i="2"/>
  <c r="J224" i="2" s="1"/>
  <c r="I236" i="2"/>
  <c r="J236" i="2" s="1"/>
  <c r="I248" i="2"/>
  <c r="J248" i="2" s="1"/>
  <c r="I260" i="2"/>
  <c r="J260" i="2" s="1"/>
  <c r="I272" i="2"/>
  <c r="J272" i="2" s="1"/>
  <c r="I284" i="2"/>
  <c r="J284" i="2" s="1"/>
  <c r="I296" i="2"/>
  <c r="J296" i="2" s="1"/>
  <c r="I308" i="2"/>
  <c r="J308" i="2" s="1"/>
  <c r="I320" i="2"/>
  <c r="J320" i="2" s="1"/>
  <c r="I332" i="2"/>
  <c r="J332" i="2" s="1"/>
  <c r="I344" i="2"/>
  <c r="J344" i="2" s="1"/>
  <c r="I356" i="2"/>
  <c r="J356" i="2" s="1"/>
  <c r="I368" i="2"/>
  <c r="J368" i="2" s="1"/>
  <c r="I380" i="2"/>
  <c r="J380" i="2" s="1"/>
  <c r="I392" i="2"/>
  <c r="J392" i="2" s="1"/>
  <c r="I404" i="2"/>
  <c r="J404" i="2" s="1"/>
  <c r="I416" i="2"/>
  <c r="J416" i="2" s="1"/>
  <c r="I428" i="2"/>
  <c r="J428" i="2" s="1"/>
  <c r="I440" i="2"/>
  <c r="J440" i="2" s="1"/>
  <c r="I452" i="2"/>
  <c r="J452" i="2" s="1"/>
  <c r="I464" i="2"/>
  <c r="J464" i="2" s="1"/>
  <c r="I9" i="2"/>
  <c r="J9" i="2" s="1"/>
  <c r="I21" i="2"/>
  <c r="J21" i="2" s="1"/>
  <c r="I33" i="2"/>
  <c r="J33" i="2" s="1"/>
  <c r="I45" i="2"/>
  <c r="J45" i="2" s="1"/>
  <c r="I57" i="2"/>
  <c r="J57" i="2" s="1"/>
  <c r="I69" i="2"/>
  <c r="J69" i="2" s="1"/>
  <c r="I81" i="2"/>
  <c r="J81" i="2" s="1"/>
  <c r="I93" i="2"/>
  <c r="J93" i="2" s="1"/>
  <c r="I105" i="2"/>
  <c r="J105" i="2" s="1"/>
  <c r="I117" i="2"/>
  <c r="J117" i="2" s="1"/>
  <c r="I129" i="2"/>
  <c r="J129" i="2" s="1"/>
  <c r="I141" i="2"/>
  <c r="J141" i="2" s="1"/>
  <c r="I153" i="2"/>
  <c r="J153" i="2" s="1"/>
  <c r="I165" i="2"/>
  <c r="J165" i="2" s="1"/>
  <c r="I177" i="2"/>
  <c r="J177" i="2" s="1"/>
  <c r="I189" i="2"/>
  <c r="J189" i="2" s="1"/>
  <c r="I201" i="2"/>
  <c r="J201" i="2" s="1"/>
  <c r="I213" i="2"/>
  <c r="J213" i="2" s="1"/>
  <c r="I225" i="2"/>
  <c r="J225" i="2" s="1"/>
  <c r="I237" i="2"/>
  <c r="J237" i="2" s="1"/>
  <c r="I249" i="2"/>
  <c r="J249" i="2" s="1"/>
  <c r="I261" i="2"/>
  <c r="J261" i="2" s="1"/>
  <c r="I273" i="2"/>
  <c r="J273" i="2" s="1"/>
  <c r="I285" i="2"/>
  <c r="J285" i="2" s="1"/>
  <c r="I297" i="2"/>
  <c r="J297" i="2" s="1"/>
  <c r="I309" i="2"/>
  <c r="J309" i="2" s="1"/>
  <c r="I321" i="2"/>
  <c r="J321" i="2" s="1"/>
  <c r="I333" i="2"/>
  <c r="J333" i="2" s="1"/>
  <c r="I345" i="2"/>
  <c r="J345" i="2" s="1"/>
  <c r="I357" i="2"/>
  <c r="J357" i="2" s="1"/>
  <c r="I369" i="2"/>
  <c r="J369" i="2" s="1"/>
  <c r="I381" i="2"/>
  <c r="J381" i="2" s="1"/>
  <c r="I393" i="2"/>
  <c r="J393" i="2" s="1"/>
  <c r="I405" i="2"/>
  <c r="J405" i="2" s="1"/>
  <c r="I417" i="2"/>
  <c r="J417" i="2" s="1"/>
  <c r="I429" i="2"/>
  <c r="J429" i="2" s="1"/>
  <c r="I441" i="2"/>
  <c r="J441" i="2" s="1"/>
  <c r="I453" i="2"/>
  <c r="J453" i="2" s="1"/>
  <c r="I465" i="2"/>
  <c r="J465" i="2" s="1"/>
  <c r="I477" i="2"/>
  <c r="J477" i="2" s="1"/>
  <c r="I489" i="2"/>
  <c r="J489" i="2" s="1"/>
  <c r="I501" i="2"/>
  <c r="J501" i="2" s="1"/>
  <c r="I513" i="2"/>
  <c r="J513" i="2" s="1"/>
  <c r="I525" i="2"/>
  <c r="J525" i="2" s="1"/>
  <c r="I537" i="2"/>
  <c r="J537" i="2" s="1"/>
  <c r="I549" i="2"/>
  <c r="J549" i="2" s="1"/>
  <c r="I561" i="2"/>
  <c r="J561" i="2" s="1"/>
  <c r="I573" i="2"/>
  <c r="J573" i="2" s="1"/>
  <c r="I585" i="2"/>
  <c r="J585" i="2" s="1"/>
  <c r="I597" i="2"/>
  <c r="J597" i="2" s="1"/>
  <c r="I609" i="2"/>
  <c r="J609" i="2" s="1"/>
  <c r="I621" i="2"/>
  <c r="J621" i="2" s="1"/>
  <c r="I633" i="2"/>
  <c r="J633" i="2" s="1"/>
  <c r="I645" i="2"/>
  <c r="J645" i="2" s="1"/>
  <c r="I657" i="2"/>
  <c r="J657" i="2" s="1"/>
  <c r="I669" i="2"/>
  <c r="J669" i="2" s="1"/>
  <c r="I681" i="2"/>
  <c r="J681" i="2" s="1"/>
  <c r="I693" i="2"/>
  <c r="J693" i="2" s="1"/>
  <c r="I10" i="2"/>
  <c r="J10" i="2" s="1"/>
  <c r="I22" i="2"/>
  <c r="J22" i="2" s="1"/>
  <c r="I34" i="2"/>
  <c r="J34" i="2" s="1"/>
  <c r="I46" i="2"/>
  <c r="J46" i="2" s="1"/>
  <c r="I58" i="2"/>
  <c r="J58" i="2" s="1"/>
  <c r="I70" i="2"/>
  <c r="J70" i="2" s="1"/>
  <c r="I82" i="2"/>
  <c r="J82" i="2" s="1"/>
  <c r="I94" i="2"/>
  <c r="J94" i="2" s="1"/>
  <c r="I106" i="2"/>
  <c r="J106" i="2" s="1"/>
  <c r="I118" i="2"/>
  <c r="J118" i="2" s="1"/>
  <c r="I130" i="2"/>
  <c r="J130" i="2" s="1"/>
  <c r="I142" i="2"/>
  <c r="J142" i="2" s="1"/>
  <c r="I154" i="2"/>
  <c r="J154" i="2" s="1"/>
  <c r="I166" i="2"/>
  <c r="J166" i="2" s="1"/>
  <c r="I178" i="2"/>
  <c r="J178" i="2" s="1"/>
  <c r="I190" i="2"/>
  <c r="J190" i="2" s="1"/>
  <c r="I202" i="2"/>
  <c r="J202" i="2" s="1"/>
  <c r="I214" i="2"/>
  <c r="J214" i="2" s="1"/>
  <c r="I226" i="2"/>
  <c r="J226" i="2" s="1"/>
  <c r="I238" i="2"/>
  <c r="J238" i="2" s="1"/>
  <c r="I250" i="2"/>
  <c r="J250" i="2" s="1"/>
  <c r="I262" i="2"/>
  <c r="J262" i="2" s="1"/>
  <c r="I274" i="2"/>
  <c r="J274" i="2" s="1"/>
  <c r="I286" i="2"/>
  <c r="J286" i="2" s="1"/>
  <c r="I298" i="2"/>
  <c r="J298" i="2" s="1"/>
  <c r="I310" i="2"/>
  <c r="J310" i="2" s="1"/>
  <c r="I322" i="2"/>
  <c r="J322" i="2" s="1"/>
  <c r="I334" i="2"/>
  <c r="J334" i="2" s="1"/>
  <c r="I346" i="2"/>
  <c r="J346" i="2" s="1"/>
  <c r="I11" i="2"/>
  <c r="J11" i="2" s="1"/>
  <c r="I23" i="2"/>
  <c r="J23" i="2" s="1"/>
  <c r="I35" i="2"/>
  <c r="J35" i="2" s="1"/>
  <c r="I47" i="2"/>
  <c r="J47" i="2" s="1"/>
  <c r="I59" i="2"/>
  <c r="J59" i="2" s="1"/>
  <c r="I71" i="2"/>
  <c r="J71" i="2" s="1"/>
  <c r="I83" i="2"/>
  <c r="J83" i="2" s="1"/>
  <c r="I95" i="2"/>
  <c r="J95" i="2" s="1"/>
  <c r="I107" i="2"/>
  <c r="J107" i="2" s="1"/>
  <c r="I119" i="2"/>
  <c r="J119" i="2" s="1"/>
  <c r="I131" i="2"/>
  <c r="J131" i="2" s="1"/>
  <c r="I143" i="2"/>
  <c r="J143" i="2" s="1"/>
  <c r="I155" i="2"/>
  <c r="J155" i="2" s="1"/>
  <c r="I167" i="2"/>
  <c r="J167" i="2" s="1"/>
  <c r="I179" i="2"/>
  <c r="J179" i="2" s="1"/>
  <c r="I191" i="2"/>
  <c r="J191" i="2" s="1"/>
  <c r="I203" i="2"/>
  <c r="J203" i="2" s="1"/>
  <c r="I215" i="2"/>
  <c r="J215" i="2" s="1"/>
  <c r="I227" i="2"/>
  <c r="J227" i="2" s="1"/>
  <c r="I239" i="2"/>
  <c r="J239" i="2" s="1"/>
  <c r="I251" i="2"/>
  <c r="J251" i="2" s="1"/>
  <c r="I263" i="2"/>
  <c r="J263" i="2" s="1"/>
  <c r="I275" i="2"/>
  <c r="J275" i="2" s="1"/>
  <c r="I287" i="2"/>
  <c r="J287" i="2" s="1"/>
  <c r="I299" i="2"/>
  <c r="J299" i="2" s="1"/>
  <c r="I311" i="2"/>
  <c r="J311" i="2" s="1"/>
  <c r="I323" i="2"/>
  <c r="J323" i="2" s="1"/>
  <c r="I335" i="2"/>
  <c r="J335" i="2" s="1"/>
  <c r="I347" i="2"/>
  <c r="J347" i="2" s="1"/>
  <c r="I359" i="2"/>
  <c r="J359" i="2" s="1"/>
  <c r="I371" i="2"/>
  <c r="J371" i="2" s="1"/>
  <c r="I383" i="2"/>
  <c r="J383" i="2" s="1"/>
  <c r="I395" i="2"/>
  <c r="J395" i="2" s="1"/>
  <c r="I407" i="2"/>
  <c r="J407" i="2" s="1"/>
  <c r="I419" i="2"/>
  <c r="J419" i="2" s="1"/>
  <c r="I431" i="2"/>
  <c r="J431" i="2" s="1"/>
  <c r="I443" i="2"/>
  <c r="J443" i="2" s="1"/>
  <c r="I455" i="2"/>
  <c r="J455" i="2" s="1"/>
  <c r="I467" i="2"/>
  <c r="J467" i="2" s="1"/>
  <c r="I479" i="2"/>
  <c r="J479" i="2" s="1"/>
  <c r="I491" i="2"/>
  <c r="J491" i="2" s="1"/>
  <c r="I503" i="2"/>
  <c r="J503" i="2" s="1"/>
  <c r="I515" i="2"/>
  <c r="J515" i="2" s="1"/>
  <c r="I527" i="2"/>
  <c r="J527" i="2" s="1"/>
  <c r="I539" i="2"/>
  <c r="J539" i="2" s="1"/>
  <c r="I12" i="2"/>
  <c r="J12" i="2" s="1"/>
  <c r="I24" i="2"/>
  <c r="J24" i="2" s="1"/>
  <c r="I36" i="2"/>
  <c r="J36" i="2" s="1"/>
  <c r="I48" i="2"/>
  <c r="J48" i="2" s="1"/>
  <c r="I60" i="2"/>
  <c r="J60" i="2" s="1"/>
  <c r="I72" i="2"/>
  <c r="J72" i="2" s="1"/>
  <c r="I84" i="2"/>
  <c r="J84" i="2" s="1"/>
  <c r="I96" i="2"/>
  <c r="J96" i="2" s="1"/>
  <c r="I108" i="2"/>
  <c r="J108" i="2" s="1"/>
  <c r="I120" i="2"/>
  <c r="J120" i="2" s="1"/>
  <c r="I132" i="2"/>
  <c r="J132" i="2" s="1"/>
  <c r="I144" i="2"/>
  <c r="J144" i="2" s="1"/>
  <c r="I156" i="2"/>
  <c r="J156" i="2" s="1"/>
  <c r="I168" i="2"/>
  <c r="J168" i="2" s="1"/>
  <c r="I180" i="2"/>
  <c r="J180" i="2" s="1"/>
  <c r="I192" i="2"/>
  <c r="J192" i="2" s="1"/>
  <c r="I204" i="2"/>
  <c r="J204" i="2" s="1"/>
  <c r="I216" i="2"/>
  <c r="J216" i="2" s="1"/>
  <c r="I228" i="2"/>
  <c r="J228" i="2" s="1"/>
  <c r="I240" i="2"/>
  <c r="J240" i="2" s="1"/>
  <c r="I252" i="2"/>
  <c r="J252" i="2" s="1"/>
  <c r="I264" i="2"/>
  <c r="J264" i="2" s="1"/>
  <c r="I276" i="2"/>
  <c r="J276" i="2" s="1"/>
  <c r="I288" i="2"/>
  <c r="J288" i="2" s="1"/>
  <c r="I300" i="2"/>
  <c r="J300" i="2" s="1"/>
  <c r="I312" i="2"/>
  <c r="J312" i="2" s="1"/>
  <c r="I324" i="2"/>
  <c r="J324" i="2" s="1"/>
  <c r="I336" i="2"/>
  <c r="J336" i="2" s="1"/>
  <c r="I348" i="2"/>
  <c r="J348" i="2" s="1"/>
  <c r="I360" i="2"/>
  <c r="J360" i="2" s="1"/>
  <c r="I372" i="2"/>
  <c r="J372" i="2" s="1"/>
  <c r="I384" i="2"/>
  <c r="J384" i="2" s="1"/>
  <c r="I396" i="2"/>
  <c r="J396" i="2" s="1"/>
  <c r="I408" i="2"/>
  <c r="J408" i="2" s="1"/>
  <c r="I420" i="2"/>
  <c r="J420" i="2" s="1"/>
  <c r="I432" i="2"/>
  <c r="J432" i="2" s="1"/>
  <c r="I444" i="2"/>
  <c r="J444" i="2" s="1"/>
  <c r="I456" i="2"/>
  <c r="J456" i="2" s="1"/>
  <c r="I468" i="2"/>
  <c r="J468" i="2" s="1"/>
  <c r="I480" i="2"/>
  <c r="J480" i="2" s="1"/>
  <c r="I492" i="2"/>
  <c r="J492" i="2" s="1"/>
  <c r="I504" i="2"/>
  <c r="J504" i="2" s="1"/>
  <c r="I13" i="2"/>
  <c r="J13" i="2" s="1"/>
  <c r="I25" i="2"/>
  <c r="J25" i="2" s="1"/>
  <c r="I37" i="2"/>
  <c r="J37" i="2" s="1"/>
  <c r="I49" i="2"/>
  <c r="J49" i="2" s="1"/>
  <c r="I61" i="2"/>
  <c r="J61" i="2" s="1"/>
  <c r="I73" i="2"/>
  <c r="J73" i="2" s="1"/>
  <c r="I85" i="2"/>
  <c r="J85" i="2" s="1"/>
  <c r="I97" i="2"/>
  <c r="J97" i="2" s="1"/>
  <c r="I109" i="2"/>
  <c r="J109" i="2" s="1"/>
  <c r="I121" i="2"/>
  <c r="J121" i="2" s="1"/>
  <c r="I133" i="2"/>
  <c r="J133" i="2" s="1"/>
  <c r="I145" i="2"/>
  <c r="J145" i="2" s="1"/>
  <c r="I157" i="2"/>
  <c r="J157" i="2" s="1"/>
  <c r="I169" i="2"/>
  <c r="J169" i="2" s="1"/>
  <c r="I181" i="2"/>
  <c r="J181" i="2" s="1"/>
  <c r="I193" i="2"/>
  <c r="J193" i="2" s="1"/>
  <c r="I205" i="2"/>
  <c r="J205" i="2" s="1"/>
  <c r="I217" i="2"/>
  <c r="J217" i="2" s="1"/>
  <c r="I229" i="2"/>
  <c r="J229" i="2" s="1"/>
  <c r="I241" i="2"/>
  <c r="J241" i="2" s="1"/>
  <c r="I253" i="2"/>
  <c r="J253" i="2" s="1"/>
  <c r="I265" i="2"/>
  <c r="J265" i="2" s="1"/>
  <c r="I277" i="2"/>
  <c r="J277" i="2" s="1"/>
  <c r="I289" i="2"/>
  <c r="J289" i="2" s="1"/>
  <c r="I301" i="2"/>
  <c r="J301" i="2" s="1"/>
  <c r="I313" i="2"/>
  <c r="J313" i="2" s="1"/>
  <c r="I325" i="2"/>
  <c r="J325" i="2" s="1"/>
  <c r="I337" i="2"/>
  <c r="J337" i="2" s="1"/>
  <c r="I349" i="2"/>
  <c r="J349" i="2" s="1"/>
  <c r="I361" i="2"/>
  <c r="J361" i="2" s="1"/>
  <c r="I373" i="2"/>
  <c r="J373" i="2" s="1"/>
  <c r="I385" i="2"/>
  <c r="J385" i="2" s="1"/>
  <c r="I397" i="2"/>
  <c r="J397" i="2" s="1"/>
  <c r="I409" i="2"/>
  <c r="J409" i="2" s="1"/>
  <c r="I421" i="2"/>
  <c r="J421" i="2" s="1"/>
  <c r="I433" i="2"/>
  <c r="J433" i="2" s="1"/>
  <c r="I445" i="2"/>
  <c r="J445" i="2" s="1"/>
  <c r="I457" i="2"/>
  <c r="J457" i="2" s="1"/>
  <c r="I469" i="2"/>
  <c r="J469" i="2" s="1"/>
  <c r="I481" i="2"/>
  <c r="J481" i="2" s="1"/>
  <c r="I493" i="2"/>
  <c r="J493" i="2" s="1"/>
  <c r="I505" i="2"/>
  <c r="J505" i="2" s="1"/>
  <c r="I14" i="2"/>
  <c r="J14" i="2" s="1"/>
  <c r="I26" i="2"/>
  <c r="J26" i="2" s="1"/>
  <c r="I38" i="2"/>
  <c r="J38" i="2" s="1"/>
  <c r="I50" i="2"/>
  <c r="J50" i="2" s="1"/>
  <c r="I62" i="2"/>
  <c r="J62" i="2" s="1"/>
  <c r="I74" i="2"/>
  <c r="J74" i="2" s="1"/>
  <c r="I86" i="2"/>
  <c r="J86" i="2" s="1"/>
  <c r="I98" i="2"/>
  <c r="J98" i="2" s="1"/>
  <c r="I110" i="2"/>
  <c r="J110" i="2" s="1"/>
  <c r="I122" i="2"/>
  <c r="J122" i="2" s="1"/>
  <c r="I134" i="2"/>
  <c r="J134" i="2" s="1"/>
  <c r="I146" i="2"/>
  <c r="J146" i="2" s="1"/>
  <c r="I158" i="2"/>
  <c r="J158" i="2" s="1"/>
  <c r="I170" i="2"/>
  <c r="J170" i="2" s="1"/>
  <c r="I182" i="2"/>
  <c r="J182" i="2" s="1"/>
  <c r="I194" i="2"/>
  <c r="J194" i="2" s="1"/>
  <c r="I206" i="2"/>
  <c r="J206" i="2" s="1"/>
  <c r="I218" i="2"/>
  <c r="J218" i="2" s="1"/>
  <c r="I230" i="2"/>
  <c r="J230" i="2" s="1"/>
  <c r="I242" i="2"/>
  <c r="J242" i="2" s="1"/>
  <c r="I254" i="2"/>
  <c r="J254" i="2" s="1"/>
  <c r="I266" i="2"/>
  <c r="J266" i="2" s="1"/>
  <c r="I278" i="2"/>
  <c r="J278" i="2" s="1"/>
  <c r="I290" i="2"/>
  <c r="J290" i="2" s="1"/>
  <c r="I302" i="2"/>
  <c r="J302" i="2" s="1"/>
  <c r="I314" i="2"/>
  <c r="J314" i="2" s="1"/>
  <c r="I326" i="2"/>
  <c r="J326" i="2" s="1"/>
  <c r="I338" i="2"/>
  <c r="J338" i="2" s="1"/>
  <c r="I350" i="2"/>
  <c r="J350" i="2" s="1"/>
  <c r="I362" i="2"/>
  <c r="J362" i="2" s="1"/>
  <c r="I374" i="2"/>
  <c r="J374" i="2" s="1"/>
  <c r="I386" i="2"/>
  <c r="J386" i="2" s="1"/>
  <c r="I398" i="2"/>
  <c r="J398" i="2" s="1"/>
  <c r="I410" i="2"/>
  <c r="J410" i="2" s="1"/>
  <c r="I422" i="2"/>
  <c r="J422" i="2" s="1"/>
  <c r="I434" i="2"/>
  <c r="J434" i="2" s="1"/>
  <c r="I446" i="2"/>
  <c r="J446" i="2" s="1"/>
  <c r="I458" i="2"/>
  <c r="J458" i="2" s="1"/>
  <c r="I470" i="2"/>
  <c r="J470" i="2" s="1"/>
  <c r="I482" i="2"/>
  <c r="J482" i="2" s="1"/>
  <c r="I494" i="2"/>
  <c r="J494" i="2" s="1"/>
  <c r="I506" i="2"/>
  <c r="J506" i="2" s="1"/>
  <c r="I1049" i="2"/>
  <c r="J1049" i="2" s="1"/>
  <c r="I2" i="2"/>
  <c r="J2" i="2" s="1"/>
  <c r="I1072" i="2"/>
  <c r="J1072" i="2" s="1"/>
  <c r="I1036" i="2"/>
  <c r="J1036" i="2" s="1"/>
  <c r="I1012" i="2"/>
  <c r="J1012" i="2" s="1"/>
  <c r="I985" i="2"/>
  <c r="J985" i="2" s="1"/>
  <c r="I972" i="2"/>
  <c r="J972" i="2" s="1"/>
  <c r="I959" i="2"/>
  <c r="J959" i="2" s="1"/>
  <c r="I946" i="2"/>
  <c r="J946" i="2" s="1"/>
  <c r="I933" i="2"/>
  <c r="J933" i="2" s="1"/>
  <c r="I920" i="2"/>
  <c r="J920" i="2" s="1"/>
  <c r="I907" i="2"/>
  <c r="J907" i="2" s="1"/>
  <c r="I894" i="2"/>
  <c r="J894" i="2" s="1"/>
  <c r="I881" i="2"/>
  <c r="J881" i="2" s="1"/>
  <c r="I866" i="2"/>
  <c r="J866" i="2" s="1"/>
  <c r="I852" i="2"/>
  <c r="J852" i="2" s="1"/>
  <c r="I838" i="2"/>
  <c r="J838" i="2" s="1"/>
  <c r="I824" i="2"/>
  <c r="J824" i="2" s="1"/>
  <c r="I810" i="2"/>
  <c r="J810" i="2" s="1"/>
  <c r="I794" i="2"/>
  <c r="J794" i="2" s="1"/>
  <c r="I780" i="2"/>
  <c r="J780" i="2" s="1"/>
  <c r="I766" i="2"/>
  <c r="J766" i="2" s="1"/>
  <c r="I752" i="2"/>
  <c r="J752" i="2" s="1"/>
  <c r="I738" i="2"/>
  <c r="J738" i="2" s="1"/>
  <c r="I720" i="2"/>
  <c r="J720" i="2" s="1"/>
  <c r="I705" i="2"/>
  <c r="J705" i="2" s="1"/>
  <c r="I685" i="2"/>
  <c r="J685" i="2" s="1"/>
  <c r="I666" i="2"/>
  <c r="J666" i="2" s="1"/>
  <c r="I646" i="2"/>
  <c r="J646" i="2" s="1"/>
  <c r="I624" i="2"/>
  <c r="J624" i="2" s="1"/>
  <c r="I602" i="2"/>
  <c r="J602" i="2" s="1"/>
  <c r="I584" i="2"/>
  <c r="J584" i="2" s="1"/>
  <c r="I563" i="2"/>
  <c r="J563" i="2" s="1"/>
  <c r="I541" i="2"/>
  <c r="J541" i="2" s="1"/>
  <c r="I517" i="2"/>
  <c r="J517" i="2" s="1"/>
  <c r="I476" i="2"/>
  <c r="J476" i="2" s="1"/>
  <c r="I406" i="2"/>
  <c r="J406" i="2" s="1"/>
  <c r="I318" i="2"/>
  <c r="J318" i="2" s="1"/>
  <c r="I1053" i="2"/>
  <c r="J1053" i="2" s="1"/>
  <c r="I952" i="2"/>
  <c r="J952" i="2" s="1"/>
  <c r="I873" i="2"/>
  <c r="J873" i="2" s="1"/>
  <c r="I815" i="2"/>
  <c r="J815" i="2" s="1"/>
  <c r="I757" i="2"/>
  <c r="J757" i="2" s="1"/>
  <c r="I634" i="2"/>
  <c r="J634" i="2" s="1"/>
  <c r="I1063" i="2"/>
  <c r="J1063" i="2" s="1"/>
  <c r="I1002" i="2"/>
  <c r="J1002" i="2" s="1"/>
  <c r="I936" i="2"/>
  <c r="J936" i="2" s="1"/>
  <c r="I1062" i="2"/>
  <c r="J1062" i="2" s="1"/>
  <c r="I1038" i="2"/>
  <c r="J1038" i="2" s="1"/>
  <c r="I1001" i="2"/>
  <c r="J1001" i="2" s="1"/>
  <c r="I961" i="2"/>
  <c r="J961" i="2" s="1"/>
  <c r="I935" i="2"/>
  <c r="J935" i="2" s="1"/>
  <c r="I896" i="2"/>
  <c r="J896" i="2" s="1"/>
  <c r="I870" i="2"/>
  <c r="J870" i="2" s="1"/>
  <c r="I826" i="2"/>
  <c r="J826" i="2" s="1"/>
  <c r="I798" i="2"/>
  <c r="J798" i="2" s="1"/>
  <c r="I740" i="2"/>
  <c r="J740" i="2" s="1"/>
  <c r="I1073" i="2"/>
  <c r="J1073" i="2" s="1"/>
  <c r="I1025" i="2"/>
  <c r="J1025" i="2" s="1"/>
  <c r="I1084" i="2"/>
  <c r="J1084" i="2" s="1"/>
  <c r="I1060" i="2"/>
  <c r="J1060" i="2" s="1"/>
  <c r="I1048" i="2"/>
  <c r="J1048" i="2" s="1"/>
  <c r="I1024" i="2"/>
  <c r="J1024" i="2" s="1"/>
  <c r="I998" i="2"/>
  <c r="J998" i="2" s="1"/>
  <c r="I1095" i="2"/>
  <c r="J1095" i="2" s="1"/>
  <c r="I1083" i="2"/>
  <c r="J1083" i="2" s="1"/>
  <c r="I1071" i="2"/>
  <c r="J1071" i="2" s="1"/>
  <c r="I1059" i="2"/>
  <c r="J1059" i="2" s="1"/>
  <c r="I1047" i="2"/>
  <c r="J1047" i="2" s="1"/>
  <c r="I1035" i="2"/>
  <c r="J1035" i="2" s="1"/>
  <c r="I1023" i="2"/>
  <c r="J1023" i="2" s="1"/>
  <c r="I1010" i="2"/>
  <c r="J1010" i="2" s="1"/>
  <c r="I997" i="2"/>
  <c r="J997" i="2" s="1"/>
  <c r="I984" i="2"/>
  <c r="J984" i="2" s="1"/>
  <c r="I971" i="2"/>
  <c r="J971" i="2" s="1"/>
  <c r="I958" i="2"/>
  <c r="J958" i="2" s="1"/>
  <c r="I945" i="2"/>
  <c r="J945" i="2" s="1"/>
  <c r="I932" i="2"/>
  <c r="J932" i="2" s="1"/>
  <c r="I919" i="2"/>
  <c r="J919" i="2" s="1"/>
  <c r="I906" i="2"/>
  <c r="J906" i="2" s="1"/>
  <c r="I893" i="2"/>
  <c r="J893" i="2" s="1"/>
  <c r="I880" i="2"/>
  <c r="J880" i="2" s="1"/>
  <c r="I865" i="2"/>
  <c r="J865" i="2" s="1"/>
  <c r="I851" i="2"/>
  <c r="J851" i="2" s="1"/>
  <c r="I837" i="2"/>
  <c r="J837" i="2" s="1"/>
  <c r="I823" i="2"/>
  <c r="J823" i="2" s="1"/>
  <c r="I808" i="2"/>
  <c r="J808" i="2" s="1"/>
  <c r="I793" i="2"/>
  <c r="J793" i="2" s="1"/>
  <c r="I779" i="2"/>
  <c r="J779" i="2" s="1"/>
  <c r="I765" i="2"/>
  <c r="J765" i="2" s="1"/>
  <c r="I751" i="2"/>
  <c r="J751" i="2" s="1"/>
  <c r="I734" i="2"/>
  <c r="J734" i="2" s="1"/>
  <c r="I719" i="2"/>
  <c r="J719" i="2" s="1"/>
  <c r="I704" i="2"/>
  <c r="J704" i="2" s="1"/>
  <c r="I684" i="2"/>
  <c r="J684" i="2" s="1"/>
  <c r="I662" i="2"/>
  <c r="J662" i="2" s="1"/>
  <c r="I644" i="2"/>
  <c r="J644" i="2" s="1"/>
  <c r="I623" i="2"/>
  <c r="J623" i="2" s="1"/>
  <c r="I601" i="2"/>
  <c r="J601" i="2" s="1"/>
  <c r="I582" i="2"/>
  <c r="J582" i="2" s="1"/>
  <c r="I562" i="2"/>
  <c r="J562" i="2" s="1"/>
  <c r="I540" i="2"/>
  <c r="J540" i="2" s="1"/>
  <c r="I516" i="2"/>
  <c r="J516" i="2" s="1"/>
  <c r="I474" i="2"/>
  <c r="J474" i="2" s="1"/>
  <c r="I402" i="2"/>
  <c r="J402" i="2" s="1"/>
  <c r="I306" i="2"/>
  <c r="J306" i="2" s="1"/>
  <c r="I1004" i="2"/>
  <c r="J1004" i="2" s="1"/>
  <c r="I1058" i="2"/>
  <c r="J1058" i="2" s="1"/>
  <c r="I1046" i="2"/>
  <c r="J1046" i="2" s="1"/>
  <c r="I1034" i="2"/>
  <c r="J1034" i="2" s="1"/>
  <c r="I1022" i="2"/>
  <c r="J1022" i="2" s="1"/>
  <c r="I1009" i="2"/>
  <c r="J1009" i="2" s="1"/>
  <c r="I996" i="2"/>
  <c r="J996" i="2" s="1"/>
  <c r="I983" i="2"/>
  <c r="J983" i="2" s="1"/>
  <c r="I970" i="2"/>
  <c r="J970" i="2" s="1"/>
  <c r="I957" i="2"/>
  <c r="J957" i="2" s="1"/>
  <c r="I944" i="2"/>
  <c r="J944" i="2" s="1"/>
  <c r="I931" i="2"/>
  <c r="J931" i="2" s="1"/>
  <c r="I918" i="2"/>
  <c r="J918" i="2" s="1"/>
  <c r="I905" i="2"/>
  <c r="J905" i="2" s="1"/>
  <c r="I892" i="2"/>
  <c r="J892" i="2" s="1"/>
  <c r="I878" i="2"/>
  <c r="J878" i="2" s="1"/>
  <c r="I864" i="2"/>
  <c r="J864" i="2" s="1"/>
  <c r="I850" i="2"/>
  <c r="J850" i="2" s="1"/>
  <c r="I836" i="2"/>
  <c r="J836" i="2" s="1"/>
  <c r="I822" i="2"/>
  <c r="J822" i="2" s="1"/>
  <c r="I806" i="2"/>
  <c r="J806" i="2" s="1"/>
  <c r="I792" i="2"/>
  <c r="J792" i="2" s="1"/>
  <c r="I778" i="2"/>
  <c r="J778" i="2" s="1"/>
  <c r="I764" i="2"/>
  <c r="J764" i="2" s="1"/>
  <c r="I750" i="2"/>
  <c r="J750" i="2" s="1"/>
  <c r="I733" i="2"/>
  <c r="J733" i="2" s="1"/>
  <c r="I718" i="2"/>
  <c r="J718" i="2" s="1"/>
  <c r="I703" i="2"/>
  <c r="J703" i="2" s="1"/>
  <c r="I683" i="2"/>
  <c r="J683" i="2" s="1"/>
  <c r="I661" i="2"/>
  <c r="J661" i="2" s="1"/>
  <c r="I642" i="2"/>
  <c r="J642" i="2" s="1"/>
  <c r="I622" i="2"/>
  <c r="J622" i="2" s="1"/>
  <c r="I600" i="2"/>
  <c r="J600" i="2" s="1"/>
  <c r="I578" i="2"/>
  <c r="J578" i="2" s="1"/>
  <c r="I560" i="2"/>
  <c r="J560" i="2" s="1"/>
  <c r="I538" i="2"/>
  <c r="J538" i="2" s="1"/>
  <c r="I514" i="2"/>
  <c r="J514" i="2" s="1"/>
  <c r="I466" i="2"/>
  <c r="J466" i="2" s="1"/>
  <c r="I394" i="2"/>
  <c r="J394" i="2" s="1"/>
  <c r="I294" i="2"/>
  <c r="J294" i="2" s="1"/>
  <c r="I1041" i="2"/>
  <c r="J1041" i="2" s="1"/>
  <c r="I1094" i="2"/>
  <c r="J1094" i="2" s="1"/>
  <c r="I1081" i="2"/>
  <c r="J1081" i="2" s="1"/>
  <c r="I1033" i="2"/>
  <c r="J1033" i="2" s="1"/>
  <c r="I1021" i="2"/>
  <c r="J1021" i="2" s="1"/>
  <c r="I1008" i="2"/>
  <c r="J1008" i="2" s="1"/>
  <c r="I995" i="2"/>
  <c r="J995" i="2" s="1"/>
  <c r="I982" i="2"/>
  <c r="J982" i="2" s="1"/>
  <c r="I969" i="2"/>
  <c r="J969" i="2" s="1"/>
  <c r="I956" i="2"/>
  <c r="J956" i="2" s="1"/>
  <c r="I943" i="2"/>
  <c r="J943" i="2" s="1"/>
  <c r="I930" i="2"/>
  <c r="J930" i="2" s="1"/>
  <c r="I917" i="2"/>
  <c r="J917" i="2" s="1"/>
  <c r="I904" i="2"/>
  <c r="J904" i="2" s="1"/>
  <c r="I890" i="2"/>
  <c r="J890" i="2" s="1"/>
  <c r="I877" i="2"/>
  <c r="J877" i="2" s="1"/>
  <c r="I863" i="2"/>
  <c r="J863" i="2" s="1"/>
  <c r="I849" i="2"/>
  <c r="J849" i="2" s="1"/>
  <c r="I835" i="2"/>
  <c r="J835" i="2" s="1"/>
  <c r="I820" i="2"/>
  <c r="J820" i="2" s="1"/>
  <c r="I805" i="2"/>
  <c r="J805" i="2" s="1"/>
  <c r="I791" i="2"/>
  <c r="J791" i="2" s="1"/>
  <c r="I777" i="2"/>
  <c r="J777" i="2" s="1"/>
  <c r="I763" i="2"/>
  <c r="J763" i="2" s="1"/>
  <c r="I748" i="2"/>
  <c r="J748" i="2" s="1"/>
  <c r="I732" i="2"/>
  <c r="J732" i="2" s="1"/>
  <c r="I717" i="2"/>
  <c r="J717" i="2" s="1"/>
  <c r="I702" i="2"/>
  <c r="J702" i="2" s="1"/>
  <c r="I682" i="2"/>
  <c r="J682" i="2" s="1"/>
  <c r="I660" i="2"/>
  <c r="J660" i="2" s="1"/>
  <c r="I638" i="2"/>
  <c r="J638" i="2" s="1"/>
  <c r="I620" i="2"/>
  <c r="J620" i="2" s="1"/>
  <c r="I599" i="2"/>
  <c r="J599" i="2" s="1"/>
  <c r="I577" i="2"/>
  <c r="J577" i="2" s="1"/>
  <c r="I558" i="2"/>
  <c r="J558" i="2" s="1"/>
  <c r="I536" i="2"/>
  <c r="J536" i="2" s="1"/>
  <c r="I512" i="2"/>
  <c r="J512" i="2" s="1"/>
  <c r="I462" i="2"/>
  <c r="J462" i="2" s="1"/>
  <c r="I390" i="2"/>
  <c r="J390" i="2" s="1"/>
  <c r="I282" i="2"/>
  <c r="J282" i="2" s="1"/>
  <c r="I1065" i="2"/>
  <c r="J1065" i="2" s="1"/>
  <c r="I1070" i="2"/>
  <c r="J1070" i="2" s="1"/>
  <c r="I1045" i="2"/>
  <c r="J1045" i="2" s="1"/>
  <c r="I1080" i="2"/>
  <c r="J1080" i="2" s="1"/>
  <c r="I1044" i="2"/>
  <c r="J1044" i="2" s="1"/>
  <c r="I1007" i="2"/>
  <c r="J1007" i="2" s="1"/>
  <c r="I994" i="2"/>
  <c r="J994" i="2" s="1"/>
  <c r="I981" i="2"/>
  <c r="J981" i="2" s="1"/>
  <c r="I968" i="2"/>
  <c r="J968" i="2" s="1"/>
  <c r="I955" i="2"/>
  <c r="J955" i="2" s="1"/>
  <c r="I942" i="2"/>
  <c r="J942" i="2" s="1"/>
  <c r="I929" i="2"/>
  <c r="J929" i="2" s="1"/>
  <c r="I916" i="2"/>
  <c r="J916" i="2" s="1"/>
  <c r="I902" i="2"/>
  <c r="J902" i="2" s="1"/>
  <c r="I889" i="2"/>
  <c r="J889" i="2" s="1"/>
  <c r="I876" i="2"/>
  <c r="J876" i="2" s="1"/>
  <c r="I862" i="2"/>
  <c r="J862" i="2" s="1"/>
  <c r="I848" i="2"/>
  <c r="J848" i="2" s="1"/>
  <c r="I834" i="2"/>
  <c r="J834" i="2" s="1"/>
  <c r="I818" i="2"/>
  <c r="J818" i="2" s="1"/>
  <c r="I804" i="2"/>
  <c r="J804" i="2" s="1"/>
  <c r="I790" i="2"/>
  <c r="J790" i="2" s="1"/>
  <c r="I776" i="2"/>
  <c r="J776" i="2" s="1"/>
  <c r="I762" i="2"/>
  <c r="J762" i="2" s="1"/>
  <c r="I746" i="2"/>
  <c r="J746" i="2" s="1"/>
  <c r="I731" i="2"/>
  <c r="J731" i="2" s="1"/>
  <c r="I716" i="2"/>
  <c r="J716" i="2" s="1"/>
  <c r="I698" i="2"/>
  <c r="J698" i="2" s="1"/>
  <c r="I680" i="2"/>
  <c r="J680" i="2" s="1"/>
  <c r="I659" i="2"/>
  <c r="J659" i="2" s="1"/>
  <c r="I637" i="2"/>
  <c r="J637" i="2" s="1"/>
  <c r="I618" i="2"/>
  <c r="J618" i="2" s="1"/>
  <c r="I598" i="2"/>
  <c r="J598" i="2" s="1"/>
  <c r="I576" i="2"/>
  <c r="J576" i="2" s="1"/>
  <c r="I554" i="2"/>
  <c r="J554" i="2" s="1"/>
  <c r="I534" i="2"/>
  <c r="J534" i="2" s="1"/>
  <c r="I510" i="2"/>
  <c r="J510" i="2" s="1"/>
  <c r="I454" i="2"/>
  <c r="J454" i="2" s="1"/>
  <c r="I382" i="2"/>
  <c r="J382" i="2" s="1"/>
  <c r="I270" i="2"/>
  <c r="J270" i="2" s="1"/>
  <c r="I1077" i="2"/>
  <c r="J1077" i="2" s="1"/>
  <c r="I1082" i="2"/>
  <c r="J1082" i="2" s="1"/>
  <c r="I1057" i="2"/>
  <c r="J1057" i="2" s="1"/>
  <c r="I1068" i="2"/>
  <c r="J1068" i="2" s="1"/>
  <c r="I1032" i="2"/>
  <c r="J1032" i="2" s="1"/>
  <c r="I1079" i="2"/>
  <c r="J1079" i="2" s="1"/>
  <c r="I1055" i="2"/>
  <c r="J1055" i="2" s="1"/>
  <c r="I1031" i="2"/>
  <c r="J1031" i="2" s="1"/>
  <c r="I993" i="2"/>
  <c r="J993" i="2" s="1"/>
  <c r="I967" i="2"/>
  <c r="J967" i="2" s="1"/>
  <c r="I941" i="2"/>
  <c r="J941" i="2" s="1"/>
  <c r="I901" i="2"/>
  <c r="J901" i="2" s="1"/>
  <c r="I861" i="2"/>
  <c r="J861" i="2" s="1"/>
  <c r="I832" i="2"/>
  <c r="J832" i="2" s="1"/>
  <c r="I803" i="2"/>
  <c r="J803" i="2" s="1"/>
  <c r="I789" i="2"/>
  <c r="J789" i="2" s="1"/>
  <c r="I760" i="2"/>
  <c r="J760" i="2" s="1"/>
  <c r="I745" i="2"/>
  <c r="J745" i="2" s="1"/>
  <c r="I730" i="2"/>
  <c r="J730" i="2" s="1"/>
  <c r="I715" i="2"/>
  <c r="J715" i="2" s="1"/>
  <c r="I697" i="2"/>
  <c r="J697" i="2" s="1"/>
  <c r="I678" i="2"/>
  <c r="J678" i="2" s="1"/>
  <c r="I658" i="2"/>
  <c r="J658" i="2" s="1"/>
  <c r="I636" i="2"/>
  <c r="J636" i="2" s="1"/>
  <c r="I614" i="2"/>
  <c r="J614" i="2" s="1"/>
  <c r="I596" i="2"/>
  <c r="J596" i="2" s="1"/>
  <c r="I575" i="2"/>
  <c r="J575" i="2" s="1"/>
  <c r="I553" i="2"/>
  <c r="J553" i="2" s="1"/>
  <c r="I530" i="2"/>
  <c r="J530" i="2" s="1"/>
  <c r="I502" i="2"/>
  <c r="J502" i="2" s="1"/>
  <c r="I450" i="2"/>
  <c r="J450" i="2" s="1"/>
  <c r="I378" i="2"/>
  <c r="J378" i="2" s="1"/>
  <c r="I258" i="2"/>
  <c r="J258" i="2" s="1"/>
  <c r="I965" i="2"/>
  <c r="J965" i="2" s="1"/>
  <c r="I1093" i="2"/>
  <c r="J1093" i="2" s="1"/>
  <c r="I1069" i="2"/>
  <c r="J1069" i="2" s="1"/>
  <c r="I1092" i="2"/>
  <c r="J1092" i="2" s="1"/>
  <c r="I1056" i="2"/>
  <c r="J1056" i="2" s="1"/>
  <c r="I1020" i="2"/>
  <c r="J1020" i="2" s="1"/>
  <c r="I1091" i="2"/>
  <c r="J1091" i="2" s="1"/>
  <c r="I1067" i="2"/>
  <c r="J1067" i="2" s="1"/>
  <c r="I1043" i="2"/>
  <c r="J1043" i="2" s="1"/>
  <c r="I1019" i="2"/>
  <c r="J1019" i="2" s="1"/>
  <c r="I1006" i="2"/>
  <c r="J1006" i="2" s="1"/>
  <c r="I980" i="2"/>
  <c r="J980" i="2" s="1"/>
  <c r="I954" i="2"/>
  <c r="J954" i="2" s="1"/>
  <c r="I928" i="2"/>
  <c r="J928" i="2" s="1"/>
  <c r="I914" i="2"/>
  <c r="J914" i="2" s="1"/>
  <c r="I888" i="2"/>
  <c r="J888" i="2" s="1"/>
  <c r="I875" i="2"/>
  <c r="J875" i="2" s="1"/>
  <c r="I847" i="2"/>
  <c r="J847" i="2" s="1"/>
  <c r="I817" i="2"/>
  <c r="J817" i="2" s="1"/>
  <c r="I775" i="2"/>
  <c r="J775" i="2" s="1"/>
  <c r="I1090" i="2"/>
  <c r="J1090" i="2" s="1"/>
  <c r="I1078" i="2"/>
  <c r="J1078" i="2" s="1"/>
  <c r="I1066" i="2"/>
  <c r="J1066" i="2" s="1"/>
  <c r="I1054" i="2"/>
  <c r="J1054" i="2" s="1"/>
  <c r="I1042" i="2"/>
  <c r="J1042" i="2" s="1"/>
  <c r="I1030" i="2"/>
  <c r="J1030" i="2" s="1"/>
  <c r="I1018" i="2"/>
  <c r="J1018" i="2" s="1"/>
  <c r="I1005" i="2"/>
  <c r="J1005" i="2" s="1"/>
  <c r="I992" i="2"/>
  <c r="J992" i="2" s="1"/>
  <c r="I979" i="2"/>
  <c r="J979" i="2" s="1"/>
  <c r="I966" i="2"/>
  <c r="J966" i="2" s="1"/>
  <c r="I953" i="2"/>
  <c r="J953" i="2" s="1"/>
  <c r="I940" i="2"/>
  <c r="J940" i="2" s="1"/>
  <c r="I926" i="2"/>
  <c r="J926" i="2" s="1"/>
  <c r="I913" i="2"/>
  <c r="J913" i="2" s="1"/>
  <c r="I900" i="2"/>
  <c r="J900" i="2" s="1"/>
  <c r="I887" i="2"/>
  <c r="J887" i="2" s="1"/>
  <c r="I874" i="2"/>
  <c r="J874" i="2" s="1"/>
  <c r="I860" i="2"/>
  <c r="J860" i="2" s="1"/>
  <c r="I846" i="2"/>
  <c r="J846" i="2" s="1"/>
  <c r="I830" i="2"/>
  <c r="J830" i="2" s="1"/>
  <c r="I816" i="2"/>
  <c r="J816" i="2" s="1"/>
  <c r="I802" i="2"/>
  <c r="J802" i="2" s="1"/>
  <c r="I788" i="2"/>
  <c r="J788" i="2" s="1"/>
  <c r="I774" i="2"/>
  <c r="J774" i="2" s="1"/>
  <c r="I758" i="2"/>
  <c r="J758" i="2" s="1"/>
  <c r="I744" i="2"/>
  <c r="J744" i="2" s="1"/>
  <c r="I729" i="2"/>
  <c r="J729" i="2" s="1"/>
  <c r="I714" i="2"/>
  <c r="J714" i="2" s="1"/>
  <c r="I696" i="2"/>
  <c r="J696" i="2" s="1"/>
  <c r="I674" i="2"/>
  <c r="J674" i="2" s="1"/>
  <c r="I656" i="2"/>
  <c r="J656" i="2" s="1"/>
  <c r="I635" i="2"/>
  <c r="J635" i="2" s="1"/>
  <c r="I613" i="2"/>
  <c r="J613" i="2" s="1"/>
  <c r="I594" i="2"/>
  <c r="J594" i="2" s="1"/>
  <c r="I574" i="2"/>
  <c r="J574" i="2" s="1"/>
  <c r="I552" i="2"/>
  <c r="J552" i="2" s="1"/>
  <c r="I529" i="2"/>
  <c r="J529" i="2" s="1"/>
  <c r="I500" i="2"/>
  <c r="J500" i="2" s="1"/>
  <c r="I442" i="2"/>
  <c r="J442" i="2" s="1"/>
  <c r="I370" i="2"/>
  <c r="J370" i="2" s="1"/>
  <c r="I246" i="2"/>
  <c r="J24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408E94-DB5B-4891-8527-75DAC4552FCB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C879A05-3B16-4BC3-9142-A8E0C1705848}" name="WorksheetConnection_Chocolate Sales.xlsx!Sales_Table" type="102" refreshedVersion="7" minRefreshableVersion="5">
    <extLst>
      <ext xmlns:x15="http://schemas.microsoft.com/office/spreadsheetml/2010/11/main" uri="{DE250136-89BD-433C-8126-D09CA5730AF9}">
        <x15:connection id="Sales_Table">
          <x15:rangePr sourceName="_xlcn.WorksheetConnection_ChocolateSales.xlsxSales_Table1"/>
        </x15:connection>
      </ext>
    </extLst>
  </connection>
  <connection id="3" xr16:uid="{00000000-0015-0000-FFFF-FFFF00000000}" keepAlive="1" name="Запрос — Sales_Table" description="Соединение с запросом &quot;Sales_Table&quot; в книге." type="5" refreshedVersion="6" background="1" saveData="1">
    <dbPr connection="Provider=Microsoft.Mashup.OleDb.1;Data Source=$Workbook$;Location=Sales_Table" command="SELECT * FROM [Sales_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<sst xmlns="http://schemas.openxmlformats.org/spreadsheetml/2006/main" count="3325" uniqueCount="73">
  <si>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</si>
  <si>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</si>
  <si>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</si>
  <si>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</si>
  <si>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</si>
  <si>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</si>
  <si>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</si>
  <si>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</si>
  <si>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</si>
  <si>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</si>
  <si>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</si>
  <si>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</si>
  <si>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</si>
  <si>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</si>
  <si>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</si>
  <si>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</si>
  <si>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</si>
  <si>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</si>
  <si>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</si>
  <si>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</si>
  <si>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</si>
  <si>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</si>
  <si>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</si>
  <si>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</si>
  <si>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</si>
  <si>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</si>
  <si>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</si>
  <si>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</si>
  <si>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</si>
  <si>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</si>
  <si>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</si>
  <si>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</si>
  <si>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</si>
  <si>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</si>
  <si>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</si>
  <si>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</si>
  <si>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</si>
  <si>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</si>
  <si>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</si>
  <si>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</si>
  <si>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</si>
  <si>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</si>
  <si>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</si>
  <si>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</si>
  <si>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</si>
  <si>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</si>
  <si>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</si>
  <si>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</si>
  <si>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</si>
  <si>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</si>
  <si>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</si>
  <si>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</si>
  <si>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</si>
  <si>
    <t>Sales Person</t>
  </si>
  <si>
    <t>Country</t>
  </si>
  <si>
    <t>Product</t>
  </si>
  <si>
    <t>Date</t>
  </si>
  <si>
    <t>Amount</t>
  </si>
  <si>
    <t>Boxes Shipped</t>
  </si>
  <si>
    <t>Price per box</t>
  </si>
  <si>
    <t>Profit</t>
  </si>
  <si>
    <t>Amount sum</t>
  </si>
  <si>
    <t>Profit sum</t>
  </si>
  <si>
    <t>Countries</t>
  </si>
  <si>
    <t>Sales Count</t>
  </si>
  <si>
    <t>Total</t>
  </si>
  <si>
    <t>Grand Total</t>
  </si>
  <si>
    <t>Average Sale</t>
  </si>
  <si>
    <t>Tax Category</t>
  </si>
  <si>
    <t>Markup</t>
  </si>
  <si>
    <t>Total Sales</t>
  </si>
  <si>
    <t>Sales Amount</t>
  </si>
  <si>
    <t>First Sale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</si>
</sst>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\$#,##0.00;\(\$#,##0.00\);\$#,##0.00"/>
  </numFmts>
  <fonts count="1" x14ac:knownFonts="1"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2" borderId="1" xfId="0" applyFill="1" applyBorder="1"/>
    <xf numFmtId="2" fontId="0" fillId="2" borderId="1" xfId="0" applyNumberFormat="1" applyFill="1" applyBorder="1"/>
    <xf numFmtId="0" fontId="0" fillId="0" borderId="1" xfId="0" applyBorder="1"/>
    <xf numFmtId="2" fontId="0" fillId="0" borderId="1" xfId="0" applyNumberFormat="1" applyBorder="1"/>
    <xf numFmtId="4" fontId="0" fillId="0" borderId="0" xfId="0" applyNumberFormat="1"/>
    <xf numFmtId="0" fontId="0" fillId="3" borderId="1" xfId="0" applyFill="1" applyBorder="1"/>
    <xf numFmtId="164" fontId="0" fillId="0" borderId="1" xfId="0" applyNumberFormat="1" applyBorder="1"/>
    <xf numFmtId="0" fontId="0" fillId="4" borderId="1" xfId="0" applyFill="1" applyBorder="1"/>
    <xf numFmtId="0" fontId="0" fillId="2" borderId="1" xfId="0" applyNumberFormat="1" applyFill="1" applyBorder="1"/>
    <xf numFmtId="0" fontId="0" fillId="0" borderId="1" xfId="0" applyNumberFormat="1" applyBorder="1"/>
  </cellXfs>
  <cellStyles count="1">
    <cellStyle name="Normal" xfId="0" builtinId="0"/>
  </cellStyles>
  <dxfs count="10"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0" formatCode="General"/>
    </dxf>
    <dxf>
      <numFmt numFmtId="2" formatCode="0.00"/>
    </dxf>
    <dxf>
      <numFmt numFmtId="4" formatCode="#,##0.00"/>
    </dxf>
    <dxf>
      <numFmt numFmtId="164" formatCode="[$$-409]#,##0.00"/>
    </dxf>
    <dxf>
      <numFmt numFmtId="164" formatCode="[$$-409]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31" Type="http://schemas.openxmlformats.org/officeDocument/2006/relationships/customXml" Target="../customXml/item1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ngulyarnost20@gmail.com" refreshedDate="45814.888794444443" createdVersion="6" refreshedVersion="6" minRefreshableVersion="3" recordCount="1094" xr:uid="{00000000-000A-0000-FFFF-FFFF02000000}">
  <cacheSource type="worksheet">
    <worksheetSource name="Sales_Table"/>
  </cacheSource>
  <cacheFields count="8">
    <cacheField name="Sales Person" numFmtId="0">
      <sharedItems/>
    </cacheField>
    <cacheField name="Country" numFmtId="0">
      <sharedItems count="6">
        <s v="UK"/>
        <s v="India"/>
        <s v="Australia"/>
        <s v="New Zealand"/>
        <s v="USA"/>
        <s v="Canada"/>
      </sharedItems>
    </cacheField>
    <cacheField name="Product" numFmtId="0">
      <sharedItems/>
    </cacheField>
    <cacheField name="Date" numFmtId="14">
      <sharedItems containsSemiMixedTypes="0" containsNonDate="0" containsDate="1" containsString="0" minDate="2022-01-03T00:00:00" maxDate="2022-09-01T00:00:00"/>
    </cacheField>
    <cacheField name="Amount" numFmtId="0">
      <sharedItems containsSemiMixedTypes="0" containsString="0" containsNumber="1" containsInteger="1" minValue="7" maxValue="22050"/>
    </cacheField>
    <cacheField name="Boxes Shipped" numFmtId="0">
      <sharedItems containsSemiMixedTypes="0" containsString="0" containsNumber="1" containsInteger="1" minValue="1" maxValue="709"/>
    </cacheField>
    <cacheField name="Price per box" numFmtId="0">
      <sharedItems containsSemiMixedTypes="0" containsString="0" containsNumber="1" minValue="0.01" maxValue="4291"/>
    </cacheField>
    <cacheField name="Profit" numFmtId="0">
      <sharedItems containsSemiMixedTypes="0" containsString="0" containsNumber="1" minValue="2.8" maxValue="88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singulyarnost20@gmail.com" refreshedDate="45819.925157638892" createdVersion="5" refreshedVersion="7" minRefreshableVersion="3" recordCount="0" supportSubquery="1" supportAdvancedDrill="1" xr:uid="{3F46F094-4936-49A3-B1DA-58E54339B57C}">
  <cacheSource type="external" connectionId="1"/>
  <cacheFields count="2">
    <cacheField name="[Sales_Table].[Country].[Country]" caption="Country" numFmtId="0" hierarchy="1" level="1">
      <sharedItems count="6">
        <s v="Australia"/>
        <s v="Canada"/>
        <s v="India"/>
        <s v="New Zealand"/>
        <s v="UK"/>
        <s v="USA"/>
      </sharedItems>
    </cacheField>
    <cacheField name="[Measures].[Average Sale]" caption="Average Sale" numFmtId="0" hierarchy="8" level="32767"/>
  </cacheFields>
  <cacheHierarchies count="11">
    <cacheHierarchy uniqueName="[Sales_Table].[Sales Person]" caption="Sales Person" attribute="1" defaultMemberUniqueName="[Sales_Table].[Sales Person].[All]" allUniqueName="[Sales_Table].[Sales Person].[All]" dimensionUniqueName="[Sales_Table]" displayFolder="" count="0" memberValueDatatype="130" unbalanced="0"/>
    <cacheHierarchy uniqueName="[Sales_Table].[Country]" caption="Country" attribute="1" defaultMemberUniqueName="[Sales_Table].[Country].[All]" allUniqueName="[Sales_Table].[Country].[All]" dimensionUniqueName="[Sales_Table]" displayFolder="" count="2" memberValueDatatype="130" unbalanced="0">
      <fieldsUsage count="2">
        <fieldUsage x="-1"/>
        <fieldUsage x="0"/>
      </fieldsUsage>
    </cacheHierarchy>
    <cacheHierarchy uniqueName="[Sales_Table].[Product]" caption="Product" attribute="1" defaultMemberUniqueName="[Sales_Table].[Product].[All]" allUniqueName="[Sales_Table].[Product].[All]" dimensionUniqueName="[Sales_Table]" displayFolder="" count="0" memberValueDatatype="130" unbalanced="0"/>
    <cacheHierarchy uniqueName="[Sales_Table].[Date]" caption="Date" attribute="1" time="1" defaultMemberUniqueName="[Sales_Table].[Date].[All]" allUniqueName="[Sales_Table].[Date].[All]" dimensionUniqueName="[Sales_Table]" displayFolder="" count="0" memberValueDatatype="7" unbalanced="0"/>
    <cacheHierarchy uniqueName="[Sales_Table].[Amount]" caption="Amount" attribute="1" defaultMemberUniqueName="[Sales_Table].[Amount].[All]" allUniqueName="[Sales_Table].[Amount].[All]" dimensionUniqueName="[Sales_Table]" displayFolder="" count="0" memberValueDatatype="20" unbalanced="0"/>
    <cacheHierarchy uniqueName="[Sales_Table].[Boxes Shipped]" caption="Boxes Shipped" attribute="1" defaultMemberUniqueName="[Sales_Table].[Boxes Shipped].[All]" allUniqueName="[Sales_Table].[Boxes Shipped].[All]" dimensionUniqueName="[Sales_Table]" displayFolder="" count="0" memberValueDatatype="20" unbalanced="0"/>
    <cacheHierarchy uniqueName="[Sales_Table].[Price per box]" caption="Price per box" attribute="1" defaultMemberUniqueName="[Sales_Table].[Price per box].[All]" allUniqueName="[Sales_Table].[Price per box].[All]" dimensionUniqueName="[Sales_Table]" displayFolder="" count="0" memberValueDatatype="5" unbalanced="0"/>
    <cacheHierarchy uniqueName="[Sales_Table].[Profit]" caption="Profit" attribute="1" defaultMemberUniqueName="[Sales_Table].[Profit].[All]" allUniqueName="[Sales_Table].[Profit].[All]" dimensionUniqueName="[Sales_Table]" displayFolder="" count="0" memberValueDatatype="5" unbalanced="0"/>
    <cacheHierarchy uniqueName="[Measures].[Average Sale]" caption="Average Sale" measure="1" displayFolder="" measureGroup="Sales_Table" count="0" oneField="1">
      <fieldsUsage count="1">
        <fieldUsage x="1"/>
      </fieldsUsage>
    </cacheHierarchy>
    <cacheHierarchy uniqueName="[Measures].[__XL_Count Sales_Table]" caption="__XL_Count Sales_Table" measure="1" displayFolder="" measureGroup="Sales_Table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Sales_Table" uniqueName="[Sales_Table]" caption="Sales_Table"/>
  </dimensions>
  <measureGroups count="1">
    <measureGroup name="Sales_Table" caption="Sales_Tabl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94">
  <r>
    <s v="Jehu Rudeforth"/>
    <x v="0"/>
    <s v="Mint Chip Choco"/>
    <d v="2022-01-04T00:00:00"/>
    <n v="5320"/>
    <n v="180"/>
    <n v="29.56"/>
    <n v="2128"/>
  </r>
  <r>
    <s v="Van Tuxwell"/>
    <x v="1"/>
    <s v="85% Dark Bars"/>
    <d v="2022-08-01T00:00:00"/>
    <n v="7896"/>
    <n v="94"/>
    <n v="84"/>
    <n v="3158.4"/>
  </r>
  <r>
    <s v="Gigi Bohling"/>
    <x v="1"/>
    <s v="Peanut Butter Cubes"/>
    <d v="2022-07-07T00:00:00"/>
    <n v="4501"/>
    <n v="91"/>
    <n v="49.46"/>
    <n v="1800.4"/>
  </r>
  <r>
    <s v="Jan Morforth"/>
    <x v="2"/>
    <s v="Peanut Butter Cubes"/>
    <d v="2022-04-27T00:00:00"/>
    <n v="12726"/>
    <n v="342"/>
    <n v="37.21"/>
    <n v="5090.3999999999996"/>
  </r>
  <r>
    <s v="Jehu Rudeforth"/>
    <x v="0"/>
    <s v="Peanut Butter Cubes"/>
    <d v="2022-02-24T00:00:00"/>
    <n v="13685"/>
    <n v="184"/>
    <n v="74.38"/>
    <n v="5474"/>
  </r>
  <r>
    <s v="Van Tuxwell"/>
    <x v="1"/>
    <s v="Smooth Sliky Salty"/>
    <d v="2022-06-06T00:00:00"/>
    <n v="5376"/>
    <n v="38"/>
    <n v="141.47"/>
    <n v="2150.4"/>
  </r>
  <r>
    <s v="Oby Sorrel"/>
    <x v="0"/>
    <s v="99% Dark &amp; Pure"/>
    <d v="2022-01-25T00:00:00"/>
    <n v="13685"/>
    <n v="176"/>
    <n v="77.760000000000005"/>
    <n v="5474"/>
  </r>
  <r>
    <s v="Gunar Cockshoot"/>
    <x v="2"/>
    <s v="After Nines"/>
    <d v="2022-03-24T00:00:00"/>
    <n v="3080"/>
    <n v="73"/>
    <n v="42.19"/>
    <n v="1232"/>
  </r>
  <r>
    <s v="Jehu Rudeforth"/>
    <x v="3"/>
    <s v="50% Dark Bites"/>
    <d v="2022-04-20T00:00:00"/>
    <n v="3990"/>
    <n v="59"/>
    <n v="67.63"/>
    <n v="1596"/>
  </r>
  <r>
    <s v="Brien Boise"/>
    <x v="2"/>
    <s v="99% Dark &amp; Pure"/>
    <d v="2022-07-04T00:00:00"/>
    <n v="2835"/>
    <n v="102"/>
    <n v="27.79"/>
    <n v="1134"/>
  </r>
  <r>
    <s v="Rafaelita Blaksland"/>
    <x v="0"/>
    <s v="Smooth Sliky Salty"/>
    <d v="2022-01-13T00:00:00"/>
    <n v="4704"/>
    <n v="62"/>
    <n v="75.87"/>
    <n v="1881.6"/>
  </r>
  <r>
    <s v="Barr Faughny"/>
    <x v="4"/>
    <s v="Orange Choco"/>
    <d v="2022-03-10T00:00:00"/>
    <n v="3703"/>
    <n v="11"/>
    <n v="336.64"/>
    <n v="1481.2"/>
  </r>
  <r>
    <s v="Mallorie Waber"/>
    <x v="5"/>
    <s v="Eclairs"/>
    <d v="2022-01-13T00:00:00"/>
    <n v="1442"/>
    <n v="286"/>
    <n v="5.04"/>
    <n v="576.79999999999995"/>
  </r>
  <r>
    <s v="Karlen McCaffrey"/>
    <x v="3"/>
    <s v="Drinking Coco"/>
    <d v="2022-07-28T00:00:00"/>
    <n v="168"/>
    <n v="156"/>
    <n v="1.08"/>
    <n v="67.2"/>
  </r>
  <r>
    <s v="Marney O'Breen"/>
    <x v="3"/>
    <s v="Peanut Butter Cubes"/>
    <d v="2022-08-03T00:00:00"/>
    <n v="8379"/>
    <n v="173"/>
    <n v="48.43"/>
    <n v="3351.6"/>
  </r>
  <r>
    <s v="Beverie Moffet"/>
    <x v="2"/>
    <s v="Organic Choco Syrup"/>
    <d v="2022-01-26T00:00:00"/>
    <n v="6790"/>
    <n v="356"/>
    <n v="19.07"/>
    <n v="2716"/>
  </r>
  <r>
    <s v="Van Tuxwell"/>
    <x v="5"/>
    <s v="Organic Choco Syrup"/>
    <d v="2022-02-14T00:00:00"/>
    <n v="4067"/>
    <n v="42"/>
    <n v="96.83"/>
    <n v="1626.8"/>
  </r>
  <r>
    <s v="Roddy Speechley"/>
    <x v="4"/>
    <s v="Smooth Sliky Salty"/>
    <d v="2022-04-05T00:00:00"/>
    <n v="3017"/>
    <n v="140"/>
    <n v="21.55"/>
    <n v="1206.8"/>
  </r>
  <r>
    <s v="Beverie Moffet"/>
    <x v="5"/>
    <s v="Milk Bars"/>
    <d v="2022-02-16T00:00:00"/>
    <n v="8799"/>
    <n v="250"/>
    <n v="35.200000000000003"/>
    <n v="3519.6"/>
  </r>
  <r>
    <s v="Curtice Advani"/>
    <x v="0"/>
    <s v="85% Dark Bars"/>
    <d v="2022-06-08T00:00:00"/>
    <n v="1085"/>
    <n v="172"/>
    <n v="6.31"/>
    <n v="434"/>
  </r>
  <r>
    <s v="Brien Boise"/>
    <x v="2"/>
    <s v="Eclairs"/>
    <d v="2022-06-27T00:00:00"/>
    <n v="6888"/>
    <n v="88"/>
    <n v="78.27"/>
    <n v="2755.2"/>
  </r>
  <r>
    <s v="Gunar Cockshoot"/>
    <x v="4"/>
    <s v="Spicy Special Slims"/>
    <d v="2022-02-17T00:00:00"/>
    <n v="1267"/>
    <n v="157"/>
    <n v="8.07"/>
    <n v="506.8"/>
  </r>
  <r>
    <s v="Marney O'Breen"/>
    <x v="4"/>
    <s v="After Nines"/>
    <d v="2022-05-30T00:00:00"/>
    <n v="4753"/>
    <n v="163"/>
    <n v="29.16"/>
    <n v="1901.2"/>
  </r>
  <r>
    <s v="Husein Augar"/>
    <x v="0"/>
    <s v="Drinking Coco"/>
    <d v="2022-03-14T00:00:00"/>
    <n v="3003"/>
    <n v="113"/>
    <n v="26.58"/>
    <n v="1201.2"/>
  </r>
  <r>
    <s v="Kaine Padly"/>
    <x v="2"/>
    <s v="Eclairs"/>
    <d v="2022-02-28T00:00:00"/>
    <n v="7672"/>
    <n v="115"/>
    <n v="66.709999999999994"/>
    <n v="3068.8"/>
  </r>
  <r>
    <s v="Karlen McCaffrey"/>
    <x v="1"/>
    <s v="Fruit &amp; Nut Bars"/>
    <d v="2022-01-26T00:00:00"/>
    <n v="168"/>
    <n v="321"/>
    <n v="0.52"/>
    <n v="67.2"/>
  </r>
  <r>
    <s v="Roddy Speechley"/>
    <x v="5"/>
    <s v="Spicy Special Slims"/>
    <d v="2022-02-09T00:00:00"/>
    <n v="1652"/>
    <n v="186"/>
    <n v="8.8800000000000008"/>
    <n v="660.8"/>
  </r>
  <r>
    <s v="Husein Augar"/>
    <x v="4"/>
    <s v="Eclairs"/>
    <d v="2022-07-07T00:00:00"/>
    <n v="4025"/>
    <n v="112"/>
    <n v="35.94"/>
    <n v="1610"/>
  </r>
  <r>
    <s v="Dennison Crosswaite"/>
    <x v="3"/>
    <s v="White Choc"/>
    <d v="2022-07-05T00:00:00"/>
    <n v="9492"/>
    <n v="151"/>
    <n v="62.86"/>
    <n v="3796.8"/>
  </r>
  <r>
    <s v="Dennison Crosswaite"/>
    <x v="3"/>
    <s v="Manuka Honey Choco"/>
    <d v="2022-06-15T00:00:00"/>
    <n v="5061"/>
    <n v="301"/>
    <n v="16.809999999999999"/>
    <n v="2024.4"/>
  </r>
  <r>
    <s v="Van Tuxwell"/>
    <x v="3"/>
    <s v="85% Dark Bars"/>
    <d v="2022-05-24T00:00:00"/>
    <n v="1722"/>
    <n v="121"/>
    <n v="14.23"/>
    <n v="688.8"/>
  </r>
  <r>
    <s v="Rafaelita Blaksland"/>
    <x v="0"/>
    <s v="99% Dark &amp; Pure"/>
    <d v="2022-06-29T00:00:00"/>
    <n v="12446"/>
    <n v="150"/>
    <n v="82.97"/>
    <n v="4978.3999999999996"/>
  </r>
  <r>
    <s v="Wilone O'Kielt"/>
    <x v="2"/>
    <s v="Manuka Honey Choco"/>
    <d v="2022-05-11T00:00:00"/>
    <n v="4284"/>
    <n v="94"/>
    <n v="45.57"/>
    <n v="1713.6"/>
  </r>
  <r>
    <s v="Karlen McCaffrey"/>
    <x v="0"/>
    <s v="Almond Choco"/>
    <d v="2022-06-30T00:00:00"/>
    <n v="6839"/>
    <n v="133"/>
    <n v="51.42"/>
    <n v="2735.6"/>
  </r>
  <r>
    <s v="Andria Kimpton"/>
    <x v="5"/>
    <s v="After Nines"/>
    <d v="2022-05-11T00:00:00"/>
    <n v="2163"/>
    <n v="70"/>
    <n v="30.9"/>
    <n v="865.2"/>
  </r>
  <r>
    <s v="Roddy Speechley"/>
    <x v="4"/>
    <s v="Manuka Honey Choco"/>
    <d v="2022-07-22T00:00:00"/>
    <n v="9583"/>
    <n v="315"/>
    <n v="30.42"/>
    <n v="3833.2"/>
  </r>
  <r>
    <s v="Andria Kimpton"/>
    <x v="0"/>
    <s v="50% Dark Bites"/>
    <d v="2022-08-24T00:00:00"/>
    <n v="2653"/>
    <n v="314"/>
    <n v="8.4499999999999993"/>
    <n v="1061.2"/>
  </r>
  <r>
    <s v="Kelci Walkden"/>
    <x v="3"/>
    <s v="After Nines"/>
    <d v="2022-07-07T00:00:00"/>
    <n v="147"/>
    <n v="72"/>
    <n v="2.04"/>
    <n v="58.8"/>
  </r>
  <r>
    <s v="Camilla Castle"/>
    <x v="2"/>
    <s v="85% Dark Bars"/>
    <d v="2022-05-19T00:00:00"/>
    <n v="3654"/>
    <n v="14"/>
    <n v="261"/>
    <n v="1461.6"/>
  </r>
  <r>
    <s v="Karlen McCaffrey"/>
    <x v="1"/>
    <s v="Manuka Honey Choco"/>
    <d v="2022-07-04T00:00:00"/>
    <n v="2443"/>
    <n v="581"/>
    <n v="4.2"/>
    <n v="977.2"/>
  </r>
  <r>
    <s v="Kelci Walkden"/>
    <x v="4"/>
    <s v="After Nines"/>
    <d v="2022-06-02T00:00:00"/>
    <n v="938"/>
    <n v="16"/>
    <n v="58.62"/>
    <n v="375.2"/>
  </r>
  <r>
    <s v="Karlen McCaffrey"/>
    <x v="4"/>
    <s v="Raspberry Choco"/>
    <d v="2022-04-15T00:00:00"/>
    <n v="14749"/>
    <n v="354"/>
    <n v="41.66"/>
    <n v="5899.6"/>
  </r>
  <r>
    <s v="Mallorie Waber"/>
    <x v="5"/>
    <s v="Choco Coated Almonds"/>
    <d v="2022-07-11T00:00:00"/>
    <n v="4781"/>
    <n v="241"/>
    <n v="19.84"/>
    <n v="1912.4"/>
  </r>
  <r>
    <s v="Andria Kimpton"/>
    <x v="1"/>
    <s v="Spicy Special Slims"/>
    <d v="2022-02-23T00:00:00"/>
    <n v="6307"/>
    <n v="142"/>
    <n v="44.42"/>
    <n v="2522.8000000000002"/>
  </r>
  <r>
    <s v="Madelene Upcott"/>
    <x v="5"/>
    <s v="Almond Choco"/>
    <d v="2022-08-22T00:00:00"/>
    <n v="7602"/>
    <n v="102"/>
    <n v="74.53"/>
    <n v="3040.8"/>
  </r>
  <r>
    <s v="Kaine Padly"/>
    <x v="4"/>
    <s v="Peanut Butter Cubes"/>
    <d v="2022-02-16T00:00:00"/>
    <n v="6790"/>
    <n v="188"/>
    <n v="36.119999999999997"/>
    <n v="2716"/>
  </r>
  <r>
    <s v="Van Tuxwell"/>
    <x v="4"/>
    <s v="50% Dark Bites"/>
    <d v="2022-01-13T00:00:00"/>
    <n v="9737"/>
    <n v="160"/>
    <n v="60.86"/>
    <n v="3894.8"/>
  </r>
  <r>
    <s v="Curtice Advani"/>
    <x v="2"/>
    <s v="Milk Bars"/>
    <d v="2022-02-14T00:00:00"/>
    <n v="6979"/>
    <n v="18"/>
    <n v="387.72"/>
    <n v="2791.6"/>
  </r>
  <r>
    <s v="Roddy Speechley"/>
    <x v="1"/>
    <s v="Eclairs"/>
    <d v="2022-06-10T00:00:00"/>
    <n v="4382"/>
    <n v="303"/>
    <n v="14.46"/>
    <n v="1752.8"/>
  </r>
  <r>
    <s v="Curtice Advani"/>
    <x v="1"/>
    <s v="Fruit &amp; Nut Bars"/>
    <d v="2022-07-07T00:00:00"/>
    <n v="5243"/>
    <n v="176"/>
    <n v="29.79"/>
    <n v="2097.1999999999998"/>
  </r>
  <r>
    <s v="Curtice Advani"/>
    <x v="5"/>
    <s v="Almond Choco"/>
    <d v="2022-03-24T00:00:00"/>
    <n v="4865"/>
    <n v="70"/>
    <n v="69.5"/>
    <n v="1946"/>
  </r>
  <r>
    <s v="Brien Boise"/>
    <x v="2"/>
    <s v="Fruit &amp; Nut Bars"/>
    <d v="2022-06-06T00:00:00"/>
    <n v="8575"/>
    <n v="23"/>
    <n v="372.83"/>
    <n v="3430"/>
  </r>
  <r>
    <s v="Dotty Strutley"/>
    <x v="2"/>
    <s v="Drinking Coco"/>
    <d v="2022-07-19T00:00:00"/>
    <n v="91"/>
    <n v="135"/>
    <n v="0.67"/>
    <n v="36.4"/>
  </r>
  <r>
    <s v="Beverie Moffet"/>
    <x v="4"/>
    <s v="Raspberry Choco"/>
    <d v="2022-04-19T00:00:00"/>
    <n v="14798"/>
    <n v="83"/>
    <n v="178.29"/>
    <n v="5919.2"/>
  </r>
  <r>
    <s v="Marney O'Breen"/>
    <x v="1"/>
    <s v="85% Dark Bars"/>
    <d v="2022-07-19T00:00:00"/>
    <n v="2205"/>
    <n v="179"/>
    <n v="12.32"/>
    <n v="882"/>
  </r>
  <r>
    <s v="Jehu Rudeforth"/>
    <x v="5"/>
    <s v="Drinking Coco"/>
    <d v="2022-07-15T00:00:00"/>
    <n v="441"/>
    <n v="24"/>
    <n v="18.38"/>
    <n v="176.4"/>
  </r>
  <r>
    <s v="Ches Bonnell"/>
    <x v="3"/>
    <s v="Spicy Special Slims"/>
    <d v="2022-02-14T00:00:00"/>
    <n v="3556"/>
    <n v="18"/>
    <n v="197.56"/>
    <n v="1422.4"/>
  </r>
  <r>
    <s v="Brien Boise"/>
    <x v="5"/>
    <s v="99% Dark &amp; Pure"/>
    <d v="2022-05-18T00:00:00"/>
    <n v="16793"/>
    <n v="416"/>
    <n v="40.369999999999997"/>
    <n v="6717.2"/>
  </r>
  <r>
    <s v="Barr Faughny"/>
    <x v="2"/>
    <s v="Fruit &amp; Nut Bars"/>
    <d v="2022-06-30T00:00:00"/>
    <n v="15421"/>
    <n v="55"/>
    <n v="280.38"/>
    <n v="6168.4"/>
  </r>
  <r>
    <s v="Andria Kimpton"/>
    <x v="2"/>
    <s v="50% Dark Bites"/>
    <d v="2022-06-02T00:00:00"/>
    <n v="4438"/>
    <n v="227"/>
    <n v="19.55"/>
    <n v="1775.2"/>
  </r>
  <r>
    <s v="Andria Kimpton"/>
    <x v="2"/>
    <s v="Drinking Coco"/>
    <d v="2022-06-28T00:00:00"/>
    <n v="1603"/>
    <n v="48"/>
    <n v="33.4"/>
    <n v="641.20000000000005"/>
  </r>
  <r>
    <s v="Marney O'Breen"/>
    <x v="2"/>
    <s v="Organic Choco Syrup"/>
    <d v="2022-05-16T00:00:00"/>
    <n v="273"/>
    <n v="174"/>
    <n v="1.57"/>
    <n v="109.2"/>
  </r>
  <r>
    <s v="Kelci Walkden"/>
    <x v="5"/>
    <s v="Baker's Choco Chips"/>
    <d v="2022-05-26T00:00:00"/>
    <n v="3073"/>
    <n v="302"/>
    <n v="10.18"/>
    <n v="1229.2"/>
  </r>
  <r>
    <s v="Karlen McCaffrey"/>
    <x v="1"/>
    <s v="Almond Choco"/>
    <d v="2022-07-06T00:00:00"/>
    <n v="6090"/>
    <n v="149"/>
    <n v="40.869999999999997"/>
    <n v="2436"/>
  </r>
  <r>
    <s v="Oby Sorrel"/>
    <x v="1"/>
    <s v="99% Dark &amp; Pure"/>
    <d v="2022-05-27T00:00:00"/>
    <n v="10255"/>
    <n v="11"/>
    <n v="932.27"/>
    <n v="4102"/>
  </r>
  <r>
    <s v="Wilone O'Kielt"/>
    <x v="2"/>
    <s v="Caramel Stuffed Bars"/>
    <d v="2022-04-14T00:00:00"/>
    <n v="2030"/>
    <n v="11"/>
    <n v="184.55"/>
    <n v="812"/>
  </r>
  <r>
    <s v="Van Tuxwell"/>
    <x v="2"/>
    <s v="Organic Choco Syrup"/>
    <d v="2022-08-10T00:00:00"/>
    <n v="19453"/>
    <n v="14"/>
    <n v="1389.5"/>
    <n v="7781.2"/>
  </r>
  <r>
    <s v="Camilla Castle"/>
    <x v="1"/>
    <s v="50% Dark Bites"/>
    <d v="2022-07-04T00:00:00"/>
    <n v="9275"/>
    <n v="411"/>
    <n v="22.57"/>
    <n v="3710"/>
  </r>
  <r>
    <s v="Oby Sorrel"/>
    <x v="1"/>
    <s v="Organic Choco Syrup"/>
    <d v="2022-07-08T00:00:00"/>
    <n v="6181"/>
    <n v="56"/>
    <n v="110.38"/>
    <n v="2472.4"/>
  </r>
  <r>
    <s v="Jan Morforth"/>
    <x v="4"/>
    <s v="Peanut Butter Cubes"/>
    <d v="2022-07-22T00:00:00"/>
    <n v="9037"/>
    <n v="102"/>
    <n v="88.6"/>
    <n v="3614.8"/>
  </r>
  <r>
    <s v="Gigi Bohling"/>
    <x v="4"/>
    <s v="Choco Coated Almonds"/>
    <d v="2022-03-02T00:00:00"/>
    <n v="12313"/>
    <n v="103"/>
    <n v="119.54"/>
    <n v="4925.2"/>
  </r>
  <r>
    <s v="Gigi Bohling"/>
    <x v="0"/>
    <s v="Almond Choco"/>
    <d v="2022-01-10T00:00:00"/>
    <n v="5642"/>
    <n v="9"/>
    <n v="626.89"/>
    <n v="2256.8000000000002"/>
  </r>
  <r>
    <s v="Jehu Rudeforth"/>
    <x v="3"/>
    <s v="White Choc"/>
    <d v="2022-03-11T00:00:00"/>
    <n v="2800"/>
    <n v="241"/>
    <n v="11.62"/>
    <n v="1120"/>
  </r>
  <r>
    <s v="Andria Kimpton"/>
    <x v="3"/>
    <s v="Peanut Butter Cubes"/>
    <d v="2022-06-20T00:00:00"/>
    <n v="959"/>
    <n v="265"/>
    <n v="3.62"/>
    <n v="383.6"/>
  </r>
  <r>
    <s v="Van Tuxwell"/>
    <x v="0"/>
    <s v="Organic Choco Syrup"/>
    <d v="2022-08-26T00:00:00"/>
    <n v="2002"/>
    <n v="214"/>
    <n v="9.36"/>
    <n v="800.8"/>
  </r>
  <r>
    <s v="Roddy Speechley"/>
    <x v="5"/>
    <s v="Milk Bars"/>
    <d v="2022-07-13T00:00:00"/>
    <n v="609"/>
    <n v="32"/>
    <n v="19.03"/>
    <n v="243.6"/>
  </r>
  <r>
    <s v="Camilla Castle"/>
    <x v="4"/>
    <s v="Spicy Special Slims"/>
    <d v="2022-02-11T00:00:00"/>
    <n v="1274"/>
    <n v="244"/>
    <n v="5.22"/>
    <n v="509.6"/>
  </r>
  <r>
    <s v="Marney O'Breen"/>
    <x v="4"/>
    <s v="Orange Choco"/>
    <d v="2022-01-27T00:00:00"/>
    <n v="7595"/>
    <n v="181"/>
    <n v="41.96"/>
    <n v="3038"/>
  </r>
  <r>
    <s v="Van Tuxwell"/>
    <x v="0"/>
    <s v="99% Dark &amp; Pure"/>
    <d v="2022-01-31T00:00:00"/>
    <n v="4725"/>
    <n v="137"/>
    <n v="34.49"/>
    <n v="1890"/>
  </r>
  <r>
    <s v="Camilla Castle"/>
    <x v="4"/>
    <s v="White Choc"/>
    <d v="2022-08-18T00:00:00"/>
    <n v="9681"/>
    <n v="24"/>
    <n v="403.38"/>
    <n v="3872.4"/>
  </r>
  <r>
    <s v="Andria Kimpton"/>
    <x v="4"/>
    <s v="Raspberry Choco"/>
    <d v="2022-06-30T00:00:00"/>
    <n v="14504"/>
    <n v="21"/>
    <n v="690.67"/>
    <n v="5801.6"/>
  </r>
  <r>
    <s v="Dotty Strutley"/>
    <x v="2"/>
    <s v="Fruit &amp; Nut Bars"/>
    <d v="2022-08-23T00:00:00"/>
    <n v="280"/>
    <n v="311"/>
    <n v="0.9"/>
    <n v="112"/>
  </r>
  <r>
    <s v="Brien Boise"/>
    <x v="3"/>
    <s v="Mint Chip Choco"/>
    <d v="2022-08-01T00:00:00"/>
    <n v="63"/>
    <n v="181"/>
    <n v="0.35"/>
    <n v="25.2"/>
  </r>
  <r>
    <s v="Roddy Speechley"/>
    <x v="3"/>
    <s v="After Nines"/>
    <d v="2022-05-25T00:00:00"/>
    <n v="8001"/>
    <n v="10"/>
    <n v="800.1"/>
    <n v="3200.4"/>
  </r>
  <r>
    <s v="Roddy Speechley"/>
    <x v="5"/>
    <s v="Organic Choco Syrup"/>
    <d v="2022-01-10T00:00:00"/>
    <n v="4032"/>
    <n v="82"/>
    <n v="49.17"/>
    <n v="1612.8"/>
  </r>
  <r>
    <s v="Dennison Crosswaite"/>
    <x v="2"/>
    <s v="70% Dark Bites"/>
    <d v="2022-02-07T00:00:00"/>
    <n v="5859"/>
    <n v="108"/>
    <n v="54.25"/>
    <n v="2343.6"/>
  </r>
  <r>
    <s v="Karlen McCaffrey"/>
    <x v="4"/>
    <s v="Orange Choco"/>
    <d v="2022-05-12T00:00:00"/>
    <n v="11095"/>
    <n v="401"/>
    <n v="27.67"/>
    <n v="4438"/>
  </r>
  <r>
    <s v="Madelene Upcott"/>
    <x v="2"/>
    <s v="Spicy Special Slims"/>
    <d v="2022-03-07T00:00:00"/>
    <n v="7182"/>
    <n v="408"/>
    <n v="17.600000000000001"/>
    <n v="2872.8"/>
  </r>
  <r>
    <s v="Dennison Crosswaite"/>
    <x v="2"/>
    <s v="85% Dark Bars"/>
    <d v="2022-04-05T00:00:00"/>
    <n v="6881"/>
    <n v="420"/>
    <n v="16.38"/>
    <n v="2752.4"/>
  </r>
  <r>
    <s v="Andria Kimpton"/>
    <x v="5"/>
    <s v="Caramel Stuffed Bars"/>
    <d v="2022-01-03T00:00:00"/>
    <n v="7154"/>
    <n v="348"/>
    <n v="20.56"/>
    <n v="2861.6"/>
  </r>
  <r>
    <s v="Dennison Crosswaite"/>
    <x v="0"/>
    <s v="Eclairs"/>
    <d v="2022-03-24T00:00:00"/>
    <n v="6188"/>
    <n v="270"/>
    <n v="22.92"/>
    <n v="2475.1999999999998"/>
  </r>
  <r>
    <s v="Madelene Upcott"/>
    <x v="1"/>
    <s v="Raspberry Choco"/>
    <d v="2022-07-07T00:00:00"/>
    <n v="4221"/>
    <n v="9"/>
    <n v="469"/>
    <n v="1688.4"/>
  </r>
  <r>
    <s v="Van Tuxwell"/>
    <x v="4"/>
    <s v="After Nines"/>
    <d v="2022-07-26T00:00:00"/>
    <n v="630"/>
    <n v="264"/>
    <n v="2.39"/>
    <n v="252"/>
  </r>
  <r>
    <s v="Wilone O'Kielt"/>
    <x v="2"/>
    <s v="Organic Choco Syrup"/>
    <d v="2022-07-07T00:00:00"/>
    <n v="1743"/>
    <n v="111"/>
    <n v="15.7"/>
    <n v="697.2"/>
  </r>
  <r>
    <s v="Karlen McCaffrey"/>
    <x v="5"/>
    <s v="50% Dark Bites"/>
    <d v="2022-07-15T00:00:00"/>
    <n v="2919"/>
    <n v="65"/>
    <n v="44.91"/>
    <n v="1167.5999999999999"/>
  </r>
  <r>
    <s v="Roddy Speechley"/>
    <x v="3"/>
    <s v="Orange Choco"/>
    <d v="2022-04-01T00:00:00"/>
    <n v="49"/>
    <n v="97"/>
    <n v="0.51"/>
    <n v="19.600000000000001"/>
  </r>
  <r>
    <s v="Beverie Moffet"/>
    <x v="2"/>
    <s v="Eclairs"/>
    <d v="2022-06-20T00:00:00"/>
    <n v="1827"/>
    <n v="6"/>
    <n v="304.5"/>
    <n v="730.8"/>
  </r>
  <r>
    <s v="Kelci Walkden"/>
    <x v="0"/>
    <s v="Fruit &amp; Nut Bars"/>
    <d v="2022-06-29T00:00:00"/>
    <n v="13006"/>
    <n v="482"/>
    <n v="26.98"/>
    <n v="5202.3999999999996"/>
  </r>
  <r>
    <s v="Marney O'Breen"/>
    <x v="4"/>
    <s v="50% Dark Bites"/>
    <d v="2022-06-15T00:00:00"/>
    <n v="1064"/>
    <n v="106"/>
    <n v="10.039999999999999"/>
    <n v="425.6"/>
  </r>
  <r>
    <s v="Husein Augar"/>
    <x v="4"/>
    <s v="After Nines"/>
    <d v="2022-04-08T00:00:00"/>
    <n v="11571"/>
    <n v="180"/>
    <n v="64.28"/>
    <n v="4628.3999999999996"/>
  </r>
  <r>
    <s v="Dennison Crosswaite"/>
    <x v="2"/>
    <s v="Raspberry Choco"/>
    <d v="2022-03-14T00:00:00"/>
    <n v="5740"/>
    <n v="31"/>
    <n v="185.16"/>
    <n v="2296"/>
  </r>
  <r>
    <s v="Andria Kimpton"/>
    <x v="4"/>
    <s v="Fruit &amp; Nut Bars"/>
    <d v="2022-07-15T00:00:00"/>
    <n v="1456"/>
    <n v="359"/>
    <n v="4.0599999999999996"/>
    <n v="582.4"/>
  </r>
  <r>
    <s v="Kelci Walkden"/>
    <x v="1"/>
    <s v="Eclairs"/>
    <d v="2022-04-19T00:00:00"/>
    <n v="5334"/>
    <n v="80"/>
    <n v="66.680000000000007"/>
    <n v="2133.6"/>
  </r>
  <r>
    <s v="Marney O'Breen"/>
    <x v="4"/>
    <s v="99% Dark &amp; Pure"/>
    <d v="2022-03-28T00:00:00"/>
    <n v="4151"/>
    <n v="296"/>
    <n v="14.02"/>
    <n v="1660.4"/>
  </r>
  <r>
    <s v="Brien Boise"/>
    <x v="5"/>
    <s v="Spicy Special Slims"/>
    <d v="2022-03-04T00:00:00"/>
    <n v="8106"/>
    <n v="101"/>
    <n v="80.260000000000005"/>
    <n v="3242.4"/>
  </r>
  <r>
    <s v="Karlen McCaffrey"/>
    <x v="3"/>
    <s v="70% Dark Bites"/>
    <d v="2022-08-02T00:00:00"/>
    <n v="126"/>
    <n v="40"/>
    <n v="3.15"/>
    <n v="50.4"/>
  </r>
  <r>
    <s v="Husein Augar"/>
    <x v="0"/>
    <s v="Spicy Special Slims"/>
    <d v="2022-08-25T00:00:00"/>
    <n v="4697"/>
    <n v="42"/>
    <n v="111.83"/>
    <n v="1878.8"/>
  </r>
  <r>
    <s v="Marney O'Breen"/>
    <x v="4"/>
    <s v="Almond Choco"/>
    <d v="2022-02-25T00:00:00"/>
    <n v="7798"/>
    <n v="167"/>
    <n v="46.69"/>
    <n v="3119.2"/>
  </r>
  <r>
    <s v="Kelci Walkden"/>
    <x v="1"/>
    <s v="Orange Choco"/>
    <d v="2022-06-07T00:00:00"/>
    <n v="9408"/>
    <n v="138"/>
    <n v="68.17"/>
    <n v="3763.2"/>
  </r>
  <r>
    <s v="Jan Morforth"/>
    <x v="1"/>
    <s v="Spicy Special Slims"/>
    <d v="2022-04-12T00:00:00"/>
    <n v="1939"/>
    <n v="520"/>
    <n v="3.73"/>
    <n v="775.6"/>
  </r>
  <r>
    <s v="Ches Bonnell"/>
    <x v="1"/>
    <s v="Spicy Special Slims"/>
    <d v="2022-07-06T00:00:00"/>
    <n v="10906"/>
    <n v="94"/>
    <n v="116.02"/>
    <n v="4362.3999999999996"/>
  </r>
  <r>
    <s v="Kelci Walkden"/>
    <x v="0"/>
    <s v="Smooth Sliky Salty"/>
    <d v="2022-01-19T00:00:00"/>
    <n v="5929"/>
    <n v="175"/>
    <n v="33.880000000000003"/>
    <n v="2371.6"/>
  </r>
  <r>
    <s v="Madelene Upcott"/>
    <x v="2"/>
    <s v="Fruit &amp; Nut Bars"/>
    <d v="2022-01-05T00:00:00"/>
    <n v="5579"/>
    <n v="92"/>
    <n v="60.64"/>
    <n v="2231.6"/>
  </r>
  <r>
    <s v="Madelene Upcott"/>
    <x v="5"/>
    <s v="70% Dark Bites"/>
    <d v="2022-01-24T00:00:00"/>
    <n v="10927"/>
    <n v="141"/>
    <n v="77.5"/>
    <n v="4370.8"/>
  </r>
  <r>
    <s v="Wilone O'Kielt"/>
    <x v="2"/>
    <s v="Drinking Coco"/>
    <d v="2022-04-06T00:00:00"/>
    <n v="623"/>
    <n v="283"/>
    <n v="2.2000000000000002"/>
    <n v="249.2"/>
  </r>
  <r>
    <s v="Gunar Cockshoot"/>
    <x v="2"/>
    <s v="Fruit &amp; Nut Bars"/>
    <d v="2022-06-15T00:00:00"/>
    <n v="6013"/>
    <n v="21"/>
    <n v="286.33"/>
    <n v="2405.1999999999998"/>
  </r>
  <r>
    <s v="Gigi Bohling"/>
    <x v="5"/>
    <s v="Baker's Choco Chips"/>
    <d v="2022-01-28T00:00:00"/>
    <n v="1505"/>
    <n v="47"/>
    <n v="32.020000000000003"/>
    <n v="602"/>
  </r>
  <r>
    <s v="Kelci Walkden"/>
    <x v="1"/>
    <s v="Caramel Stuffed Bars"/>
    <d v="2022-03-16T00:00:00"/>
    <n v="476"/>
    <n v="125"/>
    <n v="3.81"/>
    <n v="190.4"/>
  </r>
  <r>
    <s v="Rafaelita Blaksland"/>
    <x v="2"/>
    <s v="Drinking Coco"/>
    <d v="2022-02-21T00:00:00"/>
    <n v="11550"/>
    <n v="396"/>
    <n v="29.17"/>
    <n v="4620"/>
  </r>
  <r>
    <s v="Kelci Walkden"/>
    <x v="4"/>
    <s v="Manuka Honey Choco"/>
    <d v="2022-02-16T00:00:00"/>
    <n v="17318"/>
    <n v="87"/>
    <n v="199.06"/>
    <n v="6927.2"/>
  </r>
  <r>
    <s v="Jehu Rudeforth"/>
    <x v="5"/>
    <s v="Spicy Special Slims"/>
    <d v="2022-01-13T00:00:00"/>
    <n v="1848"/>
    <n v="27"/>
    <n v="68.44"/>
    <n v="739.2"/>
  </r>
  <r>
    <s v="Kelci Walkden"/>
    <x v="2"/>
    <s v="Eclairs"/>
    <d v="2022-03-23T00:00:00"/>
    <n v="7273"/>
    <n v="547"/>
    <n v="13.3"/>
    <n v="2909.2"/>
  </r>
  <r>
    <s v="Curtice Advani"/>
    <x v="5"/>
    <s v="Spicy Special Slims"/>
    <d v="2022-06-16T00:00:00"/>
    <n v="854"/>
    <n v="118"/>
    <n v="7.24"/>
    <n v="341.6"/>
  </r>
  <r>
    <s v="Oby Sorrel"/>
    <x v="1"/>
    <s v="Raspberry Choco"/>
    <d v="2022-04-14T00:00:00"/>
    <n v="6832"/>
    <n v="46"/>
    <n v="148.52000000000001"/>
    <n v="2732.8"/>
  </r>
  <r>
    <s v="Kelci Walkden"/>
    <x v="0"/>
    <s v="Eclairs"/>
    <d v="2022-01-25T00:00:00"/>
    <n v="4606"/>
    <n v="57"/>
    <n v="80.81"/>
    <n v="1842.4"/>
  </r>
  <r>
    <s v="Jan Morforth"/>
    <x v="1"/>
    <s v="Almond Choco"/>
    <d v="2022-03-11T00:00:00"/>
    <n v="4466"/>
    <n v="22"/>
    <n v="203"/>
    <n v="1786.4"/>
  </r>
  <r>
    <s v="Dotty Strutley"/>
    <x v="0"/>
    <s v="Almond Choco"/>
    <d v="2022-07-28T00:00:00"/>
    <n v="16114"/>
    <n v="96"/>
    <n v="167.85"/>
    <n v="6445.6"/>
  </r>
  <r>
    <s v="Marney O'Breen"/>
    <x v="3"/>
    <s v="After Nines"/>
    <d v="2022-03-09T00:00:00"/>
    <n v="1561"/>
    <n v="44"/>
    <n v="35.479999999999997"/>
    <n v="624.4"/>
  </r>
  <r>
    <s v="Husein Augar"/>
    <x v="2"/>
    <s v="Orange Choco"/>
    <d v="2022-06-28T00:00:00"/>
    <n v="8897"/>
    <n v="188"/>
    <n v="47.32"/>
    <n v="3558.8"/>
  </r>
  <r>
    <s v="Marney O'Breen"/>
    <x v="2"/>
    <s v="Milk Bars"/>
    <d v="2022-07-28T00:00:00"/>
    <n v="2464"/>
    <n v="387"/>
    <n v="6.37"/>
    <n v="985.6"/>
  </r>
  <r>
    <s v="Kelci Walkden"/>
    <x v="5"/>
    <s v="99% Dark &amp; Pure"/>
    <d v="2022-08-15T00:00:00"/>
    <n v="4830"/>
    <n v="50"/>
    <n v="96.6"/>
    <n v="1932"/>
  </r>
  <r>
    <s v="Kaine Padly"/>
    <x v="2"/>
    <s v="Manuka Honey Choco"/>
    <d v="2022-01-12T00:00:00"/>
    <n v="2765"/>
    <n v="264"/>
    <n v="10.47"/>
    <n v="1106"/>
  </r>
  <r>
    <s v="Beverie Moffet"/>
    <x v="3"/>
    <s v="White Choc"/>
    <d v="2022-03-24T00:00:00"/>
    <n v="7126"/>
    <n v="7"/>
    <n v="1018"/>
    <n v="2850.4"/>
  </r>
  <r>
    <s v="Van Tuxwell"/>
    <x v="0"/>
    <s v="Milk Bars"/>
    <d v="2022-07-25T00:00:00"/>
    <n v="4263"/>
    <n v="90"/>
    <n v="47.37"/>
    <n v="1705.2"/>
  </r>
  <r>
    <s v="Oby Sorrel"/>
    <x v="5"/>
    <s v="99% Dark &amp; Pure"/>
    <d v="2022-08-01T00:00:00"/>
    <n v="3605"/>
    <n v="403"/>
    <n v="8.9499999999999993"/>
    <n v="1442"/>
  </r>
  <r>
    <s v="Van Tuxwell"/>
    <x v="1"/>
    <s v="Organic Choco Syrup"/>
    <d v="2022-05-16T00:00:00"/>
    <n v="19929"/>
    <n v="174"/>
    <n v="114.53"/>
    <n v="7971.6"/>
  </r>
  <r>
    <s v="Roddy Speechley"/>
    <x v="1"/>
    <s v="Smooth Sliky Salty"/>
    <d v="2022-08-10T00:00:00"/>
    <n v="5103"/>
    <n v="140"/>
    <n v="36.450000000000003"/>
    <n v="2041.2"/>
  </r>
  <r>
    <s v="Jan Morforth"/>
    <x v="1"/>
    <s v="Eclairs"/>
    <d v="2022-01-05T00:00:00"/>
    <n v="2541"/>
    <n v="27"/>
    <n v="94.11"/>
    <n v="1016.4"/>
  </r>
  <r>
    <s v="Ches Bonnell"/>
    <x v="0"/>
    <s v="Smooth Sliky Salty"/>
    <d v="2022-07-11T00:00:00"/>
    <n v="5663"/>
    <n v="110"/>
    <n v="51.48"/>
    <n v="2265.1999999999998"/>
  </r>
  <r>
    <s v="Wilone O'Kielt"/>
    <x v="4"/>
    <s v="After Nines"/>
    <d v="2022-04-25T00:00:00"/>
    <n v="392"/>
    <n v="30"/>
    <n v="13.07"/>
    <n v="156.80000000000001"/>
  </r>
  <r>
    <s v="Gigi Bohling"/>
    <x v="3"/>
    <s v="Fruit &amp; Nut Bars"/>
    <d v="2022-04-04T00:00:00"/>
    <n v="10976"/>
    <n v="121"/>
    <n v="90.71"/>
    <n v="4390.3999999999996"/>
  </r>
  <r>
    <s v="Barr Faughny"/>
    <x v="4"/>
    <s v="Raspberry Choco"/>
    <d v="2022-04-12T00:00:00"/>
    <n v="9282"/>
    <n v="101"/>
    <n v="91.9"/>
    <n v="3712.8"/>
  </r>
  <r>
    <s v="Wilone O'Kielt"/>
    <x v="3"/>
    <s v="85% Dark Bars"/>
    <d v="2022-08-02T00:00:00"/>
    <n v="1827"/>
    <n v="117"/>
    <n v="15.62"/>
    <n v="730.8"/>
  </r>
  <r>
    <s v="Gigi Bohling"/>
    <x v="3"/>
    <s v="Manuka Honey Choco"/>
    <d v="2022-06-28T00:00:00"/>
    <n v="8267"/>
    <n v="272"/>
    <n v="30.39"/>
    <n v="3306.8"/>
  </r>
  <r>
    <s v="Ches Bonnell"/>
    <x v="2"/>
    <s v="Eclairs"/>
    <d v="2022-07-05T00:00:00"/>
    <n v="4116"/>
    <n v="128"/>
    <n v="32.159999999999997"/>
    <n v="1646.4"/>
  </r>
  <r>
    <s v="Rafaelita Blaksland"/>
    <x v="3"/>
    <s v="Choco Coated Almonds"/>
    <d v="2022-06-07T00:00:00"/>
    <n v="2093"/>
    <n v="45"/>
    <n v="46.51"/>
    <n v="837.2"/>
  </r>
  <r>
    <s v="Brien Boise"/>
    <x v="3"/>
    <s v="Smooth Sliky Salty"/>
    <d v="2022-01-18T00:00:00"/>
    <n v="1015"/>
    <n v="27"/>
    <n v="37.590000000000003"/>
    <n v="406"/>
  </r>
  <r>
    <s v="Brien Boise"/>
    <x v="2"/>
    <s v="Baker's Choco Chips"/>
    <d v="2022-01-04T00:00:00"/>
    <n v="12516"/>
    <n v="212"/>
    <n v="59.04"/>
    <n v="5006.3999999999996"/>
  </r>
  <r>
    <s v="Dennison Crosswaite"/>
    <x v="2"/>
    <s v="99% Dark &amp; Pure"/>
    <d v="2022-01-31T00:00:00"/>
    <n v="2758"/>
    <n v="18"/>
    <n v="153.22"/>
    <n v="1103.2"/>
  </r>
  <r>
    <s v="Kelci Walkden"/>
    <x v="1"/>
    <s v="Almond Choco"/>
    <d v="2022-03-14T00:00:00"/>
    <n v="3297"/>
    <n v="149"/>
    <n v="22.13"/>
    <n v="1318.8"/>
  </r>
  <r>
    <s v="Camilla Castle"/>
    <x v="2"/>
    <s v="70% Dark Bites"/>
    <d v="2022-04-29T00:00:00"/>
    <n v="6048"/>
    <n v="477"/>
    <n v="12.68"/>
    <n v="2419.1999999999998"/>
  </r>
  <r>
    <s v="Oby Sorrel"/>
    <x v="1"/>
    <s v="Smooth Sliky Salty"/>
    <d v="2022-02-07T00:00:00"/>
    <n v="10101"/>
    <n v="108"/>
    <n v="93.53"/>
    <n v="4040.4"/>
  </r>
  <r>
    <s v="Kaine Padly"/>
    <x v="0"/>
    <s v="Organic Choco Syrup"/>
    <d v="2022-03-31T00:00:00"/>
    <n v="2282"/>
    <n v="178"/>
    <n v="12.82"/>
    <n v="912.8"/>
  </r>
  <r>
    <s v="Marney O'Breen"/>
    <x v="1"/>
    <s v="Caramel Stuffed Bars"/>
    <d v="2022-03-16T00:00:00"/>
    <n v="4361"/>
    <n v="81"/>
    <n v="53.84"/>
    <n v="1744.4"/>
  </r>
  <r>
    <s v="Karlen McCaffrey"/>
    <x v="0"/>
    <s v="Eclairs"/>
    <d v="2022-01-25T00:00:00"/>
    <n v="7798"/>
    <n v="196"/>
    <n v="39.79"/>
    <n v="3119.2"/>
  </r>
  <r>
    <s v="Van Tuxwell"/>
    <x v="1"/>
    <s v="Baker's Choco Chips"/>
    <d v="2022-06-20T00:00:00"/>
    <n v="3052"/>
    <n v="447"/>
    <n v="6.83"/>
    <n v="1220.8"/>
  </r>
  <r>
    <s v="Gigi Bohling"/>
    <x v="0"/>
    <s v="After Nines"/>
    <d v="2022-03-29T00:00:00"/>
    <n v="8029"/>
    <n v="175"/>
    <n v="45.88"/>
    <n v="3211.6"/>
  </r>
  <r>
    <s v="Curtice Advani"/>
    <x v="2"/>
    <s v="Orange Choco"/>
    <d v="2022-07-12T00:00:00"/>
    <n v="854"/>
    <n v="136"/>
    <n v="6.28"/>
    <n v="341.6"/>
  </r>
  <r>
    <s v="Jehu Rudeforth"/>
    <x v="5"/>
    <s v="Smooth Sliky Salty"/>
    <d v="2022-07-11T00:00:00"/>
    <n v="5460"/>
    <n v="138"/>
    <n v="39.57"/>
    <n v="2184"/>
  </r>
  <r>
    <s v="Karlen McCaffrey"/>
    <x v="5"/>
    <s v="Smooth Sliky Salty"/>
    <d v="2022-01-19T00:00:00"/>
    <n v="3017"/>
    <n v="184"/>
    <n v="16.399999999999999"/>
    <n v="1206.8"/>
  </r>
  <r>
    <s v="Andria Kimpton"/>
    <x v="4"/>
    <s v="85% Dark Bars"/>
    <d v="2022-04-05T00:00:00"/>
    <n v="8911"/>
    <n v="82"/>
    <n v="108.67"/>
    <n v="3564.4"/>
  </r>
  <r>
    <s v="Jehu Rudeforth"/>
    <x v="5"/>
    <s v="Milk Bars"/>
    <d v="2022-02-21T00:00:00"/>
    <n v="7203"/>
    <n v="12"/>
    <n v="600.25"/>
    <n v="2881.2"/>
  </r>
  <r>
    <s v="Rafaelita Blaksland"/>
    <x v="3"/>
    <s v="Caramel Stuffed Bars"/>
    <d v="2022-05-20T00:00:00"/>
    <n v="13083"/>
    <n v="14"/>
    <n v="934.5"/>
    <n v="5233.2"/>
  </r>
  <r>
    <s v="Mallorie Waber"/>
    <x v="2"/>
    <s v="Milk Bars"/>
    <d v="2022-07-29T00:00:00"/>
    <n v="2779"/>
    <n v="104"/>
    <n v="26.72"/>
    <n v="1111.5999999999999"/>
  </r>
  <r>
    <s v="Barr Faughny"/>
    <x v="4"/>
    <s v="Fruit &amp; Nut Bars"/>
    <d v="2022-01-28T00:00:00"/>
    <n v="9058"/>
    <n v="46"/>
    <n v="196.91"/>
    <n v="3623.2"/>
  </r>
  <r>
    <s v="Marney O'Breen"/>
    <x v="0"/>
    <s v="Caramel Stuffed Bars"/>
    <d v="2022-07-19T00:00:00"/>
    <n v="3549"/>
    <n v="112"/>
    <n v="31.69"/>
    <n v="1419.6"/>
  </r>
  <r>
    <s v="Mallorie Waber"/>
    <x v="3"/>
    <s v="Manuka Honey Choco"/>
    <d v="2022-04-13T00:00:00"/>
    <n v="9436"/>
    <n v="11"/>
    <n v="857.82"/>
    <n v="3774.4"/>
  </r>
  <r>
    <s v="Roddy Speechley"/>
    <x v="1"/>
    <s v="Peanut Butter Cubes"/>
    <d v="2022-02-11T00:00:00"/>
    <n v="10283"/>
    <n v="21"/>
    <n v="489.67"/>
    <n v="4113.2"/>
  </r>
  <r>
    <s v="Roddy Speechley"/>
    <x v="3"/>
    <s v="Milk Bars"/>
    <d v="2022-03-02T00:00:00"/>
    <n v="5446"/>
    <n v="116"/>
    <n v="46.95"/>
    <n v="2178.4"/>
  </r>
  <r>
    <s v="Ches Bonnell"/>
    <x v="2"/>
    <s v="White Choc"/>
    <d v="2022-03-02T00:00:00"/>
    <n v="1043"/>
    <n v="202"/>
    <n v="5.16"/>
    <n v="417.2"/>
  </r>
  <r>
    <s v="Van Tuxwell"/>
    <x v="4"/>
    <s v="99% Dark &amp; Pure"/>
    <d v="2022-07-28T00:00:00"/>
    <n v="12586"/>
    <n v="6"/>
    <n v="2097.67"/>
    <n v="5034.3999999999996"/>
  </r>
  <r>
    <s v="Kelci Walkden"/>
    <x v="1"/>
    <s v="After Nines"/>
    <d v="2022-01-07T00:00:00"/>
    <n v="1687"/>
    <n v="520"/>
    <n v="3.24"/>
    <n v="674.8"/>
  </r>
  <r>
    <s v="Brien Boise"/>
    <x v="0"/>
    <s v="White Choc"/>
    <d v="2022-04-12T00:00:00"/>
    <n v="5299"/>
    <n v="167"/>
    <n v="31.73"/>
    <n v="2119.6"/>
  </r>
  <r>
    <s v="Van Tuxwell"/>
    <x v="5"/>
    <s v="Almond Choco"/>
    <d v="2022-06-27T00:00:00"/>
    <n v="3213"/>
    <n v="72"/>
    <n v="44.62"/>
    <n v="1285.2"/>
  </r>
  <r>
    <s v="Jehu Rudeforth"/>
    <x v="2"/>
    <s v="50% Dark Bites"/>
    <d v="2022-01-14T00:00:00"/>
    <n v="5194"/>
    <n v="418"/>
    <n v="12.43"/>
    <n v="2077.6"/>
  </r>
  <r>
    <s v="Karlen McCaffrey"/>
    <x v="0"/>
    <s v="Baker's Choco Chips"/>
    <d v="2022-02-07T00:00:00"/>
    <n v="4753"/>
    <n v="389"/>
    <n v="12.22"/>
    <n v="1901.2"/>
  </r>
  <r>
    <s v="Jehu Rudeforth"/>
    <x v="2"/>
    <s v="Orange Choco"/>
    <d v="2022-03-23T00:00:00"/>
    <n v="13706"/>
    <n v="26"/>
    <n v="527.15"/>
    <n v="5482.4"/>
  </r>
  <r>
    <s v="Marney O'Breen"/>
    <x v="1"/>
    <s v="Peanut Butter Cubes"/>
    <d v="2022-01-10T00:00:00"/>
    <n v="6489"/>
    <n v="146"/>
    <n v="44.45"/>
    <n v="2595.6"/>
  </r>
  <r>
    <s v="Oby Sorrel"/>
    <x v="0"/>
    <s v="Choco Coated Almonds"/>
    <d v="2022-03-17T00:00:00"/>
    <n v="9324"/>
    <n v="41"/>
    <n v="227.41"/>
    <n v="3729.6"/>
  </r>
  <r>
    <s v="Gigi Bohling"/>
    <x v="4"/>
    <s v="Spicy Special Slims"/>
    <d v="2022-01-21T00:00:00"/>
    <n v="10829"/>
    <n v="54"/>
    <n v="200.54"/>
    <n v="4331.6000000000004"/>
  </r>
  <r>
    <s v="Barr Faughny"/>
    <x v="2"/>
    <s v="White Choc"/>
    <d v="2022-07-04T00:00:00"/>
    <n v="8113"/>
    <n v="370"/>
    <n v="21.93"/>
    <n v="3245.2"/>
  </r>
  <r>
    <s v="Kaine Padly"/>
    <x v="5"/>
    <s v="Peanut Butter Cubes"/>
    <d v="2022-07-04T00:00:00"/>
    <n v="3269"/>
    <n v="176"/>
    <n v="18.57"/>
    <n v="1307.5999999999999"/>
  </r>
  <r>
    <s v="Dotty Strutley"/>
    <x v="4"/>
    <s v="Manuka Honey Choco"/>
    <d v="2022-08-10T00:00:00"/>
    <n v="273"/>
    <n v="210"/>
    <n v="1.3"/>
    <n v="109.2"/>
  </r>
  <r>
    <s v="Dennison Crosswaite"/>
    <x v="2"/>
    <s v="50% Dark Bites"/>
    <d v="2022-04-01T00:00:00"/>
    <n v="7287"/>
    <n v="12"/>
    <n v="607.25"/>
    <n v="2914.8"/>
  </r>
  <r>
    <s v="Gigi Bohling"/>
    <x v="1"/>
    <s v="Raspberry Choco"/>
    <d v="2022-02-22T00:00:00"/>
    <n v="2583"/>
    <n v="159"/>
    <n v="16.25"/>
    <n v="1033.2"/>
  </r>
  <r>
    <s v="Camilla Castle"/>
    <x v="0"/>
    <s v="White Choc"/>
    <d v="2022-01-03T00:00:00"/>
    <n v="9982"/>
    <n v="187"/>
    <n v="53.38"/>
    <n v="3992.8"/>
  </r>
  <r>
    <s v="Karlen McCaffrey"/>
    <x v="1"/>
    <s v="Drinking Coco"/>
    <d v="2022-05-31T00:00:00"/>
    <n v="4795"/>
    <n v="233"/>
    <n v="20.58"/>
    <n v="1918"/>
  </r>
  <r>
    <s v="Dotty Strutley"/>
    <x v="0"/>
    <s v="99% Dark &amp; Pure"/>
    <d v="2022-01-03T00:00:00"/>
    <n v="9310"/>
    <n v="282"/>
    <n v="33.01"/>
    <n v="3724"/>
  </r>
  <r>
    <s v="Husein Augar"/>
    <x v="3"/>
    <s v="Caramel Stuffed Bars"/>
    <d v="2022-01-27T00:00:00"/>
    <n v="497"/>
    <n v="475"/>
    <n v="1.05"/>
    <n v="198.8"/>
  </r>
  <r>
    <s v="Barr Faughny"/>
    <x v="0"/>
    <s v="50% Dark Bites"/>
    <d v="2022-01-28T00:00:00"/>
    <n v="581"/>
    <n v="65"/>
    <n v="8.94"/>
    <n v="232.4"/>
  </r>
  <r>
    <s v="Curtice Advani"/>
    <x v="2"/>
    <s v="Organic Choco Syrup"/>
    <d v="2022-06-28T00:00:00"/>
    <n v="3472"/>
    <n v="311"/>
    <n v="11.16"/>
    <n v="1388.8"/>
  </r>
  <r>
    <s v="Husein Augar"/>
    <x v="0"/>
    <s v="Choco Coated Almonds"/>
    <d v="2022-03-02T00:00:00"/>
    <n v="4333"/>
    <n v="43"/>
    <n v="100.77"/>
    <n v="1733.2"/>
  </r>
  <r>
    <s v="Wilone O'Kielt"/>
    <x v="2"/>
    <s v="After Nines"/>
    <d v="2022-05-27T00:00:00"/>
    <n v="3325"/>
    <n v="26"/>
    <n v="127.88"/>
    <n v="1330"/>
  </r>
  <r>
    <s v="Dennison Crosswaite"/>
    <x v="4"/>
    <s v="Almond Choco"/>
    <d v="2022-06-30T00:00:00"/>
    <n v="11718"/>
    <n v="84"/>
    <n v="139.5"/>
    <n v="4687.2"/>
  </r>
  <r>
    <s v="Barr Faughny"/>
    <x v="5"/>
    <s v="Peanut Butter Cubes"/>
    <d v="2022-06-07T00:00:00"/>
    <n v="2100"/>
    <n v="78"/>
    <n v="26.92"/>
    <n v="840"/>
  </r>
  <r>
    <s v="Kaine Padly"/>
    <x v="4"/>
    <s v="70% Dark Bites"/>
    <d v="2022-05-12T00:00:00"/>
    <n v="4018"/>
    <n v="100"/>
    <n v="40.18"/>
    <n v="1607.2"/>
  </r>
  <r>
    <s v="Barr Faughny"/>
    <x v="3"/>
    <s v="Raspberry Choco"/>
    <d v="2022-07-29T00:00:00"/>
    <n v="6468"/>
    <n v="66"/>
    <n v="98"/>
    <n v="2587.1999999999998"/>
  </r>
  <r>
    <s v="Dennison Crosswaite"/>
    <x v="0"/>
    <s v="White Choc"/>
    <d v="2022-08-03T00:00:00"/>
    <n v="7238"/>
    <n v="265"/>
    <n v="27.31"/>
    <n v="2895.2"/>
  </r>
  <r>
    <s v="Barr Faughny"/>
    <x v="1"/>
    <s v="Baker's Choco Chips"/>
    <d v="2022-08-18T00:00:00"/>
    <n v="6454"/>
    <n v="141"/>
    <n v="45.77"/>
    <n v="2581.6"/>
  </r>
  <r>
    <s v="Van Tuxwell"/>
    <x v="3"/>
    <s v="Smooth Sliky Salty"/>
    <d v="2022-06-14T00:00:00"/>
    <n v="3115"/>
    <n v="42"/>
    <n v="74.17"/>
    <n v="1246"/>
  </r>
  <r>
    <s v="Beverie Moffet"/>
    <x v="0"/>
    <s v="White Choc"/>
    <d v="2022-06-30T00:00:00"/>
    <n v="6475"/>
    <n v="76"/>
    <n v="85.2"/>
    <n v="2590"/>
  </r>
  <r>
    <s v="Camilla Castle"/>
    <x v="3"/>
    <s v="Mint Chip Choco"/>
    <d v="2022-06-13T00:00:00"/>
    <n v="1162"/>
    <n v="190"/>
    <n v="6.12"/>
    <n v="464.8"/>
  </r>
  <r>
    <s v="Ches Bonnell"/>
    <x v="0"/>
    <s v="Orange Choco"/>
    <d v="2022-04-27T00:00:00"/>
    <n v="14238"/>
    <n v="54"/>
    <n v="263.67"/>
    <n v="5695.2"/>
  </r>
  <r>
    <s v="Jan Morforth"/>
    <x v="2"/>
    <s v="White Choc"/>
    <d v="2022-07-27T00:00:00"/>
    <n v="3472"/>
    <n v="32"/>
    <n v="108.5"/>
    <n v="1388.8"/>
  </r>
  <r>
    <s v="Mallorie Waber"/>
    <x v="5"/>
    <s v="85% Dark Bars"/>
    <d v="2022-04-20T00:00:00"/>
    <n v="1428"/>
    <n v="424"/>
    <n v="3.37"/>
    <n v="571.20000000000005"/>
  </r>
  <r>
    <s v="Rafaelita Blaksland"/>
    <x v="1"/>
    <s v="Spicy Special Slims"/>
    <d v="2022-01-04T00:00:00"/>
    <n v="8064"/>
    <n v="134"/>
    <n v="60.18"/>
    <n v="3225.6"/>
  </r>
  <r>
    <s v="Ches Bonnell"/>
    <x v="2"/>
    <s v="Mint Chip Choco"/>
    <d v="2022-02-21T00:00:00"/>
    <n v="9660"/>
    <n v="92"/>
    <n v="105"/>
    <n v="3864"/>
  </r>
  <r>
    <s v="Karlen McCaffrey"/>
    <x v="2"/>
    <s v="White Choc"/>
    <d v="2022-01-05T00:00:00"/>
    <n v="7357"/>
    <n v="48"/>
    <n v="153.27000000000001"/>
    <n v="2942.8"/>
  </r>
  <r>
    <s v="Beverie Moffet"/>
    <x v="1"/>
    <s v="Drinking Coco"/>
    <d v="2022-07-15T00:00:00"/>
    <n v="6055"/>
    <n v="46"/>
    <n v="131.63"/>
    <n v="2422"/>
  </r>
  <r>
    <s v="Brien Boise"/>
    <x v="2"/>
    <s v="Choco Coated Almonds"/>
    <d v="2022-05-25T00:00:00"/>
    <n v="5124"/>
    <n v="62"/>
    <n v="82.65"/>
    <n v="2049.6"/>
  </r>
  <r>
    <s v="Karlen McCaffrey"/>
    <x v="5"/>
    <s v="Eclairs"/>
    <d v="2022-04-20T00:00:00"/>
    <n v="3479"/>
    <n v="358"/>
    <n v="9.7200000000000006"/>
    <n v="1391.6"/>
  </r>
  <r>
    <s v="Gigi Bohling"/>
    <x v="4"/>
    <s v="99% Dark &amp; Pure"/>
    <d v="2022-06-02T00:00:00"/>
    <n v="784"/>
    <n v="249"/>
    <n v="3.15"/>
    <n v="313.60000000000002"/>
  </r>
  <r>
    <s v="Marney O'Breen"/>
    <x v="0"/>
    <s v="Smooth Sliky Salty"/>
    <d v="2022-05-13T00:00:00"/>
    <n v="18991"/>
    <n v="88"/>
    <n v="215.81"/>
    <n v="7596.4"/>
  </r>
  <r>
    <s v="Beverie Moffet"/>
    <x v="3"/>
    <s v="Baker's Choco Chips"/>
    <d v="2022-08-03T00:00:00"/>
    <n v="1372"/>
    <n v="144"/>
    <n v="9.5299999999999994"/>
    <n v="548.79999999999995"/>
  </r>
  <r>
    <s v="Beverie Moffet"/>
    <x v="2"/>
    <s v="Milk Bars"/>
    <d v="2022-05-25T00:00:00"/>
    <n v="735"/>
    <n v="390"/>
    <n v="1.88"/>
    <n v="294"/>
  </r>
  <r>
    <s v="Van Tuxwell"/>
    <x v="0"/>
    <s v="Raspberry Choco"/>
    <d v="2022-03-16T00:00:00"/>
    <n v="6538"/>
    <n v="79"/>
    <n v="82.76"/>
    <n v="2615.1999999999998"/>
  </r>
  <r>
    <s v="Jan Morforth"/>
    <x v="2"/>
    <s v="Orange Choco"/>
    <d v="2022-07-04T00:00:00"/>
    <n v="3199"/>
    <n v="122"/>
    <n v="26.22"/>
    <n v="1279.5999999999999"/>
  </r>
  <r>
    <s v="Jehu Rudeforth"/>
    <x v="1"/>
    <s v="50% Dark Bites"/>
    <d v="2022-07-05T00:00:00"/>
    <n v="3472"/>
    <n v="135"/>
    <n v="25.72"/>
    <n v="1388.8"/>
  </r>
  <r>
    <s v="Madelene Upcott"/>
    <x v="4"/>
    <s v="After Nines"/>
    <d v="2022-03-15T00:00:00"/>
    <n v="4571"/>
    <n v="430"/>
    <n v="10.63"/>
    <n v="1828.4"/>
  </r>
  <r>
    <s v="Barr Faughny"/>
    <x v="0"/>
    <s v="Raspberry Choco"/>
    <d v="2022-08-22T00:00:00"/>
    <n v="5481"/>
    <n v="69"/>
    <n v="79.430000000000007"/>
    <n v="2192.4"/>
  </r>
  <r>
    <s v="Ches Bonnell"/>
    <x v="2"/>
    <s v="70% Dark Bites"/>
    <d v="2022-01-12T00:00:00"/>
    <n v="3136"/>
    <n v="125"/>
    <n v="25.09"/>
    <n v="1254.4000000000001"/>
  </r>
  <r>
    <s v="Marney O'Breen"/>
    <x v="0"/>
    <s v="Baker's Choco Chips"/>
    <d v="2022-06-10T00:00:00"/>
    <n v="252"/>
    <n v="154"/>
    <n v="1.64"/>
    <n v="100.8"/>
  </r>
  <r>
    <s v="Kaine Padly"/>
    <x v="2"/>
    <s v="Peanut Butter Cubes"/>
    <d v="2022-03-25T00:00:00"/>
    <n v="5460"/>
    <n v="286"/>
    <n v="19.09"/>
    <n v="2184"/>
  </r>
  <r>
    <s v="Rafaelita Blaksland"/>
    <x v="1"/>
    <s v="Almond Choco"/>
    <d v="2022-07-27T00:00:00"/>
    <n v="3395"/>
    <n v="99"/>
    <n v="34.29"/>
    <n v="1358"/>
  </r>
  <r>
    <s v="Husein Augar"/>
    <x v="0"/>
    <s v="Caramel Stuffed Bars"/>
    <d v="2022-04-15T00:00:00"/>
    <n v="14938"/>
    <n v="433"/>
    <n v="34.5"/>
    <n v="5975.2"/>
  </r>
  <r>
    <s v="Roddy Speechley"/>
    <x v="1"/>
    <s v="Orange Choco"/>
    <d v="2022-06-27T00:00:00"/>
    <n v="4053"/>
    <n v="19"/>
    <n v="213.32"/>
    <n v="1621.2"/>
  </r>
  <r>
    <s v="Jehu Rudeforth"/>
    <x v="0"/>
    <s v="70% Dark Bites"/>
    <d v="2022-04-14T00:00:00"/>
    <n v="5565"/>
    <n v="258"/>
    <n v="21.57"/>
    <n v="2226"/>
  </r>
  <r>
    <s v="Husein Augar"/>
    <x v="2"/>
    <s v="Manuka Honey Choco"/>
    <d v="2022-03-15T00:00:00"/>
    <n v="7161"/>
    <n v="92"/>
    <n v="77.84"/>
    <n v="2864.4"/>
  </r>
  <r>
    <s v="Madelene Upcott"/>
    <x v="4"/>
    <s v="Eclairs"/>
    <d v="2022-03-18T00:00:00"/>
    <n v="8883"/>
    <n v="200"/>
    <n v="44.42"/>
    <n v="3553.2"/>
  </r>
  <r>
    <s v="Brien Boise"/>
    <x v="1"/>
    <s v="Eclairs"/>
    <d v="2022-04-29T00:00:00"/>
    <n v="1351"/>
    <n v="61"/>
    <n v="22.15"/>
    <n v="540.4"/>
  </r>
  <r>
    <s v="Mallorie Waber"/>
    <x v="3"/>
    <s v="White Choc"/>
    <d v="2022-02-25T00:00:00"/>
    <n v="3171"/>
    <n v="246"/>
    <n v="12.89"/>
    <n v="1268.4000000000001"/>
  </r>
  <r>
    <s v="Husein Augar"/>
    <x v="4"/>
    <s v="Milk Bars"/>
    <d v="2022-03-02T00:00:00"/>
    <n v="854"/>
    <n v="56"/>
    <n v="15.25"/>
    <n v="341.6"/>
  </r>
  <r>
    <s v="Van Tuxwell"/>
    <x v="2"/>
    <s v="Milk Bars"/>
    <d v="2022-06-20T00:00:00"/>
    <n v="7910"/>
    <n v="87"/>
    <n v="90.92"/>
    <n v="3164"/>
  </r>
  <r>
    <s v="Beverie Moffet"/>
    <x v="5"/>
    <s v="White Choc"/>
    <d v="2022-07-15T00:00:00"/>
    <n v="9275"/>
    <n v="173"/>
    <n v="53.61"/>
    <n v="3710"/>
  </r>
  <r>
    <s v="Dotty Strutley"/>
    <x v="2"/>
    <s v="50% Dark Bites"/>
    <d v="2022-05-12T00:00:00"/>
    <n v="3108"/>
    <n v="252"/>
    <n v="12.33"/>
    <n v="1243.2"/>
  </r>
  <r>
    <s v="Mallorie Waber"/>
    <x v="3"/>
    <s v="Organic Choco Syrup"/>
    <d v="2022-07-01T00:00:00"/>
    <n v="5075"/>
    <n v="256"/>
    <n v="19.82"/>
    <n v="2030"/>
  </r>
  <r>
    <s v="Husein Augar"/>
    <x v="4"/>
    <s v="85% Dark Bars"/>
    <d v="2022-08-08T00:00:00"/>
    <n v="378"/>
    <n v="54"/>
    <n v="7"/>
    <n v="151.19999999999999"/>
  </r>
  <r>
    <s v="Madelene Upcott"/>
    <x v="2"/>
    <s v="50% Dark Bites"/>
    <d v="2022-07-25T00:00:00"/>
    <n v="7350"/>
    <n v="6"/>
    <n v="1225"/>
    <n v="2940"/>
  </r>
  <r>
    <s v="Wilone O'Kielt"/>
    <x v="0"/>
    <s v="Drinking Coco"/>
    <d v="2022-05-18T00:00:00"/>
    <n v="3388"/>
    <n v="55"/>
    <n v="61.6"/>
    <n v="1355.2"/>
  </r>
  <r>
    <s v="Camilla Castle"/>
    <x v="1"/>
    <s v="Peanut Butter Cubes"/>
    <d v="2022-07-15T00:00:00"/>
    <n v="11837"/>
    <n v="277"/>
    <n v="42.73"/>
    <n v="4734.8"/>
  </r>
  <r>
    <s v="Curtice Advani"/>
    <x v="1"/>
    <s v="70% Dark Bites"/>
    <d v="2022-07-05T00:00:00"/>
    <n v="2282"/>
    <n v="44"/>
    <n v="51.86"/>
    <n v="912.8"/>
  </r>
  <r>
    <s v="Mallorie Waber"/>
    <x v="4"/>
    <s v="Manuka Honey Choco"/>
    <d v="2022-07-04T00:00:00"/>
    <n v="5425"/>
    <n v="96"/>
    <n v="56.51"/>
    <n v="2170"/>
  </r>
  <r>
    <s v="Dotty Strutley"/>
    <x v="0"/>
    <s v="70% Dark Bites"/>
    <d v="2022-06-20T00:00:00"/>
    <n v="1267"/>
    <n v="216"/>
    <n v="5.87"/>
    <n v="506.8"/>
  </r>
  <r>
    <s v="Gunar Cockshoot"/>
    <x v="2"/>
    <s v="Almond Choco"/>
    <d v="2022-01-25T00:00:00"/>
    <n v="3752"/>
    <n v="424"/>
    <n v="8.85"/>
    <n v="1500.8"/>
  </r>
  <r>
    <s v="Kaine Padly"/>
    <x v="3"/>
    <s v="Spicy Special Slims"/>
    <d v="2022-07-01T00:00:00"/>
    <n v="7728"/>
    <n v="37"/>
    <n v="208.86"/>
    <n v="3091.2"/>
  </r>
  <r>
    <s v="Gigi Bohling"/>
    <x v="4"/>
    <s v="50% Dark Bites"/>
    <d v="2022-04-13T00:00:00"/>
    <n v="2296"/>
    <n v="59"/>
    <n v="38.92"/>
    <n v="918.4"/>
  </r>
  <r>
    <s v="Beverie Moffet"/>
    <x v="0"/>
    <s v="Smooth Sliky Salty"/>
    <d v="2022-05-04T00:00:00"/>
    <n v="4403"/>
    <n v="76"/>
    <n v="57.93"/>
    <n v="1761.2"/>
  </r>
  <r>
    <s v="Beverie Moffet"/>
    <x v="2"/>
    <s v="Baker's Choco Chips"/>
    <d v="2022-08-04T00:00:00"/>
    <n v="3192"/>
    <n v="109"/>
    <n v="29.28"/>
    <n v="1276.8"/>
  </r>
  <r>
    <s v="Beverie Moffet"/>
    <x v="1"/>
    <s v="70% Dark Bites"/>
    <d v="2022-06-01T00:00:00"/>
    <n v="448"/>
    <n v="146"/>
    <n v="3.07"/>
    <n v="179.2"/>
  </r>
  <r>
    <s v="Jehu Rudeforth"/>
    <x v="0"/>
    <s v="Choco Coated Almonds"/>
    <d v="2022-04-22T00:00:00"/>
    <n v="4270"/>
    <n v="185"/>
    <n v="23.08"/>
    <n v="1708"/>
  </r>
  <r>
    <s v="Kaine Padly"/>
    <x v="4"/>
    <s v="50% Dark Bites"/>
    <d v="2022-08-03T00:00:00"/>
    <n v="70"/>
    <n v="27"/>
    <n v="2.59"/>
    <n v="28"/>
  </r>
  <r>
    <s v="Ches Bonnell"/>
    <x v="4"/>
    <s v="Orange Choco"/>
    <d v="2022-06-10T00:00:00"/>
    <n v="1743"/>
    <n v="69"/>
    <n v="25.26"/>
    <n v="697.2"/>
  </r>
  <r>
    <s v="Gunar Cockshoot"/>
    <x v="0"/>
    <s v="Manuka Honey Choco"/>
    <d v="2022-06-27T00:00:00"/>
    <n v="6762"/>
    <n v="46"/>
    <n v="147"/>
    <n v="2704.8"/>
  </r>
  <r>
    <s v="Marney O'Breen"/>
    <x v="2"/>
    <s v="Smooth Sliky Salty"/>
    <d v="2022-01-03T00:00:00"/>
    <n v="3745"/>
    <n v="170"/>
    <n v="22.03"/>
    <n v="1498"/>
  </r>
  <r>
    <s v="Marney O'Breen"/>
    <x v="1"/>
    <s v="After Nines"/>
    <d v="2022-07-11T00:00:00"/>
    <n v="2639"/>
    <n v="179"/>
    <n v="14.74"/>
    <n v="1055.5999999999999"/>
  </r>
  <r>
    <s v="Ches Bonnell"/>
    <x v="3"/>
    <s v="Milk Bars"/>
    <d v="2022-08-17T00:00:00"/>
    <n v="4389"/>
    <n v="126"/>
    <n v="34.83"/>
    <n v="1755.6"/>
  </r>
  <r>
    <s v="Rafaelita Blaksland"/>
    <x v="4"/>
    <s v="Fruit &amp; Nut Bars"/>
    <d v="2022-01-18T00:00:00"/>
    <n v="2604"/>
    <n v="65"/>
    <n v="40.06"/>
    <n v="1041.5999999999999"/>
  </r>
  <r>
    <s v="Ches Bonnell"/>
    <x v="1"/>
    <s v="Organic Choco Syrup"/>
    <d v="2022-03-08T00:00:00"/>
    <n v="16569"/>
    <n v="99"/>
    <n v="167.36"/>
    <n v="6627.6"/>
  </r>
  <r>
    <s v="Mallorie Waber"/>
    <x v="2"/>
    <s v="Orange Choco"/>
    <d v="2022-03-07T00:00:00"/>
    <n v="14658"/>
    <n v="275"/>
    <n v="53.3"/>
    <n v="5863.2"/>
  </r>
  <r>
    <s v="Husein Augar"/>
    <x v="1"/>
    <s v="70% Dark Bites"/>
    <d v="2022-05-09T00:00:00"/>
    <n v="6454"/>
    <n v="157"/>
    <n v="41.11"/>
    <n v="2581.6"/>
  </r>
  <r>
    <s v="Barr Faughny"/>
    <x v="3"/>
    <s v="85% Dark Bars"/>
    <d v="2022-05-23T00:00:00"/>
    <n v="2100"/>
    <n v="157"/>
    <n v="13.38"/>
    <n v="840"/>
  </r>
  <r>
    <s v="Madelene Upcott"/>
    <x v="0"/>
    <s v="Caramel Stuffed Bars"/>
    <d v="2022-04-15T00:00:00"/>
    <n v="161"/>
    <n v="145"/>
    <n v="1.1100000000000001"/>
    <n v="64.400000000000006"/>
  </r>
  <r>
    <s v="Gigi Bohling"/>
    <x v="2"/>
    <s v="Drinking Coco"/>
    <d v="2022-07-27T00:00:00"/>
    <n v="2807"/>
    <n v="139"/>
    <n v="20.190000000000001"/>
    <n v="1122.8"/>
  </r>
  <r>
    <s v="Marney O'Breen"/>
    <x v="5"/>
    <s v="Choco Coated Almonds"/>
    <d v="2022-08-22T00:00:00"/>
    <n v="2639"/>
    <n v="406"/>
    <n v="6.5"/>
    <n v="1055.5999999999999"/>
  </r>
  <r>
    <s v="Ches Bonnell"/>
    <x v="4"/>
    <s v="70% Dark Bites"/>
    <d v="2022-05-11T00:00:00"/>
    <n v="4571"/>
    <n v="122"/>
    <n v="37.47"/>
    <n v="1828.4"/>
  </r>
  <r>
    <s v="Madelene Upcott"/>
    <x v="1"/>
    <s v="Organic Choco Syrup"/>
    <d v="2022-01-26T00:00:00"/>
    <n v="4781"/>
    <n v="38"/>
    <n v="125.82"/>
    <n v="1912.4"/>
  </r>
  <r>
    <s v="Barr Faughny"/>
    <x v="4"/>
    <s v="50% Dark Bites"/>
    <d v="2022-04-14T00:00:00"/>
    <n v="13034"/>
    <n v="117"/>
    <n v="111.4"/>
    <n v="5213.6000000000004"/>
  </r>
  <r>
    <s v="Dennison Crosswaite"/>
    <x v="3"/>
    <s v="Mint Chip Choco"/>
    <d v="2022-04-05T00:00:00"/>
    <n v="6454"/>
    <n v="417"/>
    <n v="15.48"/>
    <n v="2581.6"/>
  </r>
  <r>
    <s v="Marney O'Breen"/>
    <x v="3"/>
    <s v="Smooth Sliky Salty"/>
    <d v="2022-06-14T00:00:00"/>
    <n v="8484"/>
    <n v="57"/>
    <n v="148.84"/>
    <n v="3393.6"/>
  </r>
  <r>
    <s v="Brien Boise"/>
    <x v="5"/>
    <s v="Almond Choco"/>
    <d v="2022-04-13T00:00:00"/>
    <n v="4781"/>
    <n v="125"/>
    <n v="38.25"/>
    <n v="1912.4"/>
  </r>
  <r>
    <s v="Beverie Moffet"/>
    <x v="2"/>
    <s v="White Choc"/>
    <d v="2022-06-27T00:00:00"/>
    <n v="2240"/>
    <n v="166"/>
    <n v="13.49"/>
    <n v="896"/>
  </r>
  <r>
    <s v="Dotty Strutley"/>
    <x v="2"/>
    <s v="Eclairs"/>
    <d v="2022-01-26T00:00:00"/>
    <n v="6979"/>
    <n v="3"/>
    <n v="2326.33"/>
    <n v="2791.6"/>
  </r>
  <r>
    <s v="Barr Faughny"/>
    <x v="0"/>
    <s v="White Choc"/>
    <d v="2022-07-05T00:00:00"/>
    <n v="1652"/>
    <n v="72"/>
    <n v="22.94"/>
    <n v="660.8"/>
  </r>
  <r>
    <s v="Beverie Moffet"/>
    <x v="5"/>
    <s v="Baker's Choco Chips"/>
    <d v="2022-01-11T00:00:00"/>
    <n v="13447"/>
    <n v="95"/>
    <n v="141.55000000000001"/>
    <n v="5378.8"/>
  </r>
  <r>
    <s v="Kelci Walkden"/>
    <x v="4"/>
    <s v="White Choc"/>
    <d v="2022-03-07T00:00:00"/>
    <n v="9422"/>
    <n v="22"/>
    <n v="428.27"/>
    <n v="3768.8"/>
  </r>
  <r>
    <s v="Kaine Padly"/>
    <x v="5"/>
    <s v="50% Dark Bites"/>
    <d v="2022-03-04T00:00:00"/>
    <n v="8687"/>
    <n v="100"/>
    <n v="86.87"/>
    <n v="3474.8"/>
  </r>
  <r>
    <s v="Karlen McCaffrey"/>
    <x v="5"/>
    <s v="Organic Choco Syrup"/>
    <d v="2022-07-15T00:00:00"/>
    <n v="2415"/>
    <n v="312"/>
    <n v="7.74"/>
    <n v="966"/>
  </r>
  <r>
    <s v="Kaine Padly"/>
    <x v="0"/>
    <s v="Peanut Butter Cubes"/>
    <d v="2022-05-11T00:00:00"/>
    <n v="6272"/>
    <n v="86"/>
    <n v="72.930000000000007"/>
    <n v="2508.8000000000002"/>
  </r>
  <r>
    <s v="Karlen McCaffrey"/>
    <x v="4"/>
    <s v="Milk Bars"/>
    <d v="2022-01-27T00:00:00"/>
    <n v="4389"/>
    <n v="7"/>
    <n v="627"/>
    <n v="1755.6"/>
  </r>
  <r>
    <s v="Karlen McCaffrey"/>
    <x v="1"/>
    <s v="Orange Choco"/>
    <d v="2022-06-27T00:00:00"/>
    <n v="3122"/>
    <n v="149"/>
    <n v="20.95"/>
    <n v="1248.8"/>
  </r>
  <r>
    <s v="Ches Bonnell"/>
    <x v="1"/>
    <s v="Smooth Sliky Salty"/>
    <d v="2022-08-03T00:00:00"/>
    <n v="8043"/>
    <n v="18"/>
    <n v="446.83"/>
    <n v="3217.2"/>
  </r>
  <r>
    <s v="Wilone O'Kielt"/>
    <x v="3"/>
    <s v="Mint Chip Choco"/>
    <d v="2022-08-19T00:00:00"/>
    <n v="11662"/>
    <n v="242"/>
    <n v="48.19"/>
    <n v="4664.8"/>
  </r>
  <r>
    <s v="Wilone O'Kielt"/>
    <x v="2"/>
    <s v="Fruit &amp; Nut Bars"/>
    <d v="2022-06-15T00:00:00"/>
    <n v="392"/>
    <n v="102"/>
    <n v="3.84"/>
    <n v="156.80000000000001"/>
  </r>
  <r>
    <s v="Dennison Crosswaite"/>
    <x v="0"/>
    <s v="Peanut Butter Cubes"/>
    <d v="2022-02-07T00:00:00"/>
    <n v="8925"/>
    <n v="158"/>
    <n v="56.49"/>
    <n v="3570"/>
  </r>
  <r>
    <s v="Karlen McCaffrey"/>
    <x v="2"/>
    <s v="Almond Choco"/>
    <d v="2022-07-08T00:00:00"/>
    <n v="7294"/>
    <n v="128"/>
    <n v="56.98"/>
    <n v="2917.6"/>
  </r>
  <r>
    <s v="Dennison Crosswaite"/>
    <x v="1"/>
    <s v="Milk Bars"/>
    <d v="2022-04-21T00:00:00"/>
    <n v="1526"/>
    <n v="96"/>
    <n v="15.9"/>
    <n v="610.4"/>
  </r>
  <r>
    <s v="Ches Bonnell"/>
    <x v="0"/>
    <s v="Mint Chip Choco"/>
    <d v="2022-04-08T00:00:00"/>
    <n v="2688"/>
    <n v="209"/>
    <n v="12.86"/>
    <n v="1075.2"/>
  </r>
  <r>
    <s v="Husein Augar"/>
    <x v="2"/>
    <s v="50% Dark Bites"/>
    <d v="2022-08-19T00:00:00"/>
    <n v="14889"/>
    <n v="52"/>
    <n v="286.33"/>
    <n v="5955.6"/>
  </r>
  <r>
    <s v="Jan Morforth"/>
    <x v="1"/>
    <s v="Fruit &amp; Nut Bars"/>
    <d v="2022-05-04T00:00:00"/>
    <n v="2912"/>
    <n v="55"/>
    <n v="52.95"/>
    <n v="1164.8"/>
  </r>
  <r>
    <s v="Mallorie Waber"/>
    <x v="4"/>
    <s v="85% Dark Bars"/>
    <d v="2022-05-11T00:00:00"/>
    <n v="2632"/>
    <n v="108"/>
    <n v="24.37"/>
    <n v="1052.8"/>
  </r>
  <r>
    <s v="Mallorie Waber"/>
    <x v="4"/>
    <s v="Eclairs"/>
    <d v="2022-03-22T00:00:00"/>
    <n v="6328"/>
    <n v="51"/>
    <n v="124.08"/>
    <n v="2531.1999999999998"/>
  </r>
  <r>
    <s v="Dennison Crosswaite"/>
    <x v="5"/>
    <s v="Spicy Special Slims"/>
    <d v="2022-08-10T00:00:00"/>
    <n v="2527"/>
    <n v="216"/>
    <n v="11.7"/>
    <n v="1010.8"/>
  </r>
  <r>
    <s v="Dennison Crosswaite"/>
    <x v="4"/>
    <s v="Fruit &amp; Nut Bars"/>
    <d v="2022-05-04T00:00:00"/>
    <n v="1414"/>
    <n v="318"/>
    <n v="4.45"/>
    <n v="565.6"/>
  </r>
  <r>
    <s v="Kelci Walkden"/>
    <x v="4"/>
    <s v="99% Dark &amp; Pure"/>
    <d v="2022-08-18T00:00:00"/>
    <n v="7714"/>
    <n v="238"/>
    <n v="32.409999999999997"/>
    <n v="3085.6"/>
  </r>
  <r>
    <s v="Dotty Strutley"/>
    <x v="5"/>
    <s v="Raspberry Choco"/>
    <d v="2022-08-03T00:00:00"/>
    <n v="4347"/>
    <n v="238"/>
    <n v="18.260000000000002"/>
    <n v="1738.8"/>
  </r>
  <r>
    <s v="Marney O'Breen"/>
    <x v="3"/>
    <s v="Milk Bars"/>
    <d v="2022-01-14T00:00:00"/>
    <n v="7490"/>
    <n v="315"/>
    <n v="23.78"/>
    <n v="2996"/>
  </r>
  <r>
    <s v="Madelene Upcott"/>
    <x v="2"/>
    <s v="Choco Coated Almonds"/>
    <d v="2022-04-08T00:00:00"/>
    <n v="2058"/>
    <n v="72"/>
    <n v="28.58"/>
    <n v="823.2"/>
  </r>
  <r>
    <s v="Kelci Walkden"/>
    <x v="0"/>
    <s v="Orange Choco"/>
    <d v="2022-08-01T00:00:00"/>
    <n v="3640"/>
    <n v="3"/>
    <n v="1213.33"/>
    <n v="1456"/>
  </r>
  <r>
    <s v="Dennison Crosswaite"/>
    <x v="5"/>
    <s v="Eclairs"/>
    <d v="2022-03-15T00:00:00"/>
    <n v="455"/>
    <n v="45"/>
    <n v="10.11"/>
    <n v="182"/>
  </r>
  <r>
    <s v="Karlen McCaffrey"/>
    <x v="1"/>
    <s v="Mint Chip Choco"/>
    <d v="2022-07-15T00:00:00"/>
    <n v="10990"/>
    <n v="184"/>
    <n v="59.73"/>
    <n v="4396"/>
  </r>
  <r>
    <s v="Barr Faughny"/>
    <x v="3"/>
    <s v="Almond Choco"/>
    <d v="2022-01-13T00:00:00"/>
    <n v="5558"/>
    <n v="127"/>
    <n v="43.76"/>
    <n v="2223.1999999999998"/>
  </r>
  <r>
    <s v="Mallorie Waber"/>
    <x v="2"/>
    <s v="85% Dark Bars"/>
    <d v="2022-08-26T00:00:00"/>
    <n v="2541"/>
    <n v="53"/>
    <n v="47.94"/>
    <n v="1016.4"/>
  </r>
  <r>
    <s v="Ches Bonnell"/>
    <x v="5"/>
    <s v="Eclairs"/>
    <d v="2022-01-10T00:00:00"/>
    <n v="1876"/>
    <n v="172"/>
    <n v="10.91"/>
    <n v="750.4"/>
  </r>
  <r>
    <s v="Gigi Bohling"/>
    <x v="2"/>
    <s v="White Choc"/>
    <d v="2022-05-11T00:00:00"/>
    <n v="5523"/>
    <n v="87"/>
    <n v="63.48"/>
    <n v="2209.1999999999998"/>
  </r>
  <r>
    <s v="Beverie Moffet"/>
    <x v="3"/>
    <s v="85% Dark Bars"/>
    <d v="2022-08-30T00:00:00"/>
    <n v="11200"/>
    <n v="22"/>
    <n v="509.09"/>
    <n v="4480"/>
  </r>
  <r>
    <s v="Kaine Padly"/>
    <x v="4"/>
    <s v="Caramel Stuffed Bars"/>
    <d v="2022-07-21T00:00:00"/>
    <n v="5593"/>
    <n v="122"/>
    <n v="45.84"/>
    <n v="2237.1999999999998"/>
  </r>
  <r>
    <s v="Mallorie Waber"/>
    <x v="2"/>
    <s v="Almond Choco"/>
    <d v="2022-08-01T00:00:00"/>
    <n v="7882"/>
    <n v="125"/>
    <n v="63.06"/>
    <n v="3152.8"/>
  </r>
  <r>
    <s v="Brien Boise"/>
    <x v="5"/>
    <s v="85% Dark Bars"/>
    <d v="2022-02-17T00:00:00"/>
    <n v="10241"/>
    <n v="259"/>
    <n v="39.54"/>
    <n v="4096.3999999999996"/>
  </r>
  <r>
    <s v="Brien Boise"/>
    <x v="2"/>
    <s v="Drinking Coco"/>
    <d v="2022-07-27T00:00:00"/>
    <n v="6832"/>
    <n v="156"/>
    <n v="43.79"/>
    <n v="2732.8"/>
  </r>
  <r>
    <s v="Dotty Strutley"/>
    <x v="4"/>
    <s v="Orange Choco"/>
    <d v="2022-02-23T00:00:00"/>
    <n v="1379"/>
    <n v="107"/>
    <n v="12.89"/>
    <n v="551.6"/>
  </r>
  <r>
    <s v="Rafaelita Blaksland"/>
    <x v="2"/>
    <s v="50% Dark Bites"/>
    <d v="2022-03-22T00:00:00"/>
    <n v="3010"/>
    <n v="40"/>
    <n v="75.25"/>
    <n v="1204"/>
  </r>
  <r>
    <s v="Dennison Crosswaite"/>
    <x v="1"/>
    <s v="99% Dark &amp; Pure"/>
    <d v="2022-06-23T00:00:00"/>
    <n v="6888"/>
    <n v="311"/>
    <n v="22.15"/>
    <n v="2755.2"/>
  </r>
  <r>
    <s v="Curtice Advani"/>
    <x v="0"/>
    <s v="White Choc"/>
    <d v="2022-02-01T00:00:00"/>
    <n v="1540"/>
    <n v="73"/>
    <n v="21.1"/>
    <n v="616"/>
  </r>
  <r>
    <s v="Kelci Walkden"/>
    <x v="2"/>
    <s v="After Nines"/>
    <d v="2022-03-02T00:00:00"/>
    <n v="6916"/>
    <n v="288"/>
    <n v="24.01"/>
    <n v="2766.4"/>
  </r>
  <r>
    <s v="Gigi Bohling"/>
    <x v="0"/>
    <s v="Fruit &amp; Nut Bars"/>
    <d v="2022-04-06T00:00:00"/>
    <n v="1232"/>
    <n v="86"/>
    <n v="14.33"/>
    <n v="492.8"/>
  </r>
  <r>
    <s v="Gunar Cockshoot"/>
    <x v="2"/>
    <s v="Raspberry Choco"/>
    <d v="2022-03-17T00:00:00"/>
    <n v="602"/>
    <n v="72"/>
    <n v="8.36"/>
    <n v="240.8"/>
  </r>
  <r>
    <s v="Curtice Advani"/>
    <x v="0"/>
    <s v="Fruit &amp; Nut Bars"/>
    <d v="2022-06-24T00:00:00"/>
    <n v="10927"/>
    <n v="136"/>
    <n v="80.349999999999994"/>
    <n v="4370.8"/>
  </r>
  <r>
    <s v="Barr Faughny"/>
    <x v="5"/>
    <s v="50% Dark Bites"/>
    <d v="2022-07-19T00:00:00"/>
    <n v="10185"/>
    <n v="303"/>
    <n v="33.61"/>
    <n v="4074"/>
  </r>
  <r>
    <s v="Curtice Advani"/>
    <x v="4"/>
    <s v="Spicy Special Slims"/>
    <d v="2022-07-11T00:00:00"/>
    <n v="1603"/>
    <n v="264"/>
    <n v="6.07"/>
    <n v="641.20000000000005"/>
  </r>
  <r>
    <s v="Brien Boise"/>
    <x v="1"/>
    <s v="Almond Choco"/>
    <d v="2022-01-13T00:00:00"/>
    <n v="2170"/>
    <n v="218"/>
    <n v="9.9499999999999993"/>
    <n v="868"/>
  </r>
  <r>
    <s v="Oby Sorrel"/>
    <x v="3"/>
    <s v="Smooth Sliky Salty"/>
    <d v="2022-07-07T00:00:00"/>
    <n v="8673"/>
    <n v="60"/>
    <n v="144.55000000000001"/>
    <n v="3469.2"/>
  </r>
  <r>
    <s v="Jan Morforth"/>
    <x v="1"/>
    <s v="85% Dark Bars"/>
    <d v="2022-05-25T00:00:00"/>
    <n v="4760"/>
    <n v="418"/>
    <n v="11.39"/>
    <n v="1904"/>
  </r>
  <r>
    <s v="Marney O'Breen"/>
    <x v="1"/>
    <s v="Fruit &amp; Nut Bars"/>
    <d v="2022-04-13T00:00:00"/>
    <n v="4753"/>
    <n v="151"/>
    <n v="31.48"/>
    <n v="1901.2"/>
  </r>
  <r>
    <s v="Andria Kimpton"/>
    <x v="3"/>
    <s v="50% Dark Bites"/>
    <d v="2022-03-02T00:00:00"/>
    <n v="3374"/>
    <n v="202"/>
    <n v="16.7"/>
    <n v="1349.6"/>
  </r>
  <r>
    <s v="Gunar Cockshoot"/>
    <x v="5"/>
    <s v="Raspberry Choco"/>
    <d v="2022-06-23T00:00:00"/>
    <n v="2058"/>
    <n v="126"/>
    <n v="16.329999999999998"/>
    <n v="823.2"/>
  </r>
  <r>
    <s v="Kelci Walkden"/>
    <x v="4"/>
    <s v="Drinking Coco"/>
    <d v="2022-07-26T00:00:00"/>
    <n v="6454"/>
    <n v="160"/>
    <n v="40.340000000000003"/>
    <n v="2581.6"/>
  </r>
  <r>
    <s v="Van Tuxwell"/>
    <x v="5"/>
    <s v="White Choc"/>
    <d v="2022-03-22T00:00:00"/>
    <n v="420"/>
    <n v="3"/>
    <n v="140"/>
    <n v="168"/>
  </r>
  <r>
    <s v="Rafaelita Blaksland"/>
    <x v="4"/>
    <s v="Baker's Choco Chips"/>
    <d v="2022-06-09T00:00:00"/>
    <n v="2863"/>
    <n v="58"/>
    <n v="49.36"/>
    <n v="1145.2"/>
  </r>
  <r>
    <s v="Van Tuxwell"/>
    <x v="2"/>
    <s v="Caramel Stuffed Bars"/>
    <d v="2022-05-17T00:00:00"/>
    <n v="5936"/>
    <n v="59"/>
    <n v="100.61"/>
    <n v="2374.4"/>
  </r>
  <r>
    <s v="Ches Bonnell"/>
    <x v="3"/>
    <s v="Peanut Butter Cubes"/>
    <d v="2022-03-04T00:00:00"/>
    <n v="889"/>
    <n v="273"/>
    <n v="3.26"/>
    <n v="355.6"/>
  </r>
  <r>
    <s v="Kelci Walkden"/>
    <x v="5"/>
    <s v="Milk Bars"/>
    <d v="2022-07-07T00:00:00"/>
    <n v="16016"/>
    <n v="28"/>
    <n v="572"/>
    <n v="6406.4"/>
  </r>
  <r>
    <s v="Dennison Crosswaite"/>
    <x v="5"/>
    <s v="Choco Coated Almonds"/>
    <d v="2022-01-13T00:00:00"/>
    <n v="10479"/>
    <n v="118"/>
    <n v="88.81"/>
    <n v="4191.6000000000004"/>
  </r>
  <r>
    <s v="Curtice Advani"/>
    <x v="2"/>
    <s v="Almond Choco"/>
    <d v="2022-07-13T00:00:00"/>
    <n v="2912"/>
    <n v="75"/>
    <n v="38.83"/>
    <n v="1164.8"/>
  </r>
  <r>
    <s v="Madelene Upcott"/>
    <x v="2"/>
    <s v="85% Dark Bars"/>
    <d v="2022-06-16T00:00:00"/>
    <n v="1575"/>
    <n v="329"/>
    <n v="4.79"/>
    <n v="630"/>
  </r>
  <r>
    <s v="Gigi Bohling"/>
    <x v="0"/>
    <s v="50% Dark Bites"/>
    <d v="2022-07-18T00:00:00"/>
    <n v="8197"/>
    <n v="69"/>
    <n v="118.8"/>
    <n v="3278.8"/>
  </r>
  <r>
    <s v="Ches Bonnell"/>
    <x v="0"/>
    <s v="Manuka Honey Choco"/>
    <d v="2022-05-30T00:00:00"/>
    <n v="4221"/>
    <n v="395"/>
    <n v="10.69"/>
    <n v="1688.4"/>
  </r>
  <r>
    <s v="Gigi Bohling"/>
    <x v="0"/>
    <s v="70% Dark Bites"/>
    <d v="2022-06-21T00:00:00"/>
    <n v="840"/>
    <n v="81"/>
    <n v="10.37"/>
    <n v="336"/>
  </r>
  <r>
    <s v="Jehu Rudeforth"/>
    <x v="2"/>
    <s v="Peanut Butter Cubes"/>
    <d v="2022-06-24T00:00:00"/>
    <n v="5691"/>
    <n v="38"/>
    <n v="149.76"/>
    <n v="2276.4"/>
  </r>
  <r>
    <s v="Marney O'Breen"/>
    <x v="1"/>
    <s v="Eclairs"/>
    <d v="2022-01-13T00:00:00"/>
    <n v="3472"/>
    <n v="96"/>
    <n v="36.17"/>
    <n v="1388.8"/>
  </r>
  <r>
    <s v="Curtice Advani"/>
    <x v="5"/>
    <s v="Fruit &amp; Nut Bars"/>
    <d v="2022-04-04T00:00:00"/>
    <n v="4193"/>
    <n v="195"/>
    <n v="21.5"/>
    <n v="1677.2"/>
  </r>
  <r>
    <s v="Kaine Padly"/>
    <x v="0"/>
    <s v="Smooth Sliky Salty"/>
    <d v="2022-06-08T00:00:00"/>
    <n v="9016"/>
    <n v="554"/>
    <n v="16.27"/>
    <n v="3606.4"/>
  </r>
  <r>
    <s v="Karlen McCaffrey"/>
    <x v="5"/>
    <s v="Spicy Special Slims"/>
    <d v="2022-08-02T00:00:00"/>
    <n v="6328"/>
    <n v="47"/>
    <n v="134.63999999999999"/>
    <n v="2531.1999999999998"/>
  </r>
  <r>
    <s v="Kelci Walkden"/>
    <x v="4"/>
    <s v="Organic Choco Syrup"/>
    <d v="2022-07-21T00:00:00"/>
    <n v="9870"/>
    <n v="152"/>
    <n v="64.930000000000007"/>
    <n v="3948"/>
  </r>
  <r>
    <s v="Curtice Advani"/>
    <x v="1"/>
    <s v="Spicy Special Slims"/>
    <d v="2022-06-20T00:00:00"/>
    <n v="161"/>
    <n v="134"/>
    <n v="1.2"/>
    <n v="64.400000000000006"/>
  </r>
  <r>
    <s v="Roddy Speechley"/>
    <x v="1"/>
    <s v="After Nines"/>
    <d v="2022-06-22T00:00:00"/>
    <n v="2576"/>
    <n v="112"/>
    <n v="23"/>
    <n v="1030.4000000000001"/>
  </r>
  <r>
    <s v="Camilla Castle"/>
    <x v="2"/>
    <s v="Caramel Stuffed Bars"/>
    <d v="2022-05-02T00:00:00"/>
    <n v="3178"/>
    <n v="16"/>
    <n v="198.62"/>
    <n v="1271.2"/>
  </r>
  <r>
    <s v="Curtice Advani"/>
    <x v="2"/>
    <s v="99% Dark &amp; Pure"/>
    <d v="2022-01-07T00:00:00"/>
    <n v="4676"/>
    <n v="84"/>
    <n v="55.67"/>
    <n v="1870.4"/>
  </r>
  <r>
    <s v="Mallorie Waber"/>
    <x v="0"/>
    <s v="50% Dark Bites"/>
    <d v="2022-02-21T00:00:00"/>
    <n v="5502"/>
    <n v="99"/>
    <n v="55.58"/>
    <n v="2200.8000000000002"/>
  </r>
  <r>
    <s v="Ches Bonnell"/>
    <x v="5"/>
    <s v="Baker's Choco Chips"/>
    <d v="2022-03-21T00:00:00"/>
    <n v="7462"/>
    <n v="371"/>
    <n v="20.11"/>
    <n v="2984.8"/>
  </r>
  <r>
    <s v="Van Tuxwell"/>
    <x v="0"/>
    <s v="Drinking Coco"/>
    <d v="2022-04-04T00:00:00"/>
    <n v="5803"/>
    <n v="136"/>
    <n v="42.67"/>
    <n v="2321.1999999999998"/>
  </r>
  <r>
    <s v="Gunar Cockshoot"/>
    <x v="5"/>
    <s v="Fruit &amp; Nut Bars"/>
    <d v="2022-03-24T00:00:00"/>
    <n v="13888"/>
    <n v="203"/>
    <n v="68.41"/>
    <n v="5555.2"/>
  </r>
  <r>
    <s v="Gunar Cockshoot"/>
    <x v="3"/>
    <s v="Spicy Special Slims"/>
    <d v="2022-06-28T00:00:00"/>
    <n v="6867"/>
    <n v="183"/>
    <n v="37.520000000000003"/>
    <n v="2746.8"/>
  </r>
  <r>
    <s v="Gunar Cockshoot"/>
    <x v="2"/>
    <s v="Drinking Coco"/>
    <d v="2022-01-14T00:00:00"/>
    <n v="2317"/>
    <n v="195"/>
    <n v="11.88"/>
    <n v="926.8"/>
  </r>
  <r>
    <s v="Karlen McCaffrey"/>
    <x v="3"/>
    <s v="Fruit &amp; Nut Bars"/>
    <d v="2022-02-07T00:00:00"/>
    <n v="1218"/>
    <n v="135"/>
    <n v="9.02"/>
    <n v="487.2"/>
  </r>
  <r>
    <s v="Dennison Crosswaite"/>
    <x v="3"/>
    <s v="Drinking Coco"/>
    <d v="2022-01-11T00:00:00"/>
    <n v="4109"/>
    <n v="197"/>
    <n v="20.86"/>
    <n v="1643.6"/>
  </r>
  <r>
    <s v="Jehu Rudeforth"/>
    <x v="1"/>
    <s v="99% Dark &amp; Pure"/>
    <d v="2022-02-25T00:00:00"/>
    <n v="1953"/>
    <n v="242"/>
    <n v="8.07"/>
    <n v="781.2"/>
  </r>
  <r>
    <s v="Dotty Strutley"/>
    <x v="2"/>
    <s v="Mint Chip Choco"/>
    <d v="2022-08-01T00:00:00"/>
    <n v="6790"/>
    <n v="25"/>
    <n v="271.60000000000002"/>
    <n v="2716"/>
  </r>
  <r>
    <s v="Roddy Speechley"/>
    <x v="2"/>
    <s v="Mint Chip Choco"/>
    <d v="2022-05-05T00:00:00"/>
    <n v="6797"/>
    <n v="252"/>
    <n v="26.97"/>
    <n v="2718.8"/>
  </r>
  <r>
    <s v="Madelene Upcott"/>
    <x v="3"/>
    <s v="Raspberry Choco"/>
    <d v="2022-05-18T00:00:00"/>
    <n v="9226"/>
    <n v="415"/>
    <n v="22.23"/>
    <n v="3690.4"/>
  </r>
  <r>
    <s v="Dotty Strutley"/>
    <x v="3"/>
    <s v="Choco Coated Almonds"/>
    <d v="2022-01-04T00:00:00"/>
    <n v="5733"/>
    <n v="348"/>
    <n v="16.47"/>
    <n v="2293.1999999999998"/>
  </r>
  <r>
    <s v="Roddy Speechley"/>
    <x v="3"/>
    <s v="50% Dark Bites"/>
    <d v="2022-05-09T00:00:00"/>
    <n v="4312"/>
    <n v="211"/>
    <n v="20.440000000000001"/>
    <n v="1724.8"/>
  </r>
  <r>
    <s v="Rafaelita Blaksland"/>
    <x v="1"/>
    <s v="Smooth Sliky Salty"/>
    <d v="2022-05-06T00:00:00"/>
    <n v="1638"/>
    <n v="81"/>
    <n v="20.22"/>
    <n v="655.20000000000005"/>
  </r>
  <r>
    <s v="Husein Augar"/>
    <x v="0"/>
    <s v="White Choc"/>
    <d v="2022-01-13T00:00:00"/>
    <n v="10815"/>
    <n v="145"/>
    <n v="74.59"/>
    <n v="4326"/>
  </r>
  <r>
    <s v="Roddy Speechley"/>
    <x v="2"/>
    <s v="Almond Choco"/>
    <d v="2022-06-24T00:00:00"/>
    <n v="4466"/>
    <n v="74"/>
    <n v="60.35"/>
    <n v="1786.4"/>
  </r>
  <r>
    <s v="Van Tuxwell"/>
    <x v="4"/>
    <s v="Caramel Stuffed Bars"/>
    <d v="2022-02-14T00:00:00"/>
    <n v="987"/>
    <n v="21"/>
    <n v="47"/>
    <n v="394.8"/>
  </r>
  <r>
    <s v="Camilla Castle"/>
    <x v="2"/>
    <s v="99% Dark &amp; Pure"/>
    <d v="2022-01-18T00:00:00"/>
    <n v="4669"/>
    <n v="101"/>
    <n v="46.23"/>
    <n v="1867.6"/>
  </r>
  <r>
    <s v="Kaine Padly"/>
    <x v="1"/>
    <s v="Milk Bars"/>
    <d v="2022-05-02T00:00:00"/>
    <n v="2905"/>
    <n v="91"/>
    <n v="31.92"/>
    <n v="1162"/>
  </r>
  <r>
    <s v="Ches Bonnell"/>
    <x v="2"/>
    <s v="Smooth Sliky Salty"/>
    <d v="2022-05-16T00:00:00"/>
    <n v="7490"/>
    <n v="54"/>
    <n v="138.69999999999999"/>
    <n v="2996"/>
  </r>
  <r>
    <s v="Mallorie Waber"/>
    <x v="4"/>
    <s v="Almond Choco"/>
    <d v="2022-01-28T00:00:00"/>
    <n v="6986"/>
    <n v="368"/>
    <n v="18.98"/>
    <n v="2794.4"/>
  </r>
  <r>
    <s v="Kaine Padly"/>
    <x v="5"/>
    <s v="99% Dark &amp; Pure"/>
    <d v="2022-06-24T00:00:00"/>
    <n v="1288"/>
    <n v="409"/>
    <n v="3.15"/>
    <n v="515.20000000000005"/>
  </r>
  <r>
    <s v="Oby Sorrel"/>
    <x v="0"/>
    <s v="After Nines"/>
    <d v="2022-07-18T00:00:00"/>
    <n v="2345"/>
    <n v="104"/>
    <n v="22.55"/>
    <n v="938"/>
  </r>
  <r>
    <s v="Gunar Cockshoot"/>
    <x v="0"/>
    <s v="Eclairs"/>
    <d v="2022-04-13T00:00:00"/>
    <n v="3619"/>
    <n v="164"/>
    <n v="22.07"/>
    <n v="1447.6"/>
  </r>
  <r>
    <s v="Dotty Strutley"/>
    <x v="4"/>
    <s v="Caramel Stuffed Bars"/>
    <d v="2022-04-15T00:00:00"/>
    <n v="16982"/>
    <n v="76"/>
    <n v="223.45"/>
    <n v="6792.8"/>
  </r>
  <r>
    <s v="Jan Morforth"/>
    <x v="1"/>
    <s v="Peanut Butter Cubes"/>
    <d v="2022-01-04T00:00:00"/>
    <n v="8092"/>
    <n v="178"/>
    <n v="45.46"/>
    <n v="3236.8"/>
  </r>
  <r>
    <s v="Husein Augar"/>
    <x v="2"/>
    <s v="Eclairs"/>
    <d v="2022-07-04T00:00:00"/>
    <n v="6993"/>
    <n v="31"/>
    <n v="225.58"/>
    <n v="2797.2"/>
  </r>
  <r>
    <s v="Beverie Moffet"/>
    <x v="4"/>
    <s v="Smooth Sliky Salty"/>
    <d v="2022-03-24T00:00:00"/>
    <n v="2317"/>
    <n v="352"/>
    <n v="6.58"/>
    <n v="926.8"/>
  </r>
  <r>
    <s v="Camilla Castle"/>
    <x v="2"/>
    <s v="Manuka Honey Choco"/>
    <d v="2022-03-17T00:00:00"/>
    <n v="637"/>
    <n v="169"/>
    <n v="3.77"/>
    <n v="254.8"/>
  </r>
  <r>
    <s v="Oby Sorrel"/>
    <x v="2"/>
    <s v="Almond Choco"/>
    <d v="2022-02-15T00:00:00"/>
    <n v="6034"/>
    <n v="223"/>
    <n v="27.06"/>
    <n v="2413.6"/>
  </r>
  <r>
    <s v="Jan Morforth"/>
    <x v="4"/>
    <s v="Orange Choco"/>
    <d v="2022-06-29T00:00:00"/>
    <n v="980"/>
    <n v="146"/>
    <n v="6.71"/>
    <n v="392"/>
  </r>
  <r>
    <s v="Gigi Bohling"/>
    <x v="4"/>
    <s v="Fruit &amp; Nut Bars"/>
    <d v="2022-05-24T00:00:00"/>
    <n v="2821"/>
    <n v="112"/>
    <n v="25.19"/>
    <n v="1128.4000000000001"/>
  </r>
  <r>
    <s v="Mallorie Waber"/>
    <x v="0"/>
    <s v="Milk Bars"/>
    <d v="2022-01-10T00:00:00"/>
    <n v="3563"/>
    <n v="284"/>
    <n v="12.55"/>
    <n v="1425.2"/>
  </r>
  <r>
    <s v="Curtice Advani"/>
    <x v="4"/>
    <s v="Raspberry Choco"/>
    <d v="2022-03-15T00:00:00"/>
    <n v="2996"/>
    <n v="139"/>
    <n v="21.55"/>
    <n v="1198.4000000000001"/>
  </r>
  <r>
    <s v="Marney O'Breen"/>
    <x v="5"/>
    <s v="Milk Bars"/>
    <d v="2022-02-08T00:00:00"/>
    <n v="2436"/>
    <n v="309"/>
    <n v="7.88"/>
    <n v="974.4"/>
  </r>
  <r>
    <s v="Brien Boise"/>
    <x v="1"/>
    <s v="Caramel Stuffed Bars"/>
    <d v="2022-02-25T00:00:00"/>
    <n v="1540"/>
    <n v="100"/>
    <n v="15.4"/>
    <n v="616"/>
  </r>
  <r>
    <s v="Gunar Cockshoot"/>
    <x v="4"/>
    <s v="Eclairs"/>
    <d v="2022-05-03T00:00:00"/>
    <n v="6916"/>
    <n v="42"/>
    <n v="164.67"/>
    <n v="2766.4"/>
  </r>
  <r>
    <s v="Roddy Speechley"/>
    <x v="4"/>
    <s v="Fruit &amp; Nut Bars"/>
    <d v="2022-06-14T00:00:00"/>
    <n v="5509"/>
    <n v="24"/>
    <n v="229.54"/>
    <n v="2203.6"/>
  </r>
  <r>
    <s v="Gunar Cockshoot"/>
    <x v="1"/>
    <s v="50% Dark Bites"/>
    <d v="2022-08-09T00:00:00"/>
    <n v="12992"/>
    <n v="83"/>
    <n v="156.53"/>
    <n v="5196.8"/>
  </r>
  <r>
    <s v="Wilone O'Kielt"/>
    <x v="3"/>
    <s v="Manuka Honey Choco"/>
    <d v="2022-07-11T00:00:00"/>
    <n v="3724"/>
    <n v="234"/>
    <n v="15.91"/>
    <n v="1489.6"/>
  </r>
  <r>
    <s v="Kaine Padly"/>
    <x v="0"/>
    <s v="Manuka Honey Choco"/>
    <d v="2022-01-14T00:00:00"/>
    <n v="7133"/>
    <n v="118"/>
    <n v="60.45"/>
    <n v="2853.2"/>
  </r>
  <r>
    <s v="Van Tuxwell"/>
    <x v="5"/>
    <s v="Manuka Honey Choco"/>
    <d v="2022-02-24T00:00:00"/>
    <n v="8617"/>
    <n v="46"/>
    <n v="187.33"/>
    <n v="3446.8"/>
  </r>
  <r>
    <s v="Wilone O'Kielt"/>
    <x v="3"/>
    <s v="Almond Choco"/>
    <d v="2022-03-15T00:00:00"/>
    <n v="9198"/>
    <n v="144"/>
    <n v="63.88"/>
    <n v="3679.2"/>
  </r>
  <r>
    <s v="Oby Sorrel"/>
    <x v="3"/>
    <s v="Baker's Choco Chips"/>
    <d v="2022-04-25T00:00:00"/>
    <n v="11823"/>
    <n v="47"/>
    <n v="251.55"/>
    <n v="4729.2"/>
  </r>
  <r>
    <s v="Dennison Crosswaite"/>
    <x v="2"/>
    <s v="Organic Choco Syrup"/>
    <d v="2022-05-10T00:00:00"/>
    <n v="5775"/>
    <n v="41"/>
    <n v="140.85"/>
    <n v="2310"/>
  </r>
  <r>
    <s v="Marney O'Breen"/>
    <x v="2"/>
    <s v="Spicy Special Slims"/>
    <d v="2022-06-23T00:00:00"/>
    <n v="13125"/>
    <n v="275"/>
    <n v="47.73"/>
    <n v="5250"/>
  </r>
  <r>
    <s v="Beverie Moffet"/>
    <x v="5"/>
    <s v="Smooth Sliky Salty"/>
    <d v="2022-02-28T00:00:00"/>
    <n v="14287"/>
    <n v="370"/>
    <n v="38.61"/>
    <n v="5714.8"/>
  </r>
  <r>
    <s v="Brien Boise"/>
    <x v="4"/>
    <s v="Organic Choco Syrup"/>
    <d v="2022-05-25T00:00:00"/>
    <n v="16233"/>
    <n v="138"/>
    <n v="117.63"/>
    <n v="6493.2"/>
  </r>
  <r>
    <s v="Roddy Speechley"/>
    <x v="3"/>
    <s v="Baker's Choco Chips"/>
    <d v="2022-02-22T00:00:00"/>
    <n v="5313"/>
    <n v="215"/>
    <n v="24.71"/>
    <n v="2125.1999999999998"/>
  </r>
  <r>
    <s v="Van Tuxwell"/>
    <x v="0"/>
    <s v="85% Dark Bars"/>
    <d v="2022-07-11T00:00:00"/>
    <n v="3577"/>
    <n v="134"/>
    <n v="26.69"/>
    <n v="1430.8"/>
  </r>
  <r>
    <s v="Marney O'Breen"/>
    <x v="5"/>
    <s v="Spicy Special Slims"/>
    <d v="2022-01-03T00:00:00"/>
    <n v="3528"/>
    <n v="336"/>
    <n v="10.5"/>
    <n v="1411.2"/>
  </r>
  <r>
    <s v="Rafaelita Blaksland"/>
    <x v="3"/>
    <s v="70% Dark Bites"/>
    <d v="2022-08-24T00:00:00"/>
    <n v="679"/>
    <n v="280"/>
    <n v="2.42"/>
    <n v="271.60000000000002"/>
  </r>
  <r>
    <s v="Beverie Moffet"/>
    <x v="4"/>
    <s v="50% Dark Bites"/>
    <d v="2022-07-28T00:00:00"/>
    <n v="2450"/>
    <n v="352"/>
    <n v="6.96"/>
    <n v="980"/>
  </r>
  <r>
    <s v="Brien Boise"/>
    <x v="4"/>
    <s v="Mint Chip Choco"/>
    <d v="2022-05-25T00:00:00"/>
    <n v="10577"/>
    <n v="150"/>
    <n v="70.510000000000005"/>
    <n v="4230.8"/>
  </r>
  <r>
    <s v="Karlen McCaffrey"/>
    <x v="3"/>
    <s v="Eclairs"/>
    <d v="2022-05-06T00:00:00"/>
    <n v="2597"/>
    <n v="177"/>
    <n v="14.67"/>
    <n v="1038.8"/>
  </r>
  <r>
    <s v="Barr Faughny"/>
    <x v="1"/>
    <s v="Drinking Coco"/>
    <d v="2022-01-28T00:00:00"/>
    <n v="2219"/>
    <n v="142"/>
    <n v="15.63"/>
    <n v="887.6"/>
  </r>
  <r>
    <s v="Marney O'Breen"/>
    <x v="0"/>
    <s v="Orange Choco"/>
    <d v="2022-06-06T00:00:00"/>
    <n v="11319"/>
    <n v="12"/>
    <n v="943.25"/>
    <n v="4527.6000000000004"/>
  </r>
  <r>
    <s v="Brien Boise"/>
    <x v="3"/>
    <s v="Baker's Choco Chips"/>
    <d v="2022-07-12T00:00:00"/>
    <n v="5978"/>
    <n v="24"/>
    <n v="249.08"/>
    <n v="2391.1999999999998"/>
  </r>
  <r>
    <s v="Ches Bonnell"/>
    <x v="5"/>
    <s v="Spicy Special Slims"/>
    <d v="2022-08-05T00:00:00"/>
    <n v="5327"/>
    <n v="183"/>
    <n v="29.11"/>
    <n v="2130.8000000000002"/>
  </r>
  <r>
    <s v="Brien Boise"/>
    <x v="4"/>
    <s v="Orange Choco"/>
    <d v="2022-01-28T00:00:00"/>
    <n v="6020"/>
    <n v="147"/>
    <n v="40.950000000000003"/>
    <n v="2408"/>
  </r>
  <r>
    <s v="Kaine Padly"/>
    <x v="1"/>
    <s v="Spicy Special Slims"/>
    <d v="2022-08-31T00:00:00"/>
    <n v="5614"/>
    <n v="137"/>
    <n v="40.98"/>
    <n v="2245.6"/>
  </r>
  <r>
    <s v="Mallorie Waber"/>
    <x v="4"/>
    <s v="50% Dark Bites"/>
    <d v="2022-04-19T00:00:00"/>
    <n v="1736"/>
    <n v="13"/>
    <n v="133.54"/>
    <n v="694.4"/>
  </r>
  <r>
    <s v="Mallorie Waber"/>
    <x v="0"/>
    <s v="Mint Chip Choco"/>
    <d v="2022-06-29T00:00:00"/>
    <n v="6384"/>
    <n v="2"/>
    <n v="3192"/>
    <n v="2553.6"/>
  </r>
  <r>
    <s v="Beverie Moffet"/>
    <x v="1"/>
    <s v="Choco Coated Almonds"/>
    <d v="2022-02-24T00:00:00"/>
    <n v="3577"/>
    <n v="261"/>
    <n v="13.7"/>
    <n v="1430.8"/>
  </r>
  <r>
    <s v="Madelene Upcott"/>
    <x v="0"/>
    <s v="Smooth Sliky Salty"/>
    <d v="2022-03-04T00:00:00"/>
    <n v="14539"/>
    <n v="84"/>
    <n v="173.08"/>
    <n v="5815.6"/>
  </r>
  <r>
    <s v="Gigi Bohling"/>
    <x v="1"/>
    <s v="Eclairs"/>
    <d v="2022-06-21T00:00:00"/>
    <n v="3493"/>
    <n v="68"/>
    <n v="51.37"/>
    <n v="1397.2"/>
  </r>
  <r>
    <s v="Rafaelita Blaksland"/>
    <x v="2"/>
    <s v="Organic Choco Syrup"/>
    <d v="2022-01-26T00:00:00"/>
    <n v="994"/>
    <n v="105"/>
    <n v="9.4700000000000006"/>
    <n v="397.6"/>
  </r>
  <r>
    <s v="Oby Sorrel"/>
    <x v="3"/>
    <s v="White Choc"/>
    <d v="2022-06-10T00:00:00"/>
    <n v="4361"/>
    <n v="40"/>
    <n v="109.02"/>
    <n v="1744.4"/>
  </r>
  <r>
    <s v="Andria Kimpton"/>
    <x v="0"/>
    <s v="Drinking Coco"/>
    <d v="2022-05-23T00:00:00"/>
    <n v="1554"/>
    <n v="65"/>
    <n v="23.91"/>
    <n v="621.6"/>
  </r>
  <r>
    <s v="Kelci Walkden"/>
    <x v="1"/>
    <s v="Milk Bars"/>
    <d v="2022-04-15T00:00:00"/>
    <n v="966"/>
    <n v="107"/>
    <n v="9.0299999999999994"/>
    <n v="386.4"/>
  </r>
  <r>
    <s v="Karlen McCaffrey"/>
    <x v="3"/>
    <s v="Caramel Stuffed Bars"/>
    <d v="2022-01-31T00:00:00"/>
    <n v="5334"/>
    <n v="227"/>
    <n v="23.5"/>
    <n v="2133.6"/>
  </r>
  <r>
    <s v="Andria Kimpton"/>
    <x v="3"/>
    <s v="Organic Choco Syrup"/>
    <d v="2022-03-04T00:00:00"/>
    <n v="4935"/>
    <n v="39"/>
    <n v="126.54"/>
    <n v="1974"/>
  </r>
  <r>
    <s v="Barr Faughny"/>
    <x v="3"/>
    <s v="After Nines"/>
    <d v="2022-04-19T00:00:00"/>
    <n v="10024"/>
    <n v="84"/>
    <n v="119.33"/>
    <n v="4009.6"/>
  </r>
  <r>
    <s v="Beverie Moffet"/>
    <x v="0"/>
    <s v="Almond Choco"/>
    <d v="2022-05-16T00:00:00"/>
    <n v="2506"/>
    <n v="100"/>
    <n v="25.06"/>
    <n v="1002.4"/>
  </r>
  <r>
    <s v="Oby Sorrel"/>
    <x v="2"/>
    <s v="Raspberry Choco"/>
    <d v="2022-02-17T00:00:00"/>
    <n v="1043"/>
    <n v="120"/>
    <n v="8.69"/>
    <n v="417.2"/>
  </r>
  <r>
    <s v="Dennison Crosswaite"/>
    <x v="4"/>
    <s v="Raspberry Choco"/>
    <d v="2022-01-18T00:00:00"/>
    <n v="6524"/>
    <n v="257"/>
    <n v="25.39"/>
    <n v="2609.6"/>
  </r>
  <r>
    <s v="Roddy Speechley"/>
    <x v="5"/>
    <s v="Orange Choco"/>
    <d v="2022-02-09T00:00:00"/>
    <n v="8148"/>
    <n v="85"/>
    <n v="95.86"/>
    <n v="3259.2"/>
  </r>
  <r>
    <s v="Mallorie Waber"/>
    <x v="5"/>
    <s v="Orange Choco"/>
    <d v="2022-03-23T00:00:00"/>
    <n v="3577"/>
    <n v="178"/>
    <n v="20.100000000000001"/>
    <n v="1430.8"/>
  </r>
  <r>
    <s v="Madelene Upcott"/>
    <x v="3"/>
    <s v="Caramel Stuffed Bars"/>
    <d v="2022-02-01T00:00:00"/>
    <n v="3374"/>
    <n v="151"/>
    <n v="22.34"/>
    <n v="1349.6"/>
  </r>
  <r>
    <s v="Mallorie Waber"/>
    <x v="1"/>
    <s v="Drinking Coco"/>
    <d v="2022-03-07T00:00:00"/>
    <n v="3948"/>
    <n v="142"/>
    <n v="27.8"/>
    <n v="1579.2"/>
  </r>
  <r>
    <s v="Ches Bonnell"/>
    <x v="0"/>
    <s v="White Choc"/>
    <d v="2022-01-03T00:00:00"/>
    <n v="3269"/>
    <n v="226"/>
    <n v="14.46"/>
    <n v="1307.5999999999999"/>
  </r>
  <r>
    <s v="Ches Bonnell"/>
    <x v="4"/>
    <s v="White Choc"/>
    <d v="2022-02-11T00:00:00"/>
    <n v="5271"/>
    <n v="341"/>
    <n v="15.46"/>
    <n v="2108.4"/>
  </r>
  <r>
    <s v="Dennison Crosswaite"/>
    <x v="3"/>
    <s v="Orange Choco"/>
    <d v="2022-03-16T00:00:00"/>
    <n v="4571"/>
    <n v="140"/>
    <n v="32.65"/>
    <n v="1828.4"/>
  </r>
  <r>
    <s v="Dotty Strutley"/>
    <x v="1"/>
    <s v="White Choc"/>
    <d v="2022-08-15T00:00:00"/>
    <n v="12327"/>
    <n v="330"/>
    <n v="37.35"/>
    <n v="4930.8"/>
  </r>
  <r>
    <s v="Gigi Bohling"/>
    <x v="1"/>
    <s v="Manuka Honey Choco"/>
    <d v="2022-05-12T00:00:00"/>
    <n v="4935"/>
    <n v="73"/>
    <n v="67.599999999999994"/>
    <n v="1974"/>
  </r>
  <r>
    <s v="Van Tuxwell"/>
    <x v="1"/>
    <s v="Spicy Special Slims"/>
    <d v="2022-04-11T00:00:00"/>
    <n v="6167"/>
    <n v="4"/>
    <n v="1541.75"/>
    <n v="2466.8000000000002"/>
  </r>
  <r>
    <s v="Jan Morforth"/>
    <x v="3"/>
    <s v="Mint Chip Choco"/>
    <d v="2022-06-30T00:00:00"/>
    <n v="18340"/>
    <n v="285"/>
    <n v="64.349999999999994"/>
    <n v="7336"/>
  </r>
  <r>
    <s v="Dotty Strutley"/>
    <x v="3"/>
    <s v="White Choc"/>
    <d v="2022-06-15T00:00:00"/>
    <n v="7014"/>
    <n v="60"/>
    <n v="116.9"/>
    <n v="2805.6"/>
  </r>
  <r>
    <s v="Rafaelita Blaksland"/>
    <x v="5"/>
    <s v="Caramel Stuffed Bars"/>
    <d v="2022-08-01T00:00:00"/>
    <n v="7119"/>
    <n v="101"/>
    <n v="70.489999999999995"/>
    <n v="2847.6"/>
  </r>
  <r>
    <s v="Kaine Padly"/>
    <x v="4"/>
    <s v="Milk Bars"/>
    <d v="2022-06-15T00:00:00"/>
    <n v="15491"/>
    <n v="58"/>
    <n v="267.08999999999997"/>
    <n v="6196.4"/>
  </r>
  <r>
    <s v="Brien Boise"/>
    <x v="1"/>
    <s v="After Nines"/>
    <d v="2022-06-16T00:00:00"/>
    <n v="5747"/>
    <n v="45"/>
    <n v="127.71"/>
    <n v="2298.8000000000002"/>
  </r>
  <r>
    <s v="Oby Sorrel"/>
    <x v="3"/>
    <s v="Raspberry Choco"/>
    <d v="2022-05-13T00:00:00"/>
    <n v="4550"/>
    <n v="281"/>
    <n v="16.190000000000001"/>
    <n v="1820"/>
  </r>
  <r>
    <s v="Dennison Crosswaite"/>
    <x v="4"/>
    <s v="Drinking Coco"/>
    <d v="2022-05-10T00:00:00"/>
    <n v="2191"/>
    <n v="138"/>
    <n v="15.88"/>
    <n v="876.4"/>
  </r>
  <r>
    <s v="Oby Sorrel"/>
    <x v="1"/>
    <s v="Eclairs"/>
    <d v="2022-08-25T00:00:00"/>
    <n v="5663"/>
    <n v="322"/>
    <n v="17.59"/>
    <n v="2265.1999999999998"/>
  </r>
  <r>
    <s v="Ches Bonnell"/>
    <x v="3"/>
    <s v="Organic Choco Syrup"/>
    <d v="2022-07-15T00:00:00"/>
    <n v="7623"/>
    <n v="85"/>
    <n v="89.68"/>
    <n v="3049.2"/>
  </r>
  <r>
    <s v="Gigi Bohling"/>
    <x v="0"/>
    <s v="Baker's Choco Chips"/>
    <d v="2022-05-16T00:00:00"/>
    <n v="9023"/>
    <n v="409"/>
    <n v="22.06"/>
    <n v="3609.2"/>
  </r>
  <r>
    <s v="Jan Morforth"/>
    <x v="2"/>
    <s v="50% Dark Bites"/>
    <d v="2022-06-14T00:00:00"/>
    <n v="3402"/>
    <n v="182"/>
    <n v="18.690000000000001"/>
    <n v="1360.8"/>
  </r>
  <r>
    <s v="Beverie Moffet"/>
    <x v="2"/>
    <s v="Smooth Sliky Salty"/>
    <d v="2022-01-25T00:00:00"/>
    <n v="10507"/>
    <n v="467"/>
    <n v="22.5"/>
    <n v="4202.8"/>
  </r>
  <r>
    <s v="Ches Bonnell"/>
    <x v="4"/>
    <s v="Organic Choco Syrup"/>
    <d v="2022-07-28T00:00:00"/>
    <n v="7721"/>
    <n v="14"/>
    <n v="551.5"/>
    <n v="3088.4"/>
  </r>
  <r>
    <s v="Brien Boise"/>
    <x v="5"/>
    <s v="Mint Chip Choco"/>
    <d v="2022-01-28T00:00:00"/>
    <n v="5033"/>
    <n v="178"/>
    <n v="28.28"/>
    <n v="2013.2"/>
  </r>
  <r>
    <s v="Kaine Padly"/>
    <x v="0"/>
    <s v="Orange Choco"/>
    <d v="2022-06-29T00:00:00"/>
    <n v="1960"/>
    <n v="191"/>
    <n v="10.26"/>
    <n v="784"/>
  </r>
  <r>
    <s v="Karlen McCaffrey"/>
    <x v="2"/>
    <s v="70% Dark Bites"/>
    <d v="2022-06-24T00:00:00"/>
    <n v="238"/>
    <n v="317"/>
    <n v="0.75"/>
    <n v="95.2"/>
  </r>
  <r>
    <s v="Gunar Cockshoot"/>
    <x v="5"/>
    <s v="Mint Chip Choco"/>
    <d v="2022-07-01T00:00:00"/>
    <n v="7756"/>
    <n v="410"/>
    <n v="18.920000000000002"/>
    <n v="3102.4"/>
  </r>
  <r>
    <s v="Roddy Speechley"/>
    <x v="4"/>
    <s v="Peanut Butter Cubes"/>
    <d v="2022-02-25T00:00:00"/>
    <n v="1736"/>
    <n v="137"/>
    <n v="12.67"/>
    <n v="694.4"/>
  </r>
  <r>
    <s v="Curtice Advani"/>
    <x v="5"/>
    <s v="Smooth Sliky Salty"/>
    <d v="2022-08-01T00:00:00"/>
    <n v="2660"/>
    <n v="12"/>
    <n v="221.67"/>
    <n v="1064"/>
  </r>
  <r>
    <s v="Oby Sorrel"/>
    <x v="2"/>
    <s v="Milk Bars"/>
    <d v="2022-06-21T00:00:00"/>
    <n v="7672"/>
    <n v="254"/>
    <n v="30.2"/>
    <n v="3068.8"/>
  </r>
  <r>
    <s v="Camilla Castle"/>
    <x v="3"/>
    <s v="Spicy Special Slims"/>
    <d v="2022-01-25T00:00:00"/>
    <n v="11564"/>
    <n v="24"/>
    <n v="481.83"/>
    <n v="4625.6000000000004"/>
  </r>
  <r>
    <s v="Gigi Bohling"/>
    <x v="0"/>
    <s v="Milk Bars"/>
    <d v="2022-05-17T00:00:00"/>
    <n v="1365"/>
    <n v="232"/>
    <n v="5.88"/>
    <n v="546"/>
  </r>
  <r>
    <s v="Andria Kimpton"/>
    <x v="2"/>
    <s v="85% Dark Bars"/>
    <d v="2022-08-23T00:00:00"/>
    <n v="4186"/>
    <n v="233"/>
    <n v="17.97"/>
    <n v="1674.4"/>
  </r>
  <r>
    <s v="Camilla Castle"/>
    <x v="2"/>
    <s v="Smooth Sliky Salty"/>
    <d v="2022-03-03T00:00:00"/>
    <n v="7406"/>
    <n v="118"/>
    <n v="62.76"/>
    <n v="2962.4"/>
  </r>
  <r>
    <s v="Roddy Speechley"/>
    <x v="1"/>
    <s v="Caramel Stuffed Bars"/>
    <d v="2022-05-30T00:00:00"/>
    <n v="8911"/>
    <n v="543"/>
    <n v="16.41"/>
    <n v="3564.4"/>
  </r>
  <r>
    <s v="Karlen McCaffrey"/>
    <x v="4"/>
    <s v="Drinking Coco"/>
    <d v="2022-06-29T00:00:00"/>
    <n v="112"/>
    <n v="223"/>
    <n v="0.5"/>
    <n v="44.8"/>
  </r>
  <r>
    <s v="Andria Kimpton"/>
    <x v="5"/>
    <s v="Organic Choco Syrup"/>
    <d v="2022-01-04T00:00:00"/>
    <n v="8204"/>
    <n v="204"/>
    <n v="40.22"/>
    <n v="3281.6"/>
  </r>
  <r>
    <s v="Jehu Rudeforth"/>
    <x v="2"/>
    <s v="Drinking Coco"/>
    <d v="2022-01-14T00:00:00"/>
    <n v="2611"/>
    <n v="65"/>
    <n v="40.17"/>
    <n v="1044.4000000000001"/>
  </r>
  <r>
    <s v="Karlen McCaffrey"/>
    <x v="4"/>
    <s v="Mint Chip Choco"/>
    <d v="2022-02-15T00:00:00"/>
    <n v="15652"/>
    <n v="53"/>
    <n v="295.32"/>
    <n v="6260.8"/>
  </r>
  <r>
    <s v="Curtice Advani"/>
    <x v="3"/>
    <s v="Spicy Special Slims"/>
    <d v="2022-01-10T00:00:00"/>
    <n v="4074"/>
    <n v="469"/>
    <n v="8.69"/>
    <n v="1629.6"/>
  </r>
  <r>
    <s v="Madelene Upcott"/>
    <x v="4"/>
    <s v="White Choc"/>
    <d v="2022-05-04T00:00:00"/>
    <n v="12250"/>
    <n v="213"/>
    <n v="57.51"/>
    <n v="4900"/>
  </r>
  <r>
    <s v="Andria Kimpton"/>
    <x v="4"/>
    <s v="Spicy Special Slims"/>
    <d v="2022-05-23T00:00:00"/>
    <n v="2366"/>
    <n v="5"/>
    <n v="473.2"/>
    <n v="946.4"/>
  </r>
  <r>
    <s v="Barr Faughny"/>
    <x v="3"/>
    <s v="Fruit &amp; Nut Bars"/>
    <d v="2022-04-26T00:00:00"/>
    <n v="1687"/>
    <n v="147"/>
    <n v="11.48"/>
    <n v="674.8"/>
  </r>
  <r>
    <s v="Oby Sorrel"/>
    <x v="5"/>
    <s v="Organic Choco Syrup"/>
    <d v="2022-07-05T00:00:00"/>
    <n v="1232"/>
    <n v="74"/>
    <n v="16.649999999999999"/>
    <n v="492.8"/>
  </r>
  <r>
    <s v="Madelene Upcott"/>
    <x v="0"/>
    <s v="Organic Choco Syrup"/>
    <d v="2022-07-21T00:00:00"/>
    <n v="6965"/>
    <n v="163"/>
    <n v="42.73"/>
    <n v="2786"/>
  </r>
  <r>
    <s v="Dotty Strutley"/>
    <x v="4"/>
    <s v="Mint Chip Choco"/>
    <d v="2022-02-21T00:00:00"/>
    <n v="5292"/>
    <n v="248"/>
    <n v="21.34"/>
    <n v="2116.8000000000002"/>
  </r>
  <r>
    <s v="Kelci Walkden"/>
    <x v="4"/>
    <s v="Orange Choco"/>
    <d v="2022-02-03T00:00:00"/>
    <n v="1379"/>
    <n v="138"/>
    <n v="9.99"/>
    <n v="551.6"/>
  </r>
  <r>
    <s v="Gigi Bohling"/>
    <x v="2"/>
    <s v="Caramel Stuffed Bars"/>
    <d v="2022-07-08T00:00:00"/>
    <n v="8001"/>
    <n v="151"/>
    <n v="52.99"/>
    <n v="3200.4"/>
  </r>
  <r>
    <s v="Mallorie Waber"/>
    <x v="1"/>
    <s v="50% Dark Bites"/>
    <d v="2022-05-31T00:00:00"/>
    <n v="588"/>
    <n v="139"/>
    <n v="4.2300000000000004"/>
    <n v="235.2"/>
  </r>
  <r>
    <s v="Van Tuxwell"/>
    <x v="3"/>
    <s v="Mint Chip Choco"/>
    <d v="2022-06-27T00:00:00"/>
    <n v="4046"/>
    <n v="103"/>
    <n v="39.28"/>
    <n v="1618.4"/>
  </r>
  <r>
    <s v="Van Tuxwell"/>
    <x v="1"/>
    <s v="50% Dark Bites"/>
    <d v="2022-05-13T00:00:00"/>
    <n v="5103"/>
    <n v="129"/>
    <n v="39.56"/>
    <n v="2041.2"/>
  </r>
  <r>
    <s v="Van Tuxwell"/>
    <x v="4"/>
    <s v="Manuka Honey Choco"/>
    <d v="2022-05-31T00:00:00"/>
    <n v="2317"/>
    <n v="102"/>
    <n v="22.72"/>
    <n v="926.8"/>
  </r>
  <r>
    <s v="Wilone O'Kielt"/>
    <x v="4"/>
    <s v="Orange Choco"/>
    <d v="2022-02-28T00:00:00"/>
    <n v="7042"/>
    <n v="37"/>
    <n v="190.32"/>
    <n v="2816.8"/>
  </r>
  <r>
    <s v="Barr Faughny"/>
    <x v="3"/>
    <s v="Eclairs"/>
    <d v="2022-03-28T00:00:00"/>
    <n v="6713"/>
    <n v="31"/>
    <n v="216.55"/>
    <n v="2685.2"/>
  </r>
  <r>
    <s v="Gigi Bohling"/>
    <x v="4"/>
    <s v="After Nines"/>
    <d v="2022-01-14T00:00:00"/>
    <n v="1848"/>
    <n v="227"/>
    <n v="8.14"/>
    <n v="739.2"/>
  </r>
  <r>
    <s v="Barr Faughny"/>
    <x v="3"/>
    <s v="Mint Chip Choco"/>
    <d v="2022-02-21T00:00:00"/>
    <n v="6440"/>
    <n v="145"/>
    <n v="44.41"/>
    <n v="2576"/>
  </r>
  <r>
    <s v="Dennison Crosswaite"/>
    <x v="5"/>
    <s v="85% Dark Bars"/>
    <d v="2022-08-01T00:00:00"/>
    <n v="10885"/>
    <n v="90"/>
    <n v="120.94"/>
    <n v="4354"/>
  </r>
  <r>
    <s v="Beverie Moffet"/>
    <x v="3"/>
    <s v="Smooth Sliky Salty"/>
    <d v="2022-05-19T00:00:00"/>
    <n v="2387"/>
    <n v="59"/>
    <n v="40.46"/>
    <n v="954.8"/>
  </r>
  <r>
    <s v="Husein Augar"/>
    <x v="4"/>
    <s v="White Choc"/>
    <d v="2022-07-13T00:00:00"/>
    <n v="2030"/>
    <n v="60"/>
    <n v="33.83"/>
    <n v="812"/>
  </r>
  <r>
    <s v="Andria Kimpton"/>
    <x v="2"/>
    <s v="Peanut Butter Cubes"/>
    <d v="2022-04-20T00:00:00"/>
    <n v="6678"/>
    <n v="148"/>
    <n v="45.12"/>
    <n v="2671.2"/>
  </r>
  <r>
    <s v="Dennison Crosswaite"/>
    <x v="1"/>
    <s v="85% Dark Bars"/>
    <d v="2022-06-30T00:00:00"/>
    <n v="4515"/>
    <n v="22"/>
    <n v="205.23"/>
    <n v="1806"/>
  </r>
  <r>
    <s v="Curtice Advani"/>
    <x v="0"/>
    <s v="50% Dark Bites"/>
    <d v="2022-03-08T00:00:00"/>
    <n v="3374"/>
    <n v="142"/>
    <n v="23.76"/>
    <n v="1349.6"/>
  </r>
  <r>
    <s v="Gunar Cockshoot"/>
    <x v="4"/>
    <s v="Fruit &amp; Nut Bars"/>
    <d v="2022-03-09T00:00:00"/>
    <n v="5852"/>
    <n v="93"/>
    <n v="62.92"/>
    <n v="2340.8000000000002"/>
  </r>
  <r>
    <s v="Oby Sorrel"/>
    <x v="5"/>
    <s v="Raspberry Choco"/>
    <d v="2022-06-16T00:00:00"/>
    <n v="1750"/>
    <n v="208"/>
    <n v="8.41"/>
    <n v="700"/>
  </r>
  <r>
    <s v="Gigi Bohling"/>
    <x v="0"/>
    <s v="Drinking Coco"/>
    <d v="2022-06-30T00:00:00"/>
    <n v="5782"/>
    <n v="42"/>
    <n v="137.66999999999999"/>
    <n v="2312.8000000000002"/>
  </r>
  <r>
    <s v="Kelci Walkden"/>
    <x v="1"/>
    <s v="Mint Chip Choco"/>
    <d v="2022-07-28T00:00:00"/>
    <n v="2870"/>
    <n v="120"/>
    <n v="23.92"/>
    <n v="1148"/>
  </r>
  <r>
    <s v="Karlen McCaffrey"/>
    <x v="5"/>
    <s v="Peanut Butter Cubes"/>
    <d v="2022-08-12T00:00:00"/>
    <n v="3094"/>
    <n v="159"/>
    <n v="19.46"/>
    <n v="1237.5999999999999"/>
  </r>
  <r>
    <s v="Barr Faughny"/>
    <x v="0"/>
    <s v="Mint Chip Choco"/>
    <d v="2022-07-07T00:00:00"/>
    <n v="3724"/>
    <n v="316"/>
    <n v="11.78"/>
    <n v="1489.6"/>
  </r>
  <r>
    <s v="Barr Faughny"/>
    <x v="4"/>
    <s v="85% Dark Bars"/>
    <d v="2022-08-25T00:00:00"/>
    <n v="12761"/>
    <n v="47"/>
    <n v="271.51"/>
    <n v="5104.3999999999996"/>
  </r>
  <r>
    <s v="Husein Augar"/>
    <x v="5"/>
    <s v="Eclairs"/>
    <d v="2022-01-17T00:00:00"/>
    <n v="3696"/>
    <n v="233"/>
    <n v="15.86"/>
    <n v="1478.4"/>
  </r>
  <r>
    <s v="Jan Morforth"/>
    <x v="2"/>
    <s v="70% Dark Bites"/>
    <d v="2022-03-04T00:00:00"/>
    <n v="5222"/>
    <n v="384"/>
    <n v="13.6"/>
    <n v="2088.8000000000002"/>
  </r>
  <r>
    <s v="Marney O'Breen"/>
    <x v="3"/>
    <s v="Fruit &amp; Nut Bars"/>
    <d v="2022-08-25T00:00:00"/>
    <n v="8939"/>
    <n v="4"/>
    <n v="2234.75"/>
    <n v="3575.6"/>
  </r>
  <r>
    <s v="Ches Bonnell"/>
    <x v="0"/>
    <s v="Peanut Butter Cubes"/>
    <d v="2022-04-15T00:00:00"/>
    <n v="2156"/>
    <n v="260"/>
    <n v="8.2899999999999991"/>
    <n v="862.4"/>
  </r>
  <r>
    <s v="Kaine Padly"/>
    <x v="4"/>
    <s v="Organic Choco Syrup"/>
    <d v="2022-03-11T00:00:00"/>
    <n v="2380"/>
    <n v="22"/>
    <n v="108.18"/>
    <n v="952"/>
  </r>
  <r>
    <s v="Camilla Castle"/>
    <x v="4"/>
    <s v="Raspberry Choco"/>
    <d v="2022-05-20T00:00:00"/>
    <n v="3339"/>
    <n v="18"/>
    <n v="185.5"/>
    <n v="1335.6"/>
  </r>
  <r>
    <s v="Brien Boise"/>
    <x v="3"/>
    <s v="Manuka Honey Choco"/>
    <d v="2022-06-14T00:00:00"/>
    <n v="14980"/>
    <n v="42"/>
    <n v="356.67"/>
    <n v="5992"/>
  </r>
  <r>
    <s v="Jehu Rudeforth"/>
    <x v="3"/>
    <s v="After Nines"/>
    <d v="2022-04-14T00:00:00"/>
    <n v="1512"/>
    <n v="73"/>
    <n v="20.71"/>
    <n v="604.79999999999995"/>
  </r>
  <r>
    <s v="Jehu Rudeforth"/>
    <x v="4"/>
    <s v="Smooth Sliky Salty"/>
    <d v="2022-07-07T00:00:00"/>
    <n v="6657"/>
    <n v="154"/>
    <n v="43.23"/>
    <n v="2662.8"/>
  </r>
  <r>
    <s v="Madelene Upcott"/>
    <x v="1"/>
    <s v="Mint Chip Choco"/>
    <d v="2022-08-24T00:00:00"/>
    <n v="3836"/>
    <n v="71"/>
    <n v="54.03"/>
    <n v="1534.4"/>
  </r>
  <r>
    <s v="Jehu Rudeforth"/>
    <x v="1"/>
    <s v="Eclairs"/>
    <d v="2022-02-24T00:00:00"/>
    <n v="8771"/>
    <n v="127"/>
    <n v="69.06"/>
    <n v="3508.4"/>
  </r>
  <r>
    <s v="Karlen McCaffrey"/>
    <x v="5"/>
    <s v="Raspberry Choco"/>
    <d v="2022-05-09T00:00:00"/>
    <n v="651"/>
    <n v="224"/>
    <n v="2.91"/>
    <n v="260.39999999999998"/>
  </r>
  <r>
    <s v="Kaine Padly"/>
    <x v="2"/>
    <s v="70% Dark Bites"/>
    <d v="2022-02-08T00:00:00"/>
    <n v="6706"/>
    <n v="223"/>
    <n v="30.07"/>
    <n v="2682.4"/>
  </r>
  <r>
    <s v="Roddy Speechley"/>
    <x v="0"/>
    <s v="70% Dark Bites"/>
    <d v="2022-03-24T00:00:00"/>
    <n v="1421"/>
    <n v="284"/>
    <n v="5"/>
    <n v="568.4"/>
  </r>
  <r>
    <s v="Rafaelita Blaksland"/>
    <x v="4"/>
    <s v="Drinking Coco"/>
    <d v="2022-06-20T00:00:00"/>
    <n v="8526"/>
    <n v="73"/>
    <n v="116.79"/>
    <n v="3410.4"/>
  </r>
  <r>
    <s v="Mallorie Waber"/>
    <x v="5"/>
    <s v="Manuka Honey Choco"/>
    <d v="2022-03-07T00:00:00"/>
    <n v="1435"/>
    <n v="112"/>
    <n v="12.81"/>
    <n v="574"/>
  </r>
  <r>
    <s v="Kaine Padly"/>
    <x v="2"/>
    <s v="Fruit &amp; Nut Bars"/>
    <d v="2022-06-20T00:00:00"/>
    <n v="7434"/>
    <n v="85"/>
    <n v="87.46"/>
    <n v="2973.6"/>
  </r>
  <r>
    <s v="Oby Sorrel"/>
    <x v="3"/>
    <s v="Organic Choco Syrup"/>
    <d v="2022-02-17T00:00:00"/>
    <n v="15316"/>
    <n v="270"/>
    <n v="56.73"/>
    <n v="6126.4"/>
  </r>
  <r>
    <s v="Madelene Upcott"/>
    <x v="0"/>
    <s v="99% Dark &amp; Pure"/>
    <d v="2022-01-26T00:00:00"/>
    <n v="10479"/>
    <n v="45"/>
    <n v="232.87"/>
    <n v="4191.6000000000004"/>
  </r>
  <r>
    <s v="Madelene Upcott"/>
    <x v="2"/>
    <s v="Mint Chip Choco"/>
    <d v="2022-05-02T00:00:00"/>
    <n v="2751"/>
    <n v="153"/>
    <n v="17.98"/>
    <n v="1100.4000000000001"/>
  </r>
  <r>
    <s v="Curtice Advani"/>
    <x v="5"/>
    <s v="99% Dark &amp; Pure"/>
    <d v="2022-07-07T00:00:00"/>
    <n v="12586"/>
    <n v="7"/>
    <n v="1798"/>
    <n v="5034.3999999999996"/>
  </r>
  <r>
    <s v="Rafaelita Blaksland"/>
    <x v="2"/>
    <s v="Baker's Choco Chips"/>
    <d v="2022-08-22T00:00:00"/>
    <n v="2786"/>
    <n v="51"/>
    <n v="54.63"/>
    <n v="1114.4000000000001"/>
  </r>
  <r>
    <s v="Karlen McCaffrey"/>
    <x v="2"/>
    <s v="After Nines"/>
    <d v="2022-08-11T00:00:00"/>
    <n v="2303"/>
    <n v="67"/>
    <n v="34.369999999999997"/>
    <n v="921.2"/>
  </r>
  <r>
    <s v="Marney O'Breen"/>
    <x v="0"/>
    <s v="99% Dark &amp; Pure"/>
    <d v="2022-01-13T00:00:00"/>
    <n v="8113"/>
    <n v="194"/>
    <n v="41.82"/>
    <n v="3245.2"/>
  </r>
  <r>
    <s v="Gunar Cockshoot"/>
    <x v="2"/>
    <s v="50% Dark Bites"/>
    <d v="2022-03-02T00:00:00"/>
    <n v="12271"/>
    <n v="116"/>
    <n v="105.78"/>
    <n v="4908.3999999999996"/>
  </r>
  <r>
    <s v="Marney O'Breen"/>
    <x v="2"/>
    <s v="Choco Coated Almonds"/>
    <d v="2022-07-27T00:00:00"/>
    <n v="11298"/>
    <n v="41"/>
    <n v="275.56"/>
    <n v="4519.2"/>
  </r>
  <r>
    <s v="Kelci Walkden"/>
    <x v="3"/>
    <s v="Drinking Coco"/>
    <d v="2022-03-10T00:00:00"/>
    <n v="15855"/>
    <n v="111"/>
    <n v="142.84"/>
    <n v="6342"/>
  </r>
  <r>
    <s v="Beverie Moffet"/>
    <x v="4"/>
    <s v="85% Dark Bars"/>
    <d v="2022-08-23T00:00:00"/>
    <n v="12404"/>
    <n v="334"/>
    <n v="37.14"/>
    <n v="4961.6000000000004"/>
  </r>
  <r>
    <s v="Roddy Speechley"/>
    <x v="4"/>
    <s v="Eclairs"/>
    <d v="2022-04-25T00:00:00"/>
    <n v="3990"/>
    <n v="155"/>
    <n v="25.74"/>
    <n v="1596"/>
  </r>
  <r>
    <s v="Dennison Crosswaite"/>
    <x v="0"/>
    <s v="Milk Bars"/>
    <d v="2022-03-07T00:00:00"/>
    <n v="10808"/>
    <n v="407"/>
    <n v="26.56"/>
    <n v="4323.2"/>
  </r>
  <r>
    <s v="Wilone O'Kielt"/>
    <x v="0"/>
    <s v="Organic Choco Syrup"/>
    <d v="2022-07-12T00:00:00"/>
    <n v="4858"/>
    <n v="52"/>
    <n v="93.42"/>
    <n v="1943.2"/>
  </r>
  <r>
    <s v="Madelene Upcott"/>
    <x v="4"/>
    <s v="Orange Choco"/>
    <d v="2022-05-16T00:00:00"/>
    <n v="7742"/>
    <n v="138"/>
    <n v="56.1"/>
    <n v="3096.8"/>
  </r>
  <r>
    <s v="Gunar Cockshoot"/>
    <x v="1"/>
    <s v="Smooth Sliky Salty"/>
    <d v="2022-03-02T00:00:00"/>
    <n v="3752"/>
    <n v="70"/>
    <n v="53.6"/>
    <n v="1500.8"/>
  </r>
  <r>
    <s v="Marney O'Breen"/>
    <x v="3"/>
    <s v="85% Dark Bars"/>
    <d v="2022-05-30T00:00:00"/>
    <n v="1218"/>
    <n v="149"/>
    <n v="8.17"/>
    <n v="487.2"/>
  </r>
  <r>
    <s v="Marney O'Breen"/>
    <x v="0"/>
    <s v="Manuka Honey Choco"/>
    <d v="2022-06-10T00:00:00"/>
    <n v="10983"/>
    <n v="179"/>
    <n v="61.36"/>
    <n v="4393.2"/>
  </r>
  <r>
    <s v="Brien Boise"/>
    <x v="4"/>
    <s v="99% Dark &amp; Pure"/>
    <d v="2022-07-25T00:00:00"/>
    <n v="6769"/>
    <n v="353"/>
    <n v="19.18"/>
    <n v="2707.6"/>
  </r>
  <r>
    <s v="Beverie Moffet"/>
    <x v="3"/>
    <s v="Mint Chip Choco"/>
    <d v="2022-06-09T00:00:00"/>
    <n v="4361"/>
    <n v="97"/>
    <n v="44.96"/>
    <n v="1744.4"/>
  </r>
  <r>
    <s v="Dennison Crosswaite"/>
    <x v="4"/>
    <s v="Milk Bars"/>
    <d v="2022-05-12T00:00:00"/>
    <n v="777"/>
    <n v="60"/>
    <n v="12.95"/>
    <n v="310.8"/>
  </r>
  <r>
    <s v="Gunar Cockshoot"/>
    <x v="4"/>
    <s v="Drinking Coco"/>
    <d v="2022-05-09T00:00:00"/>
    <n v="3843"/>
    <n v="5"/>
    <n v="768.6"/>
    <n v="1537.2"/>
  </r>
  <r>
    <s v="Brien Boise"/>
    <x v="5"/>
    <s v="Manuka Honey Choco"/>
    <d v="2022-08-09T00:00:00"/>
    <n v="6930"/>
    <n v="182"/>
    <n v="38.08"/>
    <n v="2772"/>
  </r>
  <r>
    <s v="Van Tuxwell"/>
    <x v="1"/>
    <s v="Choco Coated Almonds"/>
    <d v="2022-04-13T00:00:00"/>
    <n v="5733"/>
    <n v="114"/>
    <n v="50.29"/>
    <n v="2293.1999999999998"/>
  </r>
  <r>
    <s v="Andria Kimpton"/>
    <x v="4"/>
    <s v="Caramel Stuffed Bars"/>
    <d v="2022-05-02T00:00:00"/>
    <n v="8393"/>
    <n v="46"/>
    <n v="182.46"/>
    <n v="3357.2"/>
  </r>
  <r>
    <s v="Dotty Strutley"/>
    <x v="4"/>
    <s v="99% Dark &amp; Pure"/>
    <d v="2022-08-09T00:00:00"/>
    <n v="3822"/>
    <n v="320"/>
    <n v="11.94"/>
    <n v="1528.8"/>
  </r>
  <r>
    <s v="Camilla Castle"/>
    <x v="2"/>
    <s v="Raspberry Choco"/>
    <d v="2022-08-23T00:00:00"/>
    <n v="6342"/>
    <n v="178"/>
    <n v="35.630000000000003"/>
    <n v="2536.8000000000002"/>
  </r>
  <r>
    <s v="Gunar Cockshoot"/>
    <x v="1"/>
    <s v="Spicy Special Slims"/>
    <d v="2022-05-13T00:00:00"/>
    <n v="6510"/>
    <n v="170"/>
    <n v="38.29"/>
    <n v="2604"/>
  </r>
  <r>
    <s v="Karlen McCaffrey"/>
    <x v="4"/>
    <s v="Manuka Honey Choco"/>
    <d v="2022-02-01T00:00:00"/>
    <n v="10171"/>
    <n v="67"/>
    <n v="151.81"/>
    <n v="4068.4"/>
  </r>
  <r>
    <s v="Camilla Castle"/>
    <x v="4"/>
    <s v="50% Dark Bites"/>
    <d v="2022-06-23T00:00:00"/>
    <n v="5908"/>
    <n v="301"/>
    <n v="19.63"/>
    <n v="2363.1999999999998"/>
  </r>
  <r>
    <s v="Madelene Upcott"/>
    <x v="0"/>
    <s v="Choco Coated Almonds"/>
    <d v="2022-05-24T00:00:00"/>
    <n v="10164"/>
    <n v="134"/>
    <n v="75.849999999999994"/>
    <n v="4065.6"/>
  </r>
  <r>
    <s v="Jan Morforth"/>
    <x v="5"/>
    <s v="Mint Chip Choco"/>
    <d v="2022-04-01T00:00:00"/>
    <n v="1064"/>
    <n v="211"/>
    <n v="5.04"/>
    <n v="425.6"/>
  </r>
  <r>
    <s v="Camilla Castle"/>
    <x v="5"/>
    <s v="70% Dark Bites"/>
    <d v="2022-07-27T00:00:00"/>
    <n v="9716"/>
    <n v="151"/>
    <n v="64.34"/>
    <n v="3886.4"/>
  </r>
  <r>
    <s v="Ches Bonnell"/>
    <x v="1"/>
    <s v="Peanut Butter Cubes"/>
    <d v="2022-01-27T00:00:00"/>
    <n v="22050"/>
    <n v="208"/>
    <n v="106.01"/>
    <n v="8820"/>
  </r>
  <r>
    <s v="Jan Morforth"/>
    <x v="1"/>
    <s v="Choco Coated Almonds"/>
    <d v="2022-08-12T00:00:00"/>
    <n v="2541"/>
    <n v="134"/>
    <n v="18.96"/>
    <n v="1016.4"/>
  </r>
  <r>
    <s v="Gigi Bohling"/>
    <x v="5"/>
    <s v="Almond Choco"/>
    <d v="2022-02-01T00:00:00"/>
    <n v="9989"/>
    <n v="49"/>
    <n v="203.86"/>
    <n v="3995.6"/>
  </r>
  <r>
    <s v="Rafaelita Blaksland"/>
    <x v="1"/>
    <s v="After Nines"/>
    <d v="2022-03-02T00:00:00"/>
    <n v="4739"/>
    <n v="204"/>
    <n v="23.23"/>
    <n v="1895.6"/>
  </r>
  <r>
    <s v="Kelci Walkden"/>
    <x v="2"/>
    <s v="99% Dark &amp; Pure"/>
    <d v="2022-06-30T00:00:00"/>
    <n v="3185"/>
    <n v="34"/>
    <n v="93.68"/>
    <n v="1274"/>
  </r>
  <r>
    <s v="Dotty Strutley"/>
    <x v="2"/>
    <s v="Spicy Special Slims"/>
    <d v="2022-01-17T00:00:00"/>
    <n v="8225"/>
    <n v="91"/>
    <n v="90.38"/>
    <n v="3290"/>
  </r>
  <r>
    <s v="Brien Boise"/>
    <x v="4"/>
    <s v="Milk Bars"/>
    <d v="2022-07-07T00:00:00"/>
    <n v="14301"/>
    <n v="130"/>
    <n v="110.01"/>
    <n v="5720.4"/>
  </r>
  <r>
    <s v="Mallorie Waber"/>
    <x v="3"/>
    <s v="Mint Chip Choco"/>
    <d v="2022-01-31T00:00:00"/>
    <n v="1316"/>
    <n v="107"/>
    <n v="12.3"/>
    <n v="526.4"/>
  </r>
  <r>
    <s v="Beverie Moffet"/>
    <x v="0"/>
    <s v="99% Dark &amp; Pure"/>
    <d v="2022-08-10T00:00:00"/>
    <n v="3486"/>
    <n v="121"/>
    <n v="28.81"/>
    <n v="1394.4"/>
  </r>
  <r>
    <s v="Beverie Moffet"/>
    <x v="4"/>
    <s v="Peanut Butter Cubes"/>
    <d v="2022-08-18T00:00:00"/>
    <n v="13930"/>
    <n v="339"/>
    <n v="41.09"/>
    <n v="5572"/>
  </r>
  <r>
    <s v="Brien Boise"/>
    <x v="3"/>
    <s v="White Choc"/>
    <d v="2022-06-15T00:00:00"/>
    <n v="5509"/>
    <n v="321"/>
    <n v="17.16"/>
    <n v="2203.6"/>
  </r>
  <r>
    <s v="Marney O'Breen"/>
    <x v="4"/>
    <s v="Baker's Choco Chips"/>
    <d v="2022-01-26T00:00:00"/>
    <n v="8470"/>
    <n v="9"/>
    <n v="941.11"/>
    <n v="3388"/>
  </r>
  <r>
    <s v="Kelci Walkden"/>
    <x v="4"/>
    <s v="Spicy Special Slims"/>
    <d v="2022-04-29T00:00:00"/>
    <n v="77"/>
    <n v="69"/>
    <n v="1.1200000000000001"/>
    <n v="30.8"/>
  </r>
  <r>
    <s v="Mallorie Waber"/>
    <x v="5"/>
    <s v="White Choc"/>
    <d v="2022-03-03T00:00:00"/>
    <n v="3381"/>
    <n v="72"/>
    <n v="46.96"/>
    <n v="1352.4"/>
  </r>
  <r>
    <s v="Kaine Padly"/>
    <x v="2"/>
    <s v="Almond Choco"/>
    <d v="2022-02-22T00:00:00"/>
    <n v="4102"/>
    <n v="392"/>
    <n v="10.46"/>
    <n v="1640.8"/>
  </r>
  <r>
    <s v="Oby Sorrel"/>
    <x v="4"/>
    <s v="Smooth Sliky Salty"/>
    <d v="2022-03-04T00:00:00"/>
    <n v="3577"/>
    <n v="158"/>
    <n v="22.64"/>
    <n v="1430.8"/>
  </r>
  <r>
    <s v="Dennison Crosswaite"/>
    <x v="1"/>
    <s v="Smooth Sliky Salty"/>
    <d v="2022-07-07T00:00:00"/>
    <n v="2975"/>
    <n v="9"/>
    <n v="330.56"/>
    <n v="1190"/>
  </r>
  <r>
    <s v="Camilla Castle"/>
    <x v="3"/>
    <s v="Caramel Stuffed Bars"/>
    <d v="2022-06-17T00:00:00"/>
    <n v="4137"/>
    <n v="347"/>
    <n v="11.92"/>
    <n v="1654.8"/>
  </r>
  <r>
    <s v="Jan Morforth"/>
    <x v="5"/>
    <s v="Caramel Stuffed Bars"/>
    <d v="2022-08-02T00:00:00"/>
    <n v="9541"/>
    <n v="114"/>
    <n v="83.69"/>
    <n v="3816.4"/>
  </r>
  <r>
    <s v="Oby Sorrel"/>
    <x v="4"/>
    <s v="Baker's Choco Chips"/>
    <d v="2022-08-12T00:00:00"/>
    <n v="8001"/>
    <n v="120"/>
    <n v="66.680000000000007"/>
    <n v="3200.4"/>
  </r>
  <r>
    <s v="Madelene Upcott"/>
    <x v="3"/>
    <s v="Peanut Butter Cubes"/>
    <d v="2022-01-28T00:00:00"/>
    <n v="5152"/>
    <n v="333"/>
    <n v="15.47"/>
    <n v="2060.8000000000002"/>
  </r>
  <r>
    <s v="Kelci Walkden"/>
    <x v="2"/>
    <s v="Orange Choco"/>
    <d v="2022-04-29T00:00:00"/>
    <n v="11116"/>
    <n v="432"/>
    <n v="25.73"/>
    <n v="4446.3999999999996"/>
  </r>
  <r>
    <s v="Marney O'Breen"/>
    <x v="2"/>
    <s v="Manuka Honey Choco"/>
    <d v="2022-04-05T00:00:00"/>
    <n v="13076"/>
    <n v="236"/>
    <n v="55.41"/>
    <n v="5230.3999999999996"/>
  </r>
  <r>
    <s v="Kaine Padly"/>
    <x v="5"/>
    <s v="Manuka Honey Choco"/>
    <d v="2022-01-18T00:00:00"/>
    <n v="10213"/>
    <n v="135"/>
    <n v="75.650000000000006"/>
    <n v="4085.2"/>
  </r>
  <r>
    <s v="Jehu Rudeforth"/>
    <x v="0"/>
    <s v="Baker's Choco Chips"/>
    <d v="2022-05-16T00:00:00"/>
    <n v="2485"/>
    <n v="97"/>
    <n v="25.62"/>
    <n v="994"/>
  </r>
  <r>
    <s v="Kelci Walkden"/>
    <x v="2"/>
    <s v="White Choc"/>
    <d v="2022-08-24T00:00:00"/>
    <n v="8715"/>
    <n v="168"/>
    <n v="51.88"/>
    <n v="3486"/>
  </r>
  <r>
    <s v="Curtice Advani"/>
    <x v="1"/>
    <s v="85% Dark Bars"/>
    <d v="2022-01-18T00:00:00"/>
    <n v="273"/>
    <n v="402"/>
    <n v="0.68"/>
    <n v="109.2"/>
  </r>
  <r>
    <s v="Kaine Padly"/>
    <x v="4"/>
    <s v="Eclairs"/>
    <d v="2022-08-22T00:00:00"/>
    <n v="7623"/>
    <n v="10"/>
    <n v="762.3"/>
    <n v="3049.2"/>
  </r>
  <r>
    <s v="Gunar Cockshoot"/>
    <x v="0"/>
    <s v="99% Dark &amp; Pure"/>
    <d v="2022-03-07T00:00:00"/>
    <n v="7"/>
    <n v="84"/>
    <n v="0.08"/>
    <n v="2.8"/>
  </r>
  <r>
    <s v="Beverie Moffet"/>
    <x v="0"/>
    <s v="Choco Coated Almonds"/>
    <d v="2022-03-04T00:00:00"/>
    <n v="3010"/>
    <n v="69"/>
    <n v="43.62"/>
    <n v="1204"/>
  </r>
  <r>
    <s v="Dotty Strutley"/>
    <x v="5"/>
    <s v="Manuka Honey Choco"/>
    <d v="2022-04-22T00:00:00"/>
    <n v="11550"/>
    <n v="111"/>
    <n v="104.05"/>
    <n v="4620"/>
  </r>
  <r>
    <s v="Kaine Padly"/>
    <x v="2"/>
    <s v="Milk Bars"/>
    <d v="2022-06-09T00:00:00"/>
    <n v="4046"/>
    <n v="89"/>
    <n v="45.46"/>
    <n v="1618.4"/>
  </r>
  <r>
    <s v="Jan Morforth"/>
    <x v="5"/>
    <s v="Fruit &amp; Nut Bars"/>
    <d v="2022-07-25T00:00:00"/>
    <n v="8904"/>
    <n v="199"/>
    <n v="44.74"/>
    <n v="3561.6"/>
  </r>
  <r>
    <s v="Jan Morforth"/>
    <x v="1"/>
    <s v="Smooth Sliky Salty"/>
    <d v="2022-08-03T00:00:00"/>
    <n v="11298"/>
    <n v="89"/>
    <n v="126.94"/>
    <n v="4519.2"/>
  </r>
  <r>
    <s v="Rafaelita Blaksland"/>
    <x v="2"/>
    <s v="Manuka Honey Choco"/>
    <d v="2022-08-03T00:00:00"/>
    <n v="4396"/>
    <n v="131"/>
    <n v="33.56"/>
    <n v="1758.4"/>
  </r>
  <r>
    <s v="Jehu Rudeforth"/>
    <x v="0"/>
    <s v="Milk Bars"/>
    <d v="2022-05-03T00:00:00"/>
    <n v="12068"/>
    <n v="227"/>
    <n v="53.16"/>
    <n v="4827.2"/>
  </r>
  <r>
    <s v="Husein Augar"/>
    <x v="5"/>
    <s v="After Nines"/>
    <d v="2022-01-19T00:00:00"/>
    <n v="9772"/>
    <n v="301"/>
    <n v="32.47"/>
    <n v="3908.8"/>
  </r>
  <r>
    <s v="Roddy Speechley"/>
    <x v="4"/>
    <s v="50% Dark Bites"/>
    <d v="2022-02-11T00:00:00"/>
    <n v="10458"/>
    <n v="316"/>
    <n v="33.090000000000003"/>
    <n v="4183.2"/>
  </r>
  <r>
    <s v="Van Tuxwell"/>
    <x v="1"/>
    <s v="Almond Choco"/>
    <d v="2022-06-14T00:00:00"/>
    <n v="6426"/>
    <n v="390"/>
    <n v="16.48"/>
    <n v="2570.4"/>
  </r>
  <r>
    <s v="Kelci Walkden"/>
    <x v="4"/>
    <s v="50% Dark Bites"/>
    <d v="2022-03-23T00:00:00"/>
    <n v="6188"/>
    <n v="223"/>
    <n v="27.75"/>
    <n v="2475.1999999999998"/>
  </r>
  <r>
    <s v="Madelene Upcott"/>
    <x v="5"/>
    <s v="85% Dark Bars"/>
    <d v="2022-02-17T00:00:00"/>
    <n v="7504"/>
    <n v="101"/>
    <n v="74.3"/>
    <n v="3001.6"/>
  </r>
  <r>
    <s v="Dennison Crosswaite"/>
    <x v="5"/>
    <s v="Smooth Sliky Salty"/>
    <d v="2022-03-17T00:00:00"/>
    <n v="1750"/>
    <n v="479"/>
    <n v="3.65"/>
    <n v="700"/>
  </r>
  <r>
    <s v="Mallorie Waber"/>
    <x v="2"/>
    <s v="Spicy Special Slims"/>
    <d v="2022-06-29T00:00:00"/>
    <n v="5439"/>
    <n v="287"/>
    <n v="18.95"/>
    <n v="2175.6"/>
  </r>
  <r>
    <s v="Ches Bonnell"/>
    <x v="5"/>
    <s v="Choco Coated Almonds"/>
    <d v="2022-08-24T00:00:00"/>
    <n v="15547"/>
    <n v="269"/>
    <n v="57.8"/>
    <n v="6218.8"/>
  </r>
  <r>
    <s v="Gigi Bohling"/>
    <x v="5"/>
    <s v="Spicy Special Slims"/>
    <d v="2022-07-04T00:00:00"/>
    <n v="11956"/>
    <n v="277"/>
    <n v="43.16"/>
    <n v="4782.3999999999996"/>
  </r>
  <r>
    <s v="Roddy Speechley"/>
    <x v="3"/>
    <s v="Almond Choco"/>
    <d v="2022-03-28T00:00:00"/>
    <n v="2723"/>
    <n v="67"/>
    <n v="40.64"/>
    <n v="1089.2"/>
  </r>
  <r>
    <s v="Curtice Advani"/>
    <x v="1"/>
    <s v="Smooth Sliky Salty"/>
    <d v="2022-04-19T00:00:00"/>
    <n v="19327"/>
    <n v="135"/>
    <n v="143.16"/>
    <n v="7730.8"/>
  </r>
  <r>
    <s v="Ches Bonnell"/>
    <x v="3"/>
    <s v="Mint Chip Choco"/>
    <d v="2022-01-18T00:00:00"/>
    <n v="9058"/>
    <n v="229"/>
    <n v="39.549999999999997"/>
    <n v="3623.2"/>
  </r>
  <r>
    <s v="Van Tuxwell"/>
    <x v="3"/>
    <s v="Fruit &amp; Nut Bars"/>
    <d v="2022-01-17T00:00:00"/>
    <n v="2996"/>
    <n v="88"/>
    <n v="34.049999999999997"/>
    <n v="1198.4000000000001"/>
  </r>
  <r>
    <s v="Andria Kimpton"/>
    <x v="3"/>
    <s v="Mint Chip Choco"/>
    <d v="2022-02-15T00:00:00"/>
    <n v="8848"/>
    <n v="211"/>
    <n v="41.93"/>
    <n v="3539.2"/>
  </r>
  <r>
    <s v="Andria Kimpton"/>
    <x v="0"/>
    <s v="Milk Bars"/>
    <d v="2022-02-11T00:00:00"/>
    <n v="14336"/>
    <n v="293"/>
    <n v="48.93"/>
    <n v="5734.4"/>
  </r>
  <r>
    <s v="Camilla Castle"/>
    <x v="4"/>
    <s v="Manuka Honey Choco"/>
    <d v="2022-03-21T00:00:00"/>
    <n v="16401"/>
    <n v="179"/>
    <n v="91.63"/>
    <n v="6560.4"/>
  </r>
  <r>
    <s v="Gunar Cockshoot"/>
    <x v="3"/>
    <s v="Almond Choco"/>
    <d v="2022-01-05T00:00:00"/>
    <n v="5173"/>
    <n v="129"/>
    <n v="40.1"/>
    <n v="2069.1999999999998"/>
  </r>
  <r>
    <s v="Brien Boise"/>
    <x v="1"/>
    <s v="Raspberry Choco"/>
    <d v="2022-05-30T00:00:00"/>
    <n v="6328"/>
    <n v="164"/>
    <n v="38.590000000000003"/>
    <n v="2531.1999999999998"/>
  </r>
  <r>
    <s v="Jehu Rudeforth"/>
    <x v="4"/>
    <s v="99% Dark &amp; Pure"/>
    <d v="2022-01-04T00:00:00"/>
    <n v="2534"/>
    <n v="219"/>
    <n v="11.57"/>
    <n v="1013.6"/>
  </r>
  <r>
    <s v="Beverie Moffet"/>
    <x v="2"/>
    <s v="Fruit &amp; Nut Bars"/>
    <d v="2022-04-22T00:00:00"/>
    <n v="1435"/>
    <n v="258"/>
    <n v="5.56"/>
    <n v="574"/>
  </r>
  <r>
    <s v="Gigi Bohling"/>
    <x v="5"/>
    <s v="Milk Bars"/>
    <d v="2022-02-10T00:00:00"/>
    <n v="3052"/>
    <n v="116"/>
    <n v="26.31"/>
    <n v="1220.8"/>
  </r>
  <r>
    <s v="Dotty Strutley"/>
    <x v="1"/>
    <s v="Spicy Special Slims"/>
    <d v="2022-08-12T00:00:00"/>
    <n v="910"/>
    <n v="204"/>
    <n v="4.46"/>
    <n v="364"/>
  </r>
  <r>
    <s v="Gunar Cockshoot"/>
    <x v="4"/>
    <s v="Organic Choco Syrup"/>
    <d v="2022-08-10T00:00:00"/>
    <n v="2331"/>
    <n v="321"/>
    <n v="7.26"/>
    <n v="932.4"/>
  </r>
  <r>
    <s v="Kelci Walkden"/>
    <x v="2"/>
    <s v="Raspberry Choco"/>
    <d v="2022-06-07T00:00:00"/>
    <n v="679"/>
    <n v="56"/>
    <n v="12.12"/>
    <n v="271.60000000000002"/>
  </r>
  <r>
    <s v="Jehu Rudeforth"/>
    <x v="1"/>
    <s v="Baker's Choco Chips"/>
    <d v="2022-06-06T00:00:00"/>
    <n v="2086"/>
    <n v="74"/>
    <n v="28.19"/>
    <n v="834.4"/>
  </r>
  <r>
    <s v="Karlen McCaffrey"/>
    <x v="3"/>
    <s v="Baker's Choco Chips"/>
    <d v="2022-04-05T00:00:00"/>
    <n v="5012"/>
    <n v="189"/>
    <n v="26.52"/>
    <n v="2004.8"/>
  </r>
  <r>
    <s v="Wilone O'Kielt"/>
    <x v="4"/>
    <s v="50% Dark Bites"/>
    <d v="2022-04-18T00:00:00"/>
    <n v="4501"/>
    <n v="131"/>
    <n v="34.36"/>
    <n v="1800.4"/>
  </r>
  <r>
    <s v="Andria Kimpton"/>
    <x v="1"/>
    <s v="50% Dark Bites"/>
    <d v="2022-01-31T00:00:00"/>
    <n v="13482"/>
    <n v="15"/>
    <n v="898.8"/>
    <n v="5392.8"/>
  </r>
  <r>
    <s v="Madelene Upcott"/>
    <x v="4"/>
    <s v="Baker's Choco Chips"/>
    <d v="2022-08-22T00:00:00"/>
    <n v="5621"/>
    <n v="140"/>
    <n v="40.15"/>
    <n v="2248.4"/>
  </r>
  <r>
    <s v="Jehu Rudeforth"/>
    <x v="2"/>
    <s v="99% Dark &amp; Pure"/>
    <d v="2022-02-25T00:00:00"/>
    <n v="10486"/>
    <n v="198"/>
    <n v="52.96"/>
    <n v="4194.3999999999996"/>
  </r>
  <r>
    <s v="Jan Morforth"/>
    <x v="2"/>
    <s v="Mint Chip Choco"/>
    <d v="2022-02-22T00:00:00"/>
    <n v="17626"/>
    <n v="103"/>
    <n v="171.13"/>
    <n v="7050.4"/>
  </r>
  <r>
    <s v="Oby Sorrel"/>
    <x v="3"/>
    <s v="Milk Bars"/>
    <d v="2022-01-12T00:00:00"/>
    <n v="4494"/>
    <n v="187"/>
    <n v="24.03"/>
    <n v="1797.6"/>
  </r>
  <r>
    <s v="Brien Boise"/>
    <x v="0"/>
    <s v="Almond Choco"/>
    <d v="2022-05-25T00:00:00"/>
    <n v="105"/>
    <n v="125"/>
    <n v="0.84"/>
    <n v="42"/>
  </r>
  <r>
    <s v="Kelci Walkden"/>
    <x v="1"/>
    <s v="Smooth Sliky Salty"/>
    <d v="2022-02-01T00:00:00"/>
    <n v="2464"/>
    <n v="8"/>
    <n v="308"/>
    <n v="985.6"/>
  </r>
  <r>
    <s v="Rafaelita Blaksland"/>
    <x v="0"/>
    <s v="Eclairs"/>
    <d v="2022-04-27T00:00:00"/>
    <n v="1379"/>
    <n v="70"/>
    <n v="19.7"/>
    <n v="551.6"/>
  </r>
  <r>
    <s v="Gigi Bohling"/>
    <x v="4"/>
    <s v="Smooth Sliky Salty"/>
    <d v="2022-07-22T00:00:00"/>
    <n v="2583"/>
    <n v="126"/>
    <n v="20.5"/>
    <n v="1033.2"/>
  </r>
  <r>
    <s v="Curtice Advani"/>
    <x v="3"/>
    <s v="Mint Chip Choco"/>
    <d v="2022-01-26T00:00:00"/>
    <n v="3220"/>
    <n v="265"/>
    <n v="12.15"/>
    <n v="1288"/>
  </r>
  <r>
    <s v="Curtice Advani"/>
    <x v="4"/>
    <s v="Mint Chip Choco"/>
    <d v="2022-08-24T00:00:00"/>
    <n v="4802"/>
    <n v="296"/>
    <n v="16.22"/>
    <n v="1920.8"/>
  </r>
  <r>
    <s v="Madelene Upcott"/>
    <x v="3"/>
    <s v="Fruit &amp; Nut Bars"/>
    <d v="2022-01-18T00:00:00"/>
    <n v="5677"/>
    <n v="21"/>
    <n v="270.33"/>
    <n v="2270.8000000000002"/>
  </r>
  <r>
    <s v="Karlen McCaffrey"/>
    <x v="1"/>
    <s v="85% Dark Bars"/>
    <d v="2022-03-30T00:00:00"/>
    <n v="945"/>
    <n v="83"/>
    <n v="11.39"/>
    <n v="378"/>
  </r>
  <r>
    <s v="Ches Bonnell"/>
    <x v="2"/>
    <s v="Caramel Stuffed Bars"/>
    <d v="2022-01-17T00:00:00"/>
    <n v="8757"/>
    <n v="162"/>
    <n v="54.06"/>
    <n v="3502.8"/>
  </r>
  <r>
    <s v="Kelci Walkden"/>
    <x v="4"/>
    <s v="Fruit &amp; Nut Bars"/>
    <d v="2022-02-17T00:00:00"/>
    <n v="4816"/>
    <n v="145"/>
    <n v="33.21"/>
    <n v="1926.4"/>
  </r>
  <r>
    <s v="Kelci Walkden"/>
    <x v="5"/>
    <s v="Peanut Butter Cubes"/>
    <d v="2022-04-08T00:00:00"/>
    <n v="7532"/>
    <n v="44"/>
    <n v="171.18"/>
    <n v="3012.8"/>
  </r>
  <r>
    <s v="Gigi Bohling"/>
    <x v="5"/>
    <s v="Drinking Coco"/>
    <d v="2022-07-06T00:00:00"/>
    <n v="3549"/>
    <n v="82"/>
    <n v="43.28"/>
    <n v="1419.6"/>
  </r>
  <r>
    <s v="Husein Augar"/>
    <x v="1"/>
    <s v="Fruit &amp; Nut Bars"/>
    <d v="2022-04-04T00:00:00"/>
    <n v="4340"/>
    <n v="226"/>
    <n v="19.2"/>
    <n v="1736"/>
  </r>
  <r>
    <s v="Jan Morforth"/>
    <x v="3"/>
    <s v="Organic Choco Syrup"/>
    <d v="2022-03-02T00:00:00"/>
    <n v="1799"/>
    <n v="207"/>
    <n v="8.69"/>
    <n v="719.6"/>
  </r>
  <r>
    <s v="Gigi Bohling"/>
    <x v="3"/>
    <s v="Raspberry Choco"/>
    <d v="2022-08-09T00:00:00"/>
    <n v="1127"/>
    <n v="176"/>
    <n v="6.4"/>
    <n v="450.8"/>
  </r>
  <r>
    <s v="Dennison Crosswaite"/>
    <x v="2"/>
    <s v="Milk Bars"/>
    <d v="2022-06-09T00:00:00"/>
    <n v="10038"/>
    <n v="286"/>
    <n v="35.1"/>
    <n v="4015.2"/>
  </r>
  <r>
    <s v="Ches Bonnell"/>
    <x v="0"/>
    <s v="Caramel Stuffed Bars"/>
    <d v="2022-06-02T00:00:00"/>
    <n v="2926"/>
    <n v="300"/>
    <n v="9.75"/>
    <n v="1170.4000000000001"/>
  </r>
  <r>
    <s v="Van Tuxwell"/>
    <x v="4"/>
    <s v="Fruit &amp; Nut Bars"/>
    <d v="2022-07-05T00:00:00"/>
    <n v="6279"/>
    <n v="235"/>
    <n v="26.72"/>
    <n v="2511.6"/>
  </r>
  <r>
    <s v="Andria Kimpton"/>
    <x v="5"/>
    <s v="Eclairs"/>
    <d v="2022-08-11T00:00:00"/>
    <n v="308"/>
    <n v="125"/>
    <n v="2.46"/>
    <n v="123.2"/>
  </r>
  <r>
    <s v="Madelene Upcott"/>
    <x v="1"/>
    <s v="Choco Coated Almonds"/>
    <d v="2022-02-11T00:00:00"/>
    <n v="3500"/>
    <n v="145"/>
    <n v="24.14"/>
    <n v="1400"/>
  </r>
  <r>
    <s v="Kelci Walkden"/>
    <x v="3"/>
    <s v="Spicy Special Slims"/>
    <d v="2022-08-11T00:00:00"/>
    <n v="658"/>
    <n v="65"/>
    <n v="10.119999999999999"/>
    <n v="263.2"/>
  </r>
  <r>
    <s v="Roddy Speechley"/>
    <x v="2"/>
    <s v="Drinking Coco"/>
    <d v="2022-05-12T00:00:00"/>
    <n v="12565"/>
    <n v="102"/>
    <n v="123.19"/>
    <n v="5026"/>
  </r>
  <r>
    <s v="Wilone O'Kielt"/>
    <x v="4"/>
    <s v="Milk Bars"/>
    <d v="2022-07-15T00:00:00"/>
    <n v="5012"/>
    <n v="93"/>
    <n v="53.89"/>
    <n v="2004.8"/>
  </r>
  <r>
    <s v="Andria Kimpton"/>
    <x v="1"/>
    <s v="Organic Choco Syrup"/>
    <d v="2022-01-18T00:00:00"/>
    <n v="3955"/>
    <n v="134"/>
    <n v="29.51"/>
    <n v="1582"/>
  </r>
  <r>
    <s v="Madelene Upcott"/>
    <x v="0"/>
    <s v="Fruit &amp; Nut Bars"/>
    <d v="2022-01-05T00:00:00"/>
    <n v="8512"/>
    <n v="189"/>
    <n v="45.04"/>
    <n v="3404.8"/>
  </r>
  <r>
    <s v="Curtice Advani"/>
    <x v="2"/>
    <s v="50% Dark Bites"/>
    <d v="2022-06-29T00:00:00"/>
    <n v="504"/>
    <n v="232"/>
    <n v="2.17"/>
    <n v="201.6"/>
  </r>
  <r>
    <s v="Brien Boise"/>
    <x v="5"/>
    <s v="Raspberry Choco"/>
    <d v="2022-06-14T00:00:00"/>
    <n v="2800"/>
    <n v="45"/>
    <n v="62.22"/>
    <n v="1120"/>
  </r>
  <r>
    <s v="Gunar Cockshoot"/>
    <x v="1"/>
    <s v="Mint Chip Choco"/>
    <d v="2022-08-08T00:00:00"/>
    <n v="4256"/>
    <n v="67"/>
    <n v="63.52"/>
    <n v="1702.4"/>
  </r>
  <r>
    <s v="Dennison Crosswaite"/>
    <x v="1"/>
    <s v="Mint Chip Choco"/>
    <d v="2022-03-23T00:00:00"/>
    <n v="13573"/>
    <n v="138"/>
    <n v="98.36"/>
    <n v="5429.2"/>
  </r>
  <r>
    <s v="Barr Faughny"/>
    <x v="1"/>
    <s v="Caramel Stuffed Bars"/>
    <d v="2022-01-04T00:00:00"/>
    <n v="6566"/>
    <n v="99"/>
    <n v="66.319999999999993"/>
    <n v="2626.4"/>
  </r>
  <r>
    <s v="Brien Boise"/>
    <x v="1"/>
    <s v="Milk Bars"/>
    <d v="2022-02-22T00:00:00"/>
    <n v="13503"/>
    <n v="251"/>
    <n v="53.8"/>
    <n v="5401.2"/>
  </r>
  <r>
    <s v="Beverie Moffet"/>
    <x v="0"/>
    <s v="Spicy Special Slims"/>
    <d v="2022-02-17T00:00:00"/>
    <n v="8680"/>
    <n v="252"/>
    <n v="34.44"/>
    <n v="3472"/>
  </r>
  <r>
    <s v="Barr Faughny"/>
    <x v="4"/>
    <s v="Almond Choco"/>
    <d v="2022-02-03T00:00:00"/>
    <n v="385"/>
    <n v="78"/>
    <n v="4.9400000000000004"/>
    <n v="154"/>
  </r>
  <r>
    <s v="Van Tuxwell"/>
    <x v="5"/>
    <s v="Raspberry Choco"/>
    <d v="2022-03-17T00:00:00"/>
    <n v="1267"/>
    <n v="130"/>
    <n v="9.75"/>
    <n v="506.8"/>
  </r>
  <r>
    <s v="Wilone O'Kielt"/>
    <x v="2"/>
    <s v="Baker's Choco Chips"/>
    <d v="2022-01-25T00:00:00"/>
    <n v="2961"/>
    <n v="154"/>
    <n v="19.23"/>
    <n v="1184.4000000000001"/>
  </r>
  <r>
    <s v="Brien Boise"/>
    <x v="2"/>
    <s v="Milk Bars"/>
    <d v="2022-07-27T00:00:00"/>
    <n v="1981"/>
    <n v="52"/>
    <n v="38.1"/>
    <n v="792.4"/>
  </r>
  <r>
    <s v="Husein Augar"/>
    <x v="2"/>
    <s v="Fruit &amp; Nut Bars"/>
    <d v="2022-01-28T00:00:00"/>
    <n v="7959"/>
    <n v="53"/>
    <n v="150.16999999999999"/>
    <n v="3183.6"/>
  </r>
  <r>
    <s v="Madelene Upcott"/>
    <x v="2"/>
    <s v="Organic Choco Syrup"/>
    <d v="2022-07-05T00:00:00"/>
    <n v="10794"/>
    <n v="50"/>
    <n v="215.88"/>
    <n v="4317.6000000000004"/>
  </r>
  <r>
    <s v="Van Tuxwell"/>
    <x v="1"/>
    <s v="White Choc"/>
    <d v="2022-03-15T00:00:00"/>
    <n v="1897"/>
    <n v="44"/>
    <n v="43.11"/>
    <n v="758.8"/>
  </r>
  <r>
    <s v="Gunar Cockshoot"/>
    <x v="5"/>
    <s v="After Nines"/>
    <d v="2022-08-04T00:00:00"/>
    <n v="2744"/>
    <n v="200"/>
    <n v="13.72"/>
    <n v="1097.5999999999999"/>
  </r>
  <r>
    <s v="Jan Morforth"/>
    <x v="4"/>
    <s v="Fruit &amp; Nut Bars"/>
    <d v="2022-06-27T00:00:00"/>
    <n v="4382"/>
    <n v="361"/>
    <n v="12.14"/>
    <n v="1752.8"/>
  </r>
  <r>
    <s v="Jan Morforth"/>
    <x v="5"/>
    <s v="After Nines"/>
    <d v="2022-07-13T00:00:00"/>
    <n v="4515"/>
    <n v="172"/>
    <n v="26.25"/>
    <n v="1806"/>
  </r>
  <r>
    <s v="Barr Faughny"/>
    <x v="3"/>
    <s v="Manuka Honey Choco"/>
    <d v="2022-02-24T00:00:00"/>
    <n v="5474"/>
    <n v="239"/>
    <n v="22.9"/>
    <n v="2189.6"/>
  </r>
  <r>
    <s v="Karlen McCaffrey"/>
    <x v="3"/>
    <s v="85% Dark Bars"/>
    <d v="2022-06-28T00:00:00"/>
    <n v="6069"/>
    <n v="55"/>
    <n v="110.35"/>
    <n v="2427.6"/>
  </r>
  <r>
    <s v="Oby Sorrel"/>
    <x v="2"/>
    <s v="85% Dark Bars"/>
    <d v="2022-06-30T00:00:00"/>
    <n v="6944"/>
    <n v="27"/>
    <n v="257.19"/>
    <n v="2777.6"/>
  </r>
  <r>
    <s v="Curtice Advani"/>
    <x v="5"/>
    <s v="Choco Coated Almonds"/>
    <d v="2022-08-18T00:00:00"/>
    <n v="5859"/>
    <n v="7"/>
    <n v="837"/>
    <n v="2343.6"/>
  </r>
  <r>
    <s v="Kaine Padly"/>
    <x v="1"/>
    <s v="70% Dark Bites"/>
    <d v="2022-01-24T00:00:00"/>
    <n v="12173"/>
    <n v="301"/>
    <n v="40.44"/>
    <n v="4869.2"/>
  </r>
  <r>
    <s v="Beverie Moffet"/>
    <x v="4"/>
    <s v="White Choc"/>
    <d v="2022-03-11T00:00:00"/>
    <n v="5292"/>
    <n v="134"/>
    <n v="39.49"/>
    <n v="2116.8000000000002"/>
  </r>
  <r>
    <s v="Ches Bonnell"/>
    <x v="3"/>
    <s v="After Nines"/>
    <d v="2022-06-23T00:00:00"/>
    <n v="5705"/>
    <n v="350"/>
    <n v="16.3"/>
    <n v="2282"/>
  </r>
  <r>
    <s v="Husein Augar"/>
    <x v="1"/>
    <s v="Spicy Special Slims"/>
    <d v="2022-08-22T00:00:00"/>
    <n v="2492"/>
    <n v="33"/>
    <n v="75.52"/>
    <n v="996.8"/>
  </r>
  <r>
    <s v="Gunar Cockshoot"/>
    <x v="5"/>
    <s v="50% Dark Bites"/>
    <d v="2022-01-04T00:00:00"/>
    <n v="3024"/>
    <n v="23"/>
    <n v="131.47999999999999"/>
    <n v="1209.5999999999999"/>
  </r>
  <r>
    <s v="Curtice Advani"/>
    <x v="1"/>
    <s v="Milk Bars"/>
    <d v="2022-04-05T00:00:00"/>
    <n v="3437"/>
    <n v="201"/>
    <n v="17.100000000000001"/>
    <n v="1374.8"/>
  </r>
  <r>
    <s v="Beverie Moffet"/>
    <x v="1"/>
    <s v="Milk Bars"/>
    <d v="2022-04-15T00:00:00"/>
    <n v="1869"/>
    <n v="323"/>
    <n v="5.79"/>
    <n v="747.6"/>
  </r>
  <r>
    <s v="Husein Augar"/>
    <x v="2"/>
    <s v="White Choc"/>
    <d v="2022-05-11T00:00:00"/>
    <n v="3171"/>
    <n v="220"/>
    <n v="14.41"/>
    <n v="1268.4000000000001"/>
  </r>
  <r>
    <s v="Andria Kimpton"/>
    <x v="5"/>
    <s v="Manuka Honey Choco"/>
    <d v="2022-07-21T00:00:00"/>
    <n v="4858"/>
    <n v="488"/>
    <n v="9.9499999999999993"/>
    <n v="1943.2"/>
  </r>
  <r>
    <s v="Jan Morforth"/>
    <x v="3"/>
    <s v="Orange Choco"/>
    <d v="2022-02-11T00:00:00"/>
    <n v="1225"/>
    <n v="84"/>
    <n v="14.58"/>
    <n v="490"/>
  </r>
  <r>
    <s v="Andria Kimpton"/>
    <x v="5"/>
    <s v="Smooth Sliky Salty"/>
    <d v="2022-07-08T00:00:00"/>
    <n v="1155"/>
    <n v="79"/>
    <n v="14.62"/>
    <n v="462"/>
  </r>
  <r>
    <s v="Gunar Cockshoot"/>
    <x v="0"/>
    <s v="Raspberry Choco"/>
    <d v="2022-08-11T00:00:00"/>
    <n v="6811"/>
    <n v="344"/>
    <n v="19.8"/>
    <n v="2724.4"/>
  </r>
  <r>
    <s v="Husein Augar"/>
    <x v="3"/>
    <s v="After Nines"/>
    <d v="2022-08-04T00:00:00"/>
    <n v="6433"/>
    <n v="7"/>
    <n v="919"/>
    <n v="2573.1999999999998"/>
  </r>
  <r>
    <s v="Andria Kimpton"/>
    <x v="3"/>
    <s v="Orange Choco"/>
    <d v="2022-06-14T00:00:00"/>
    <n v="8169"/>
    <n v="88"/>
    <n v="92.83"/>
    <n v="3267.6"/>
  </r>
  <r>
    <s v="Dennison Crosswaite"/>
    <x v="0"/>
    <s v="Baker's Choco Chips"/>
    <d v="2022-01-17T00:00:00"/>
    <n v="2275"/>
    <n v="275"/>
    <n v="8.27"/>
    <n v="910"/>
  </r>
  <r>
    <s v="Jehu Rudeforth"/>
    <x v="5"/>
    <s v="Orange Choco"/>
    <d v="2022-06-23T00:00:00"/>
    <n v="3857"/>
    <n v="512"/>
    <n v="7.53"/>
    <n v="1542.8"/>
  </r>
  <r>
    <s v="Jehu Rudeforth"/>
    <x v="0"/>
    <s v="Smooth Sliky Salty"/>
    <d v="2022-08-24T00:00:00"/>
    <n v="1463"/>
    <n v="113"/>
    <n v="12.95"/>
    <n v="585.20000000000005"/>
  </r>
  <r>
    <s v="Andria Kimpton"/>
    <x v="0"/>
    <s v="Caramel Stuffed Bars"/>
    <d v="2022-06-07T00:00:00"/>
    <n v="7924"/>
    <n v="275"/>
    <n v="28.81"/>
    <n v="3169.6"/>
  </r>
  <r>
    <s v="Jan Morforth"/>
    <x v="0"/>
    <s v="White Choc"/>
    <d v="2022-06-22T00:00:00"/>
    <n v="8799"/>
    <n v="47"/>
    <n v="187.21"/>
    <n v="3519.6"/>
  </r>
  <r>
    <s v="Dotty Strutley"/>
    <x v="4"/>
    <s v="Fruit &amp; Nut Bars"/>
    <d v="2022-07-13T00:00:00"/>
    <n v="2898"/>
    <n v="276"/>
    <n v="10.5"/>
    <n v="1159.2"/>
  </r>
  <r>
    <s v="Kelci Walkden"/>
    <x v="0"/>
    <s v="Choco Coated Almonds"/>
    <d v="2022-05-24T00:00:00"/>
    <n v="9506"/>
    <n v="212"/>
    <n v="44.84"/>
    <n v="3802.4"/>
  </r>
  <r>
    <s v="Gunar Cockshoot"/>
    <x v="3"/>
    <s v="After Nines"/>
    <d v="2022-08-09T00:00:00"/>
    <n v="7175"/>
    <n v="145"/>
    <n v="49.48"/>
    <n v="2870"/>
  </r>
  <r>
    <s v="Kaine Padly"/>
    <x v="5"/>
    <s v="85% Dark Bars"/>
    <d v="2022-04-06T00:00:00"/>
    <n v="1729"/>
    <n v="31"/>
    <n v="55.77"/>
    <n v="691.6"/>
  </r>
  <r>
    <s v="Jan Morforth"/>
    <x v="3"/>
    <s v="Manuka Honey Choco"/>
    <d v="2022-07-28T00:00:00"/>
    <n v="1589"/>
    <n v="271"/>
    <n v="5.86"/>
    <n v="635.6"/>
  </r>
  <r>
    <s v="Gunar Cockshoot"/>
    <x v="3"/>
    <s v="Raspberry Choco"/>
    <d v="2022-08-24T00:00:00"/>
    <n v="630"/>
    <n v="52"/>
    <n v="12.12"/>
    <n v="252"/>
  </r>
  <r>
    <s v="Van Tuxwell"/>
    <x v="2"/>
    <s v="99% Dark &amp; Pure"/>
    <d v="2022-01-17T00:00:00"/>
    <n v="112"/>
    <n v="128"/>
    <n v="0.88"/>
    <n v="44.8"/>
  </r>
  <r>
    <s v="Curtice Advani"/>
    <x v="4"/>
    <s v="Drinking Coco"/>
    <d v="2022-02-07T00:00:00"/>
    <n v="5187"/>
    <n v="142"/>
    <n v="36.53"/>
    <n v="2074.8000000000002"/>
  </r>
  <r>
    <s v="Brien Boise"/>
    <x v="2"/>
    <s v="Spicy Special Slims"/>
    <d v="2022-05-09T00:00:00"/>
    <n v="6223"/>
    <n v="256"/>
    <n v="24.31"/>
    <n v="2489.1999999999998"/>
  </r>
  <r>
    <s v="Mallorie Waber"/>
    <x v="3"/>
    <s v="85% Dark Bars"/>
    <d v="2022-06-06T00:00:00"/>
    <n v="7714"/>
    <n v="106"/>
    <n v="72.77"/>
    <n v="3085.6"/>
  </r>
  <r>
    <s v="Wilone O'Kielt"/>
    <x v="4"/>
    <s v="Choco Coated Almonds"/>
    <d v="2022-06-06T00:00:00"/>
    <n v="9457"/>
    <n v="6"/>
    <n v="1576.17"/>
    <n v="3782.8"/>
  </r>
  <r>
    <s v="Beverie Moffet"/>
    <x v="3"/>
    <s v="Organic Choco Syrup"/>
    <d v="2022-05-24T00:00:00"/>
    <n v="6678"/>
    <n v="226"/>
    <n v="29.55"/>
    <n v="2671.2"/>
  </r>
  <r>
    <s v="Gunar Cockshoot"/>
    <x v="0"/>
    <s v="50% Dark Bites"/>
    <d v="2022-01-13T00:00:00"/>
    <n v="2107"/>
    <n v="121"/>
    <n v="17.41"/>
    <n v="842.8"/>
  </r>
  <r>
    <s v="Marney O'Breen"/>
    <x v="4"/>
    <s v="Raspberry Choco"/>
    <d v="2022-05-23T00:00:00"/>
    <n v="6069"/>
    <n v="151"/>
    <n v="40.19"/>
    <n v="2427.6"/>
  </r>
  <r>
    <s v="Jehu Rudeforth"/>
    <x v="0"/>
    <s v="White Choc"/>
    <d v="2022-06-29T00:00:00"/>
    <n v="1862"/>
    <n v="284"/>
    <n v="6.56"/>
    <n v="744.8"/>
  </r>
  <r>
    <s v="Jehu Rudeforth"/>
    <x v="3"/>
    <s v="85% Dark Bars"/>
    <d v="2022-03-11T00:00:00"/>
    <n v="6972"/>
    <n v="89"/>
    <n v="78.34"/>
    <n v="2788.8"/>
  </r>
  <r>
    <s v="Dotty Strutley"/>
    <x v="4"/>
    <s v="85% Dark Bars"/>
    <d v="2022-04-25T00:00:00"/>
    <n v="10220"/>
    <n v="508"/>
    <n v="20.12"/>
    <n v="4088"/>
  </r>
  <r>
    <s v="Rafaelita Blaksland"/>
    <x v="2"/>
    <s v="Smooth Sliky Salty"/>
    <d v="2022-05-30T00:00:00"/>
    <n v="3969"/>
    <n v="243"/>
    <n v="16.329999999999998"/>
    <n v="1587.6"/>
  </r>
  <r>
    <s v="Curtice Advani"/>
    <x v="1"/>
    <s v="Manuka Honey Choco"/>
    <d v="2022-05-23T00:00:00"/>
    <n v="1547"/>
    <n v="170"/>
    <n v="9.1"/>
    <n v="618.79999999999995"/>
  </r>
  <r>
    <s v="Mallorie Waber"/>
    <x v="4"/>
    <s v="Peanut Butter Cubes"/>
    <d v="2022-05-23T00:00:00"/>
    <n v="1162"/>
    <n v="18"/>
    <n v="64.56"/>
    <n v="464.8"/>
  </r>
  <r>
    <s v="Van Tuxwell"/>
    <x v="5"/>
    <s v="Peanut Butter Cubes"/>
    <d v="2022-06-24T00:00:00"/>
    <n v="6342"/>
    <n v="282"/>
    <n v="22.49"/>
    <n v="2536.8000000000002"/>
  </r>
  <r>
    <s v="Kelci Walkden"/>
    <x v="3"/>
    <s v="Smooth Sliky Salty"/>
    <d v="2022-03-11T00:00:00"/>
    <n v="10633"/>
    <n v="277"/>
    <n v="38.39"/>
    <n v="4253.2"/>
  </r>
  <r>
    <s v="Rafaelita Blaksland"/>
    <x v="4"/>
    <s v="Smooth Sliky Salty"/>
    <d v="2022-07-27T00:00:00"/>
    <n v="15057"/>
    <n v="212"/>
    <n v="71.02"/>
    <n v="6022.8"/>
  </r>
  <r>
    <s v="Rafaelita Blaksland"/>
    <x v="4"/>
    <s v="White Choc"/>
    <d v="2022-08-16T00:00:00"/>
    <n v="4704"/>
    <n v="126"/>
    <n v="37.33"/>
    <n v="1881.6"/>
  </r>
  <r>
    <s v="Roddy Speechley"/>
    <x v="5"/>
    <s v="Smooth Sliky Salty"/>
    <d v="2022-03-07T00:00:00"/>
    <n v="9338"/>
    <n v="11"/>
    <n v="848.91"/>
    <n v="3735.2"/>
  </r>
  <r>
    <s v="Curtice Advani"/>
    <x v="3"/>
    <s v="After Nines"/>
    <d v="2022-04-05T00:00:00"/>
    <n v="7959"/>
    <n v="30"/>
    <n v="265.3"/>
    <n v="3183.6"/>
  </r>
  <r>
    <s v="Camilla Castle"/>
    <x v="1"/>
    <s v="85% Dark Bars"/>
    <d v="2022-05-04T00:00:00"/>
    <n v="9023"/>
    <n v="51"/>
    <n v="176.92"/>
    <n v="3609.2"/>
  </r>
  <r>
    <s v="Ches Bonnell"/>
    <x v="4"/>
    <s v="Choco Coated Almonds"/>
    <d v="2022-01-04T00:00:00"/>
    <n v="14525"/>
    <n v="92"/>
    <n v="157.88"/>
    <n v="5810"/>
  </r>
  <r>
    <s v="Marney O'Breen"/>
    <x v="2"/>
    <s v="Baker's Choco Chips"/>
    <d v="2022-01-13T00:00:00"/>
    <n v="5810"/>
    <n v="101"/>
    <n v="57.52"/>
    <n v="2324"/>
  </r>
  <r>
    <s v="Wilone O'Kielt"/>
    <x v="3"/>
    <s v="Fruit &amp; Nut Bars"/>
    <d v="2022-07-11T00:00:00"/>
    <n v="6426"/>
    <n v="98"/>
    <n v="65.569999999999993"/>
    <n v="2570.4"/>
  </r>
  <r>
    <s v="Kaine Padly"/>
    <x v="2"/>
    <s v="Mint Chip Choco"/>
    <d v="2022-05-17T00:00:00"/>
    <n v="4403"/>
    <n v="159"/>
    <n v="27.69"/>
    <n v="1761.2"/>
  </r>
  <r>
    <s v="Camilla Castle"/>
    <x v="3"/>
    <s v="Peanut Butter Cubes"/>
    <d v="2022-07-21T00:00:00"/>
    <n v="1582"/>
    <n v="62"/>
    <n v="25.52"/>
    <n v="632.79999999999995"/>
  </r>
  <r>
    <s v="Curtice Advani"/>
    <x v="5"/>
    <s v="Organic Choco Syrup"/>
    <d v="2022-02-22T00:00:00"/>
    <n v="791"/>
    <n v="22"/>
    <n v="35.950000000000003"/>
    <n v="316.39999999999998"/>
  </r>
  <r>
    <s v="Jan Morforth"/>
    <x v="1"/>
    <s v="99% Dark &amp; Pure"/>
    <d v="2022-05-23T00:00:00"/>
    <n v="9100"/>
    <n v="187"/>
    <n v="48.66"/>
    <n v="3640"/>
  </r>
  <r>
    <s v="Rafaelita Blaksland"/>
    <x v="5"/>
    <s v="Drinking Coco"/>
    <d v="2022-07-12T00:00:00"/>
    <n v="9884"/>
    <n v="200"/>
    <n v="49.42"/>
    <n v="3953.6"/>
  </r>
  <r>
    <s v="Jan Morforth"/>
    <x v="0"/>
    <s v="Orange Choco"/>
    <d v="2022-06-15T00:00:00"/>
    <n v="3780"/>
    <n v="201"/>
    <n v="18.809999999999999"/>
    <n v="1512"/>
  </r>
  <r>
    <s v="Barr Faughny"/>
    <x v="3"/>
    <s v="50% Dark Bites"/>
    <d v="2022-06-23T00:00:00"/>
    <n v="4557"/>
    <n v="308"/>
    <n v="14.8"/>
    <n v="1822.8"/>
  </r>
  <r>
    <s v="Curtice Advani"/>
    <x v="2"/>
    <s v="Eclairs"/>
    <d v="2022-03-25T00:00:00"/>
    <n v="5796"/>
    <n v="55"/>
    <n v="105.38"/>
    <n v="2318.4"/>
  </r>
  <r>
    <s v="Jan Morforth"/>
    <x v="1"/>
    <s v="Caramel Stuffed Bars"/>
    <d v="2022-07-04T00:00:00"/>
    <n v="84"/>
    <n v="153"/>
    <n v="0.55000000000000004"/>
    <n v="33.6"/>
  </r>
  <r>
    <s v="Andria Kimpton"/>
    <x v="0"/>
    <s v="White Choc"/>
    <d v="2022-05-12T00:00:00"/>
    <n v="9037"/>
    <n v="101"/>
    <n v="89.48"/>
    <n v="3614.8"/>
  </r>
  <r>
    <s v="Camilla Castle"/>
    <x v="3"/>
    <s v="Raspberry Choco"/>
    <d v="2022-04-04T00:00:00"/>
    <n v="4746"/>
    <n v="137"/>
    <n v="34.64"/>
    <n v="1898.4"/>
  </r>
  <r>
    <s v="Madelene Upcott"/>
    <x v="2"/>
    <s v="Orange Choco"/>
    <d v="2022-04-15T00:00:00"/>
    <n v="6713"/>
    <n v="398"/>
    <n v="16.87"/>
    <n v="2685.2"/>
  </r>
  <r>
    <s v="Roddy Speechley"/>
    <x v="5"/>
    <s v="Eclairs"/>
    <d v="2022-03-08T00:00:00"/>
    <n v="6237"/>
    <n v="88"/>
    <n v="70.88"/>
    <n v="2494.8000000000002"/>
  </r>
  <r>
    <s v="Karlen McCaffrey"/>
    <x v="1"/>
    <s v="White Choc"/>
    <d v="2022-01-17T00:00:00"/>
    <n v="7483"/>
    <n v="232"/>
    <n v="32.25"/>
    <n v="2993.2"/>
  </r>
  <r>
    <s v="Wilone O'Kielt"/>
    <x v="1"/>
    <s v="Mint Chip Choco"/>
    <d v="2022-08-22T00:00:00"/>
    <n v="1309"/>
    <n v="51"/>
    <n v="25.67"/>
    <n v="523.6"/>
  </r>
  <r>
    <s v="Andria Kimpton"/>
    <x v="0"/>
    <s v="99% Dark &amp; Pure"/>
    <d v="2022-07-25T00:00:00"/>
    <n v="1155"/>
    <n v="66"/>
    <n v="17.5"/>
    <n v="462"/>
  </r>
  <r>
    <s v="Marney O'Breen"/>
    <x v="0"/>
    <s v="50% Dark Bites"/>
    <d v="2022-06-14T00:00:00"/>
    <n v="2989"/>
    <n v="124"/>
    <n v="24.1"/>
    <n v="1195.5999999999999"/>
  </r>
  <r>
    <s v="Ches Bonnell"/>
    <x v="1"/>
    <s v="Choco Coated Almonds"/>
    <d v="2022-04-05T00:00:00"/>
    <n v="9625"/>
    <n v="78"/>
    <n v="123.4"/>
    <n v="3850"/>
  </r>
  <r>
    <s v="Madelene Upcott"/>
    <x v="0"/>
    <s v="Raspberry Choco"/>
    <d v="2022-08-26T00:00:00"/>
    <n v="7357"/>
    <n v="341"/>
    <n v="21.57"/>
    <n v="2942.8"/>
  </r>
  <r>
    <s v="Wilone O'Kielt"/>
    <x v="2"/>
    <s v="50% Dark Bites"/>
    <d v="2022-08-03T00:00:00"/>
    <n v="10031"/>
    <n v="114"/>
    <n v="87.99"/>
    <n v="4012.4"/>
  </r>
  <r>
    <s v="Gigi Bohling"/>
    <x v="5"/>
    <s v="White Choc"/>
    <d v="2022-07-11T00:00:00"/>
    <n v="6587"/>
    <n v="4"/>
    <n v="1646.75"/>
    <n v="2634.8"/>
  </r>
  <r>
    <s v="Wilone O'Kielt"/>
    <x v="3"/>
    <s v="Eclairs"/>
    <d v="2022-03-11T00:00:00"/>
    <n v="3311"/>
    <n v="22"/>
    <n v="150.5"/>
    <n v="1324.4"/>
  </r>
  <r>
    <s v="Brien Boise"/>
    <x v="0"/>
    <s v="Peanut Butter Cubes"/>
    <d v="2022-01-10T00:00:00"/>
    <n v="15330"/>
    <n v="30"/>
    <n v="511"/>
    <n v="6132"/>
  </r>
  <r>
    <s v="Roddy Speechley"/>
    <x v="0"/>
    <s v="Baker's Choco Chips"/>
    <d v="2022-04-04T00:00:00"/>
    <n v="14028"/>
    <n v="351"/>
    <n v="39.97"/>
    <n v="5611.2"/>
  </r>
  <r>
    <s v="Karlen McCaffrey"/>
    <x v="2"/>
    <s v="50% Dark Bites"/>
    <d v="2022-01-17T00:00:00"/>
    <n v="6678"/>
    <n v="708"/>
    <n v="9.43"/>
    <n v="2671.2"/>
  </r>
  <r>
    <s v="Marney O'Breen"/>
    <x v="3"/>
    <s v="Organic Choco Syrup"/>
    <d v="2022-07-08T00:00:00"/>
    <n v="8624"/>
    <n v="50"/>
    <n v="172.48"/>
    <n v="3449.6"/>
  </r>
  <r>
    <s v="Jan Morforth"/>
    <x v="0"/>
    <s v="Organic Choco Syrup"/>
    <d v="2022-04-12T00:00:00"/>
    <n v="1197"/>
    <n v="356"/>
    <n v="3.36"/>
    <n v="478.8"/>
  </r>
  <r>
    <s v="Rafaelita Blaksland"/>
    <x v="5"/>
    <s v="Fruit &amp; Nut Bars"/>
    <d v="2022-08-24T00:00:00"/>
    <n v="483"/>
    <n v="185"/>
    <n v="2.61"/>
    <n v="193.2"/>
  </r>
  <r>
    <s v="Ches Bonnell"/>
    <x v="0"/>
    <s v="Choco Coated Almonds"/>
    <d v="2022-06-07T00:00:00"/>
    <n v="1687"/>
    <n v="236"/>
    <n v="7.15"/>
    <n v="674.8"/>
  </r>
  <r>
    <s v="Gunar Cockshoot"/>
    <x v="5"/>
    <s v="Almond Choco"/>
    <d v="2022-07-28T00:00:00"/>
    <n v="1309"/>
    <n v="30"/>
    <n v="43.63"/>
    <n v="523.6"/>
  </r>
  <r>
    <s v="Husein Augar"/>
    <x v="4"/>
    <s v="99% Dark &amp; Pure"/>
    <d v="2022-02-21T00:00:00"/>
    <n v="9534"/>
    <n v="111"/>
    <n v="85.89"/>
    <n v="3813.6"/>
  </r>
  <r>
    <s v="Dennison Crosswaite"/>
    <x v="5"/>
    <s v="Mint Chip Choco"/>
    <d v="2022-04-08T00:00:00"/>
    <n v="1694"/>
    <n v="289"/>
    <n v="5.86"/>
    <n v="677.6"/>
  </r>
  <r>
    <s v="Brien Boise"/>
    <x v="0"/>
    <s v="Manuka Honey Choco"/>
    <d v="2022-06-28T00:00:00"/>
    <n v="70"/>
    <n v="103"/>
    <n v="0.68"/>
    <n v="28"/>
  </r>
  <r>
    <s v="Van Tuxwell"/>
    <x v="0"/>
    <s v="Baker's Choco Chips"/>
    <d v="2022-03-24T00:00:00"/>
    <n v="2443"/>
    <n v="20"/>
    <n v="122.15"/>
    <n v="977.2"/>
  </r>
  <r>
    <s v="Barr Faughny"/>
    <x v="2"/>
    <s v="Caramel Stuffed Bars"/>
    <d v="2022-07-29T00:00:00"/>
    <n v="2933"/>
    <n v="55"/>
    <n v="53.33"/>
    <n v="1173.2"/>
  </r>
  <r>
    <s v="Dennison Crosswaite"/>
    <x v="4"/>
    <s v="Eclairs"/>
    <d v="2022-05-25T00:00:00"/>
    <n v="2044"/>
    <n v="90"/>
    <n v="22.71"/>
    <n v="817.6"/>
  </r>
  <r>
    <s v="Gigi Bohling"/>
    <x v="2"/>
    <s v="Raspberry Choco"/>
    <d v="2022-03-30T00:00:00"/>
    <n v="6524"/>
    <n v="303"/>
    <n v="21.53"/>
    <n v="2609.6"/>
  </r>
  <r>
    <s v="Dennison Crosswaite"/>
    <x v="4"/>
    <s v="Organic Choco Syrup"/>
    <d v="2022-07-18T00:00:00"/>
    <n v="12656"/>
    <n v="126"/>
    <n v="100.44"/>
    <n v="5062.3999999999996"/>
  </r>
  <r>
    <s v="Beverie Moffet"/>
    <x v="5"/>
    <s v="Orange Choco"/>
    <d v="2022-05-10T00:00:00"/>
    <n v="8722"/>
    <n v="109"/>
    <n v="80.02"/>
    <n v="3488.8"/>
  </r>
  <r>
    <s v="Mallorie Waber"/>
    <x v="2"/>
    <s v="Choco Coated Almonds"/>
    <d v="2022-03-18T00:00:00"/>
    <n v="15750"/>
    <n v="92"/>
    <n v="171.2"/>
    <n v="6300"/>
  </r>
  <r>
    <s v="Ches Bonnell"/>
    <x v="1"/>
    <s v="Caramel Stuffed Bars"/>
    <d v="2022-06-15T00:00:00"/>
    <n v="6839"/>
    <n v="56"/>
    <n v="122.12"/>
    <n v="2735.6"/>
  </r>
  <r>
    <s v="Van Tuxwell"/>
    <x v="5"/>
    <s v="50% Dark Bites"/>
    <d v="2022-05-12T00:00:00"/>
    <n v="13685"/>
    <n v="58"/>
    <n v="235.95"/>
    <n v="5474"/>
  </r>
  <r>
    <s v="Kelci Walkden"/>
    <x v="3"/>
    <s v="Baker's Choco Chips"/>
    <d v="2022-06-23T00:00:00"/>
    <n v="2912"/>
    <n v="110"/>
    <n v="26.47"/>
    <n v="1164.8"/>
  </r>
  <r>
    <s v="Beverie Moffet"/>
    <x v="1"/>
    <s v="Spicy Special Slims"/>
    <d v="2022-04-21T00:00:00"/>
    <n v="3339"/>
    <n v="171"/>
    <n v="19.53"/>
    <n v="1335.6"/>
  </r>
  <r>
    <s v="Gigi Bohling"/>
    <x v="2"/>
    <s v="Almond Choco"/>
    <d v="2022-08-17T00:00:00"/>
    <n v="910"/>
    <n v="117"/>
    <n v="7.78"/>
    <n v="364"/>
  </r>
  <r>
    <s v="Rafaelita Blaksland"/>
    <x v="3"/>
    <s v="Eclairs"/>
    <d v="2022-02-07T00:00:00"/>
    <n v="19481"/>
    <n v="51"/>
    <n v="381.98"/>
    <n v="7792.4"/>
  </r>
  <r>
    <s v="Kelci Walkden"/>
    <x v="5"/>
    <s v="Smooth Sliky Salty"/>
    <d v="2022-03-17T00:00:00"/>
    <n v="8099"/>
    <n v="118"/>
    <n v="68.64"/>
    <n v="3239.6"/>
  </r>
  <r>
    <s v="Jan Morforth"/>
    <x v="1"/>
    <s v="Baker's Choco Chips"/>
    <d v="2022-08-01T00:00:00"/>
    <n v="13727"/>
    <n v="79"/>
    <n v="173.76"/>
    <n v="5490.8"/>
  </r>
  <r>
    <s v="Jehu Rudeforth"/>
    <x v="2"/>
    <s v="Milk Bars"/>
    <d v="2022-03-18T00:00:00"/>
    <n v="8659"/>
    <n v="29"/>
    <n v="298.58999999999997"/>
    <n v="3463.6"/>
  </r>
  <r>
    <s v="Gigi Bohling"/>
    <x v="5"/>
    <s v="Fruit &amp; Nut Bars"/>
    <d v="2022-06-14T00:00:00"/>
    <n v="5782"/>
    <n v="103"/>
    <n v="56.14"/>
    <n v="2312.8000000000002"/>
  </r>
  <r>
    <s v="Beverie Moffet"/>
    <x v="0"/>
    <s v="Eclairs"/>
    <d v="2022-04-22T00:00:00"/>
    <n v="8463"/>
    <n v="155"/>
    <n v="54.6"/>
    <n v="3385.2"/>
  </r>
  <r>
    <s v="Marney O'Breen"/>
    <x v="3"/>
    <s v="Eclairs"/>
    <d v="2022-01-18T00:00:00"/>
    <n v="4914"/>
    <n v="31"/>
    <n v="158.52000000000001"/>
    <n v="1965.6"/>
  </r>
  <r>
    <s v="Husein Augar"/>
    <x v="2"/>
    <s v="99% Dark &amp; Pure"/>
    <d v="2022-08-26T00:00:00"/>
    <n v="3087"/>
    <n v="128"/>
    <n v="24.12"/>
    <n v="1234.8"/>
  </r>
  <r>
    <s v="Gunar Cockshoot"/>
    <x v="3"/>
    <s v="Fruit &amp; Nut Bars"/>
    <d v="2022-06-10T00:00:00"/>
    <n v="9205"/>
    <n v="419"/>
    <n v="21.97"/>
    <n v="3682"/>
  </r>
  <r>
    <s v="Curtice Advani"/>
    <x v="5"/>
    <s v="70% Dark Bites"/>
    <d v="2022-01-31T00:00:00"/>
    <n v="2303"/>
    <n v="7"/>
    <n v="329"/>
    <n v="921.2"/>
  </r>
  <r>
    <s v="Kelci Walkden"/>
    <x v="3"/>
    <s v="Manuka Honey Choco"/>
    <d v="2022-04-08T00:00:00"/>
    <n v="1358"/>
    <n v="106"/>
    <n v="12.81"/>
    <n v="543.20000000000005"/>
  </r>
  <r>
    <s v="Dotty Strutley"/>
    <x v="2"/>
    <s v="Baker's Choco Chips"/>
    <d v="2022-06-07T00:00:00"/>
    <n v="3605"/>
    <n v="68"/>
    <n v="53.01"/>
    <n v="1442"/>
  </r>
  <r>
    <s v="Barr Faughny"/>
    <x v="2"/>
    <s v="85% Dark Bars"/>
    <d v="2022-02-10T00:00:00"/>
    <n v="8498"/>
    <n v="44"/>
    <n v="193.14"/>
    <n v="3399.2"/>
  </r>
  <r>
    <s v="Beverie Moffet"/>
    <x v="2"/>
    <s v="50% Dark Bites"/>
    <d v="2022-05-16T00:00:00"/>
    <n v="700"/>
    <n v="457"/>
    <n v="1.53"/>
    <n v="280"/>
  </r>
  <r>
    <s v="Gunar Cockshoot"/>
    <x v="1"/>
    <s v="Baker's Choco Chips"/>
    <d v="2022-03-18T00:00:00"/>
    <n v="2191"/>
    <n v="524"/>
    <n v="4.18"/>
    <n v="876.4"/>
  </r>
  <r>
    <s v="Van Tuxwell"/>
    <x v="2"/>
    <s v="50% Dark Bites"/>
    <d v="2022-07-13T00:00:00"/>
    <n v="644"/>
    <n v="137"/>
    <n v="4.7"/>
    <n v="257.60000000000002"/>
  </r>
  <r>
    <s v="Oby Sorrel"/>
    <x v="4"/>
    <s v="Manuka Honey Choco"/>
    <d v="2022-07-25T00:00:00"/>
    <n v="4340"/>
    <n v="86"/>
    <n v="50.47"/>
    <n v="1736"/>
  </r>
  <r>
    <s v="Van Tuxwell"/>
    <x v="5"/>
    <s v="Choco Coated Almonds"/>
    <d v="2022-08-19T00:00:00"/>
    <n v="2282"/>
    <n v="296"/>
    <n v="7.71"/>
    <n v="912.8"/>
  </r>
  <r>
    <s v="Karlen McCaffrey"/>
    <x v="5"/>
    <s v="70% Dark Bites"/>
    <d v="2022-06-24T00:00:00"/>
    <n v="7714"/>
    <n v="597"/>
    <n v="12.92"/>
    <n v="3085.6"/>
  </r>
  <r>
    <s v="Kelci Walkden"/>
    <x v="5"/>
    <s v="Fruit &amp; Nut Bars"/>
    <d v="2022-06-20T00:00:00"/>
    <n v="826"/>
    <n v="149"/>
    <n v="5.54"/>
    <n v="330.4"/>
  </r>
  <r>
    <s v="Camilla Castle"/>
    <x v="1"/>
    <s v="99% Dark &amp; Pure"/>
    <d v="2022-08-02T00:00:00"/>
    <n v="203"/>
    <n v="207"/>
    <n v="0.98"/>
    <n v="81.2"/>
  </r>
  <r>
    <s v="Madelene Upcott"/>
    <x v="3"/>
    <s v="70% Dark Bites"/>
    <d v="2022-02-22T00:00:00"/>
    <n v="13356"/>
    <n v="93"/>
    <n v="143.61000000000001"/>
    <n v="5342.4"/>
  </r>
  <r>
    <s v="Mallorie Waber"/>
    <x v="3"/>
    <s v="Orange Choco"/>
    <d v="2022-02-01T00:00:00"/>
    <n v="6510"/>
    <n v="23"/>
    <n v="283.04000000000002"/>
    <n v="2604"/>
  </r>
  <r>
    <s v="Jan Morforth"/>
    <x v="5"/>
    <s v="70% Dark Bites"/>
    <d v="2022-02-14T00:00:00"/>
    <n v="5894"/>
    <n v="305"/>
    <n v="19.32"/>
    <n v="2357.6"/>
  </r>
  <r>
    <s v="Kelci Walkden"/>
    <x v="2"/>
    <s v="Milk Bars"/>
    <d v="2022-02-24T00:00:00"/>
    <n v="7910"/>
    <n v="125"/>
    <n v="63.28"/>
    <n v="3164"/>
  </r>
  <r>
    <s v="Dennison Crosswaite"/>
    <x v="1"/>
    <s v="Orange Choco"/>
    <d v="2022-03-18T00:00:00"/>
    <n v="784"/>
    <n v="129"/>
    <n v="6.08"/>
    <n v="313.60000000000002"/>
  </r>
  <r>
    <s v="Husein Augar"/>
    <x v="0"/>
    <s v="Eclairs"/>
    <d v="2022-08-30T00:00:00"/>
    <n v="1750"/>
    <n v="252"/>
    <n v="6.94"/>
    <n v="700"/>
  </r>
  <r>
    <s v="Gigi Bohling"/>
    <x v="4"/>
    <s v="Peanut Butter Cubes"/>
    <d v="2022-05-09T00:00:00"/>
    <n v="280"/>
    <n v="75"/>
    <n v="3.73"/>
    <n v="112"/>
  </r>
  <r>
    <s v="Wilone O'Kielt"/>
    <x v="4"/>
    <s v="Smooth Sliky Salty"/>
    <d v="2022-01-18T00:00:00"/>
    <n v="504"/>
    <n v="87"/>
    <n v="5.79"/>
    <n v="201.6"/>
  </r>
  <r>
    <s v="Curtice Advani"/>
    <x v="1"/>
    <s v="White Choc"/>
    <d v="2022-07-04T00:00:00"/>
    <n v="7154"/>
    <n v="342"/>
    <n v="20.92"/>
    <n v="2861.6"/>
  </r>
  <r>
    <s v="Oby Sorrel"/>
    <x v="3"/>
    <s v="Spicy Special Slims"/>
    <d v="2022-06-03T00:00:00"/>
    <n v="1617"/>
    <n v="13"/>
    <n v="124.38"/>
    <n v="646.79999999999995"/>
  </r>
  <r>
    <s v="Beverie Moffet"/>
    <x v="3"/>
    <s v="Peanut Butter Cubes"/>
    <d v="2022-02-23T00:00:00"/>
    <n v="10822"/>
    <n v="30"/>
    <n v="360.73"/>
    <n v="4328.8"/>
  </r>
  <r>
    <s v="Dotty Strutley"/>
    <x v="3"/>
    <s v="99% Dark &amp; Pure"/>
    <d v="2022-05-09T00:00:00"/>
    <n v="10724"/>
    <n v="203"/>
    <n v="52.83"/>
    <n v="4289.6000000000004"/>
  </r>
  <r>
    <s v="Kelci Walkden"/>
    <x v="1"/>
    <s v="70% Dark Bites"/>
    <d v="2022-06-06T00:00:00"/>
    <n v="3640"/>
    <n v="106"/>
    <n v="34.340000000000003"/>
    <n v="1456"/>
  </r>
  <r>
    <s v="Kelci Walkden"/>
    <x v="1"/>
    <s v="Drinking Coco"/>
    <d v="2022-07-04T00:00:00"/>
    <n v="7532"/>
    <n v="234"/>
    <n v="32.19"/>
    <n v="3012.8"/>
  </r>
  <r>
    <s v="Brien Boise"/>
    <x v="3"/>
    <s v="Drinking Coco"/>
    <d v="2022-06-06T00:00:00"/>
    <n v="1582"/>
    <n v="100"/>
    <n v="15.82"/>
    <n v="632.79999999999995"/>
  </r>
  <r>
    <s v="Dotty Strutley"/>
    <x v="2"/>
    <s v="Almond Choco"/>
    <d v="2022-05-13T00:00:00"/>
    <n v="1456"/>
    <n v="91"/>
    <n v="16"/>
    <n v="582.4"/>
  </r>
  <r>
    <s v="Wilone O'Kielt"/>
    <x v="3"/>
    <s v="Organic Choco Syrup"/>
    <d v="2022-01-31T00:00:00"/>
    <n v="2016"/>
    <n v="277"/>
    <n v="7.28"/>
    <n v="806.4"/>
  </r>
  <r>
    <s v="Ches Bonnell"/>
    <x v="3"/>
    <s v="Caramel Stuffed Bars"/>
    <d v="2022-06-30T00:00:00"/>
    <n v="7588"/>
    <n v="42"/>
    <n v="180.67"/>
    <n v="3035.2"/>
  </r>
  <r>
    <s v="Barr Faughny"/>
    <x v="5"/>
    <s v="Manuka Honey Choco"/>
    <d v="2022-08-25T00:00:00"/>
    <n v="3402"/>
    <n v="249"/>
    <n v="13.66"/>
    <n v="1360.8"/>
  </r>
  <r>
    <s v="Gigi Bohling"/>
    <x v="3"/>
    <s v="Smooth Sliky Salty"/>
    <d v="2022-01-10T00:00:00"/>
    <n v="700"/>
    <n v="97"/>
    <n v="7.22"/>
    <n v="280"/>
  </r>
  <r>
    <s v="Brien Boise"/>
    <x v="4"/>
    <s v="Manuka Honey Choco"/>
    <d v="2022-08-22T00:00:00"/>
    <n v="1904"/>
    <n v="8"/>
    <n v="238"/>
    <n v="761.6"/>
  </r>
  <r>
    <s v="Roddy Speechley"/>
    <x v="3"/>
    <s v="85% Dark Bars"/>
    <d v="2022-04-14T00:00:00"/>
    <n v="4844"/>
    <n v="275"/>
    <n v="17.61"/>
    <n v="1937.6"/>
  </r>
  <r>
    <s v="Oby Sorrel"/>
    <x v="0"/>
    <s v="Smooth Sliky Salty"/>
    <d v="2022-05-31T00:00:00"/>
    <n v="9625"/>
    <n v="313"/>
    <n v="30.75"/>
    <n v="3850"/>
  </r>
  <r>
    <s v="Oby Sorrel"/>
    <x v="0"/>
    <s v="Raspberry Choco"/>
    <d v="2022-04-08T00:00:00"/>
    <n v="4599"/>
    <n v="323"/>
    <n v="14.24"/>
    <n v="1839.6"/>
  </r>
  <r>
    <s v="Roddy Speechley"/>
    <x v="4"/>
    <s v="Drinking Coco"/>
    <d v="2022-02-21T00:00:00"/>
    <n v="3003"/>
    <n v="155"/>
    <n v="19.37"/>
    <n v="1201.2"/>
  </r>
  <r>
    <s v="Andria Kimpton"/>
    <x v="2"/>
    <s v="Manuka Honey Choco"/>
    <d v="2022-03-30T00:00:00"/>
    <n v="9744"/>
    <n v="377"/>
    <n v="25.85"/>
    <n v="3897.6"/>
  </r>
  <r>
    <s v="Mallorie Waber"/>
    <x v="1"/>
    <s v="Raspberry Choco"/>
    <d v="2022-03-02T00:00:00"/>
    <n v="1400"/>
    <n v="2"/>
    <n v="700"/>
    <n v="560"/>
  </r>
  <r>
    <s v="Jehu Rudeforth"/>
    <x v="4"/>
    <s v="Orange Choco"/>
    <d v="2022-07-28T00:00:00"/>
    <n v="364"/>
    <n v="170"/>
    <n v="2.14"/>
    <n v="145.6"/>
  </r>
  <r>
    <s v="Kaine Padly"/>
    <x v="3"/>
    <s v="70% Dark Bites"/>
    <d v="2022-03-24T00:00:00"/>
    <n v="7231"/>
    <n v="38"/>
    <n v="190.29"/>
    <n v="2892.4"/>
  </r>
  <r>
    <s v="Curtice Advani"/>
    <x v="2"/>
    <s v="After Nines"/>
    <d v="2022-08-11T00:00:00"/>
    <n v="63"/>
    <n v="105"/>
    <n v="0.6"/>
    <n v="25.2"/>
  </r>
  <r>
    <s v="Husein Augar"/>
    <x v="0"/>
    <s v="Almond Choco"/>
    <d v="2022-05-17T00:00:00"/>
    <n v="8309"/>
    <n v="166"/>
    <n v="50.05"/>
    <n v="3323.6"/>
  </r>
  <r>
    <s v="Kaine Padly"/>
    <x v="5"/>
    <s v="Choco Coated Almonds"/>
    <d v="2022-05-18T00:00:00"/>
    <n v="3164"/>
    <n v="164"/>
    <n v="19.29"/>
    <n v="1265.5999999999999"/>
  </r>
  <r>
    <s v="Roddy Speechley"/>
    <x v="0"/>
    <s v="Peanut Butter Cubes"/>
    <d v="2022-08-17T00:00:00"/>
    <n v="5691"/>
    <n v="171"/>
    <n v="33.28"/>
    <n v="2276.4"/>
  </r>
  <r>
    <s v="Ches Bonnell"/>
    <x v="3"/>
    <s v="Eclairs"/>
    <d v="2022-04-04T00:00:00"/>
    <n v="490"/>
    <n v="49"/>
    <n v="10"/>
    <n v="196"/>
  </r>
  <r>
    <s v="Brien Boise"/>
    <x v="1"/>
    <s v="85% Dark Bars"/>
    <d v="2022-08-09T00:00:00"/>
    <n v="18032"/>
    <n v="205"/>
    <n v="87.96"/>
    <n v="7212.8"/>
  </r>
  <r>
    <s v="Brien Boise"/>
    <x v="3"/>
    <s v="Organic Choco Syrup"/>
    <d v="2022-01-17T00:00:00"/>
    <n v="637"/>
    <n v="313"/>
    <n v="2.04"/>
    <n v="254.8"/>
  </r>
  <r>
    <s v="Andria Kimpton"/>
    <x v="5"/>
    <s v="White Choc"/>
    <d v="2022-02-14T00:00:00"/>
    <n v="4067"/>
    <n v="29"/>
    <n v="140.24"/>
    <n v="1626.8"/>
  </r>
  <r>
    <s v="Gigi Bohling"/>
    <x v="3"/>
    <s v="Orange Choco"/>
    <d v="2022-05-16T00:00:00"/>
    <n v="8204"/>
    <n v="307"/>
    <n v="26.72"/>
    <n v="3281.6"/>
  </r>
  <r>
    <s v="Ches Bonnell"/>
    <x v="5"/>
    <s v="Smooth Sliky Salty"/>
    <d v="2022-03-16T00:00:00"/>
    <n v="9870"/>
    <n v="121"/>
    <n v="81.569999999999993"/>
    <n v="3948"/>
  </r>
  <r>
    <s v="Husein Augar"/>
    <x v="5"/>
    <s v="70% Dark Bites"/>
    <d v="2022-01-31T00:00:00"/>
    <n v="5131"/>
    <n v="285"/>
    <n v="18"/>
    <n v="2052.4"/>
  </r>
  <r>
    <s v="Barr Faughny"/>
    <x v="5"/>
    <s v="Organic Choco Syrup"/>
    <d v="2022-03-10T00:00:00"/>
    <n v="1141"/>
    <n v="205"/>
    <n v="5.57"/>
    <n v="456.4"/>
  </r>
  <r>
    <s v="Oby Sorrel"/>
    <x v="0"/>
    <s v="Organic Choco Syrup"/>
    <d v="2022-06-30T00:00:00"/>
    <n v="7980"/>
    <n v="157"/>
    <n v="50.83"/>
    <n v="3192"/>
  </r>
  <r>
    <s v="Van Tuxwell"/>
    <x v="3"/>
    <s v="Eclairs"/>
    <d v="2022-03-01T00:00:00"/>
    <n v="5229"/>
    <n v="182"/>
    <n v="28.73"/>
    <n v="2091.6"/>
  </r>
  <r>
    <s v="Mallorie Waber"/>
    <x v="0"/>
    <s v="Drinking Coco"/>
    <d v="2022-05-27T00:00:00"/>
    <n v="3423"/>
    <n v="100"/>
    <n v="34.229999999999997"/>
    <n v="1369.2"/>
  </r>
  <r>
    <s v="Oby Sorrel"/>
    <x v="0"/>
    <s v="Milk Bars"/>
    <d v="2022-07-11T00:00:00"/>
    <n v="6468"/>
    <n v="223"/>
    <n v="29"/>
    <n v="2587.1999999999998"/>
  </r>
  <r>
    <s v="Karlen McCaffrey"/>
    <x v="3"/>
    <s v="Mint Chip Choco"/>
    <d v="2022-03-02T00:00:00"/>
    <n v="4326"/>
    <n v="61"/>
    <n v="70.92"/>
    <n v="1730.4"/>
  </r>
  <r>
    <s v="Jehu Rudeforth"/>
    <x v="4"/>
    <s v="Raspberry Choco"/>
    <d v="2022-03-04T00:00:00"/>
    <n v="7154"/>
    <n v="133"/>
    <n v="53.79"/>
    <n v="2861.6"/>
  </r>
  <r>
    <s v="Kelci Walkden"/>
    <x v="0"/>
    <s v="85% Dark Bars"/>
    <d v="2022-06-23T00:00:00"/>
    <n v="3997"/>
    <n v="228"/>
    <n v="17.53"/>
    <n v="1598.8"/>
  </r>
  <r>
    <s v="Kelci Walkden"/>
    <x v="4"/>
    <s v="Almond Choco"/>
    <d v="2022-01-27T00:00:00"/>
    <n v="5180"/>
    <n v="233"/>
    <n v="22.23"/>
    <n v="2072"/>
  </r>
  <r>
    <s v="Marney O'Breen"/>
    <x v="5"/>
    <s v="Orange Choco"/>
    <d v="2022-01-14T00:00:00"/>
    <n v="2723"/>
    <n v="425"/>
    <n v="6.41"/>
    <n v="1089.2"/>
  </r>
  <r>
    <s v="Dennison Crosswaite"/>
    <x v="1"/>
    <s v="Fruit &amp; Nut Bars"/>
    <d v="2022-07-29T00:00:00"/>
    <n v="952"/>
    <n v="24"/>
    <n v="39.67"/>
    <n v="380.8"/>
  </r>
  <r>
    <s v="Brien Boise"/>
    <x v="5"/>
    <s v="Smooth Sliky Salty"/>
    <d v="2022-05-13T00:00:00"/>
    <n v="5691"/>
    <n v="495"/>
    <n v="11.5"/>
    <n v="2276.4"/>
  </r>
  <r>
    <s v="Barr Faughny"/>
    <x v="5"/>
    <s v="Baker's Choco Chips"/>
    <d v="2022-02-03T00:00:00"/>
    <n v="10969"/>
    <n v="170"/>
    <n v="64.52"/>
    <n v="4387.6000000000004"/>
  </r>
  <r>
    <s v="Brien Boise"/>
    <x v="1"/>
    <s v="Smooth Sliky Salty"/>
    <d v="2022-05-27T00:00:00"/>
    <n v="5964"/>
    <n v="26"/>
    <n v="229.38"/>
    <n v="2385.6"/>
  </r>
  <r>
    <s v="Jan Morforth"/>
    <x v="2"/>
    <s v="Drinking Coco"/>
    <d v="2022-02-18T00:00:00"/>
    <n v="2821"/>
    <n v="24"/>
    <n v="117.54"/>
    <n v="1128.4000000000001"/>
  </r>
  <r>
    <s v="Brien Boise"/>
    <x v="1"/>
    <s v="Spicy Special Slims"/>
    <d v="2022-01-28T00:00:00"/>
    <n v="1302"/>
    <n v="33"/>
    <n v="39.450000000000003"/>
    <n v="520.79999999999995"/>
  </r>
  <r>
    <s v="Van Tuxwell"/>
    <x v="0"/>
    <s v="Eclairs"/>
    <d v="2022-06-29T00:00:00"/>
    <n v="5474"/>
    <n v="109"/>
    <n v="50.22"/>
    <n v="2189.6"/>
  </r>
  <r>
    <s v="Wilone O'Kielt"/>
    <x v="1"/>
    <s v="Caramel Stuffed Bars"/>
    <d v="2022-01-13T00:00:00"/>
    <n v="4179"/>
    <n v="276"/>
    <n v="15.14"/>
    <n v="1671.6"/>
  </r>
  <r>
    <s v="Jehu Rudeforth"/>
    <x v="0"/>
    <s v="After Nines"/>
    <d v="2022-06-27T00:00:00"/>
    <n v="1946"/>
    <n v="164"/>
    <n v="11.87"/>
    <n v="778.4"/>
  </r>
  <r>
    <s v="Barr Faughny"/>
    <x v="5"/>
    <s v="White Choc"/>
    <d v="2022-03-29T00:00:00"/>
    <n v="4291"/>
    <n v="1"/>
    <n v="4291"/>
    <n v="1716.4"/>
  </r>
  <r>
    <s v="Gunar Cockshoot"/>
    <x v="1"/>
    <s v="Organic Choco Syrup"/>
    <d v="2022-06-03T00:00:00"/>
    <n v="7196"/>
    <n v="160"/>
    <n v="44.98"/>
    <n v="2878.4"/>
  </r>
  <r>
    <s v="Mallorie Waber"/>
    <x v="5"/>
    <s v="Smooth Sliky Salty"/>
    <d v="2022-03-21T00:00:00"/>
    <n v="1939"/>
    <n v="98"/>
    <n v="19.79"/>
    <n v="775.6"/>
  </r>
  <r>
    <s v="Mallorie Waber"/>
    <x v="1"/>
    <s v="Eclairs"/>
    <d v="2022-04-12T00:00:00"/>
    <n v="10437"/>
    <n v="46"/>
    <n v="226.89"/>
    <n v="4174.8"/>
  </r>
  <r>
    <s v="Rafaelita Blaksland"/>
    <x v="2"/>
    <s v="Raspberry Choco"/>
    <d v="2022-01-19T00:00:00"/>
    <n v="6916"/>
    <n v="259"/>
    <n v="26.7"/>
    <n v="2766.4"/>
  </r>
  <r>
    <s v="Karlen McCaffrey"/>
    <x v="0"/>
    <s v="50% Dark Bites"/>
    <d v="2022-04-06T00:00:00"/>
    <n v="3647"/>
    <n v="310"/>
    <n v="11.76"/>
    <n v="1458.8"/>
  </r>
  <r>
    <s v="Kaine Padly"/>
    <x v="2"/>
    <s v="50% Dark Bites"/>
    <d v="2022-08-02T00:00:00"/>
    <n v="8995"/>
    <n v="78"/>
    <n v="115.32"/>
    <n v="3598"/>
  </r>
  <r>
    <s v="Gigi Bohling"/>
    <x v="2"/>
    <s v="Eclairs"/>
    <d v="2022-04-12T00:00:00"/>
    <n v="7252"/>
    <n v="136"/>
    <n v="53.32"/>
    <n v="2900.8"/>
  </r>
  <r>
    <s v="Oby Sorrel"/>
    <x v="1"/>
    <s v="Drinking Coco"/>
    <d v="2022-07-21T00:00:00"/>
    <n v="16380"/>
    <n v="130"/>
    <n v="126"/>
    <n v="6552"/>
  </r>
  <r>
    <s v="Van Tuxwell"/>
    <x v="3"/>
    <s v="Baker's Choco Chips"/>
    <d v="2022-03-22T00:00:00"/>
    <n v="9660"/>
    <n v="24"/>
    <n v="402.5"/>
    <n v="3864"/>
  </r>
  <r>
    <s v="Husein Augar"/>
    <x v="1"/>
    <s v="Peanut Butter Cubes"/>
    <d v="2022-05-09T00:00:00"/>
    <n v="4522"/>
    <n v="5"/>
    <n v="904.4"/>
    <n v="1808.8"/>
  </r>
  <r>
    <s v="Andria Kimpton"/>
    <x v="2"/>
    <s v="Baker's Choco Chips"/>
    <d v="2022-08-09T00:00:00"/>
    <n v="329"/>
    <n v="109"/>
    <n v="3.02"/>
    <n v="131.6"/>
  </r>
  <r>
    <s v="Madelene Upcott"/>
    <x v="5"/>
    <s v="Choco Coated Almonds"/>
    <d v="2022-07-20T00:00:00"/>
    <n v="3458"/>
    <n v="294"/>
    <n v="11.76"/>
    <n v="1383.2"/>
  </r>
  <r>
    <s v="Brien Boise"/>
    <x v="1"/>
    <s v="70% Dark Bites"/>
    <d v="2022-04-14T00:00:00"/>
    <n v="4641"/>
    <n v="413"/>
    <n v="11.24"/>
    <n v="1856.4"/>
  </r>
  <r>
    <s v="Jehu Rudeforth"/>
    <x v="5"/>
    <s v="White Choc"/>
    <d v="2022-01-25T00:00:00"/>
    <n v="4627"/>
    <n v="136"/>
    <n v="34.020000000000003"/>
    <n v="1850.8"/>
  </r>
  <r>
    <s v="Andria Kimpton"/>
    <x v="2"/>
    <s v="Almond Choco"/>
    <d v="2022-04-25T00:00:00"/>
    <n v="3192"/>
    <n v="175"/>
    <n v="18.239999999999998"/>
    <n v="1276.8"/>
  </r>
  <r>
    <s v="Dotty Strutley"/>
    <x v="5"/>
    <s v="After Nines"/>
    <d v="2022-01-17T00:00:00"/>
    <n v="252"/>
    <n v="237"/>
    <n v="1.06"/>
    <n v="100.8"/>
  </r>
  <r>
    <s v="Karlen McCaffrey"/>
    <x v="4"/>
    <s v="Eclairs"/>
    <d v="2022-08-15T00:00:00"/>
    <n v="868"/>
    <n v="125"/>
    <n v="6.94"/>
    <n v="347.2"/>
  </r>
  <r>
    <s v="Karlen McCaffrey"/>
    <x v="5"/>
    <s v="Fruit &amp; Nut Bars"/>
    <d v="2022-06-02T00:00:00"/>
    <n v="210"/>
    <n v="16"/>
    <n v="13.12"/>
    <n v="84"/>
  </r>
  <r>
    <s v="Gunar Cockshoot"/>
    <x v="4"/>
    <s v="85% Dark Bars"/>
    <d v="2022-06-30T00:00:00"/>
    <n v="7007"/>
    <n v="135"/>
    <n v="51.9"/>
    <n v="2802.8"/>
  </r>
  <r>
    <s v="Dotty Strutley"/>
    <x v="3"/>
    <s v="Raspberry Choco"/>
    <d v="2022-02-10T00:00:00"/>
    <n v="5845"/>
    <n v="91"/>
    <n v="64.23"/>
    <n v="2338"/>
  </r>
  <r>
    <s v="Marney O'Breen"/>
    <x v="5"/>
    <s v="Caramel Stuffed Bars"/>
    <d v="2022-02-23T00:00:00"/>
    <n v="1372"/>
    <n v="614"/>
    <n v="2.23"/>
    <n v="548.79999999999995"/>
  </r>
  <r>
    <s v="Dennison Crosswaite"/>
    <x v="1"/>
    <s v="Organic Choco Syrup"/>
    <d v="2022-01-27T00:00:00"/>
    <n v="8428"/>
    <n v="216"/>
    <n v="39.020000000000003"/>
    <n v="3371.2"/>
  </r>
  <r>
    <s v="Camilla Castle"/>
    <x v="0"/>
    <s v="Mint Chip Choco"/>
    <d v="2022-05-26T00:00:00"/>
    <n v="4977"/>
    <n v="317"/>
    <n v="15.7"/>
    <n v="1990.8"/>
  </r>
  <r>
    <s v="Brien Boise"/>
    <x v="4"/>
    <s v="70% Dark Bites"/>
    <d v="2022-04-14T00:00:00"/>
    <n v="1694"/>
    <n v="21"/>
    <n v="80.67"/>
    <n v="677.6"/>
  </r>
  <r>
    <s v="Madelene Upcott"/>
    <x v="2"/>
    <s v="99% Dark &amp; Pure"/>
    <d v="2022-08-01T00:00:00"/>
    <n v="4326"/>
    <n v="154"/>
    <n v="28.09"/>
    <n v="1730.4"/>
  </r>
  <r>
    <s v="Mallorie Waber"/>
    <x v="2"/>
    <s v="Eclairs"/>
    <d v="2022-08-22T00:00:00"/>
    <n v="9527"/>
    <n v="222"/>
    <n v="42.91"/>
    <n v="3810.8"/>
  </r>
  <r>
    <s v="Marney O'Breen"/>
    <x v="1"/>
    <s v="99% Dark &amp; Pure"/>
    <d v="2022-07-22T00:00:00"/>
    <n v="10766"/>
    <n v="157"/>
    <n v="68.569999999999993"/>
    <n v="4306.3999999999996"/>
  </r>
  <r>
    <s v="Husein Augar"/>
    <x v="4"/>
    <s v="Fruit &amp; Nut Bars"/>
    <d v="2022-04-28T00:00:00"/>
    <n v="1288"/>
    <n v="27"/>
    <n v="47.7"/>
    <n v="515.20000000000005"/>
  </r>
  <r>
    <s v="Kelci Walkden"/>
    <x v="2"/>
    <s v="Almond Choco"/>
    <d v="2022-05-30T00:00:00"/>
    <n v="4879"/>
    <n v="350"/>
    <n v="13.94"/>
    <n v="1951.6"/>
  </r>
  <r>
    <s v="Ches Bonnell"/>
    <x v="4"/>
    <s v="Milk Bars"/>
    <d v="2022-07-21T00:00:00"/>
    <n v="2408"/>
    <n v="157"/>
    <n v="15.34"/>
    <n v="963.2"/>
  </r>
  <r>
    <s v="Jan Morforth"/>
    <x v="0"/>
    <s v="Caramel Stuffed Bars"/>
    <d v="2022-08-02T00:00:00"/>
    <n v="3094"/>
    <n v="468"/>
    <n v="6.61"/>
    <n v="1237.5999999999999"/>
  </r>
  <r>
    <s v="Brien Boise"/>
    <x v="3"/>
    <s v="70% Dark Bites"/>
    <d v="2022-06-15T00:00:00"/>
    <n v="7231"/>
    <n v="130"/>
    <n v="55.62"/>
    <n v="2892.4"/>
  </r>
  <r>
    <s v="Oby Sorrel"/>
    <x v="1"/>
    <s v="85% Dark Bars"/>
    <d v="2022-07-05T00:00:00"/>
    <n v="8981"/>
    <n v="130"/>
    <n v="69.08"/>
    <n v="3592.4"/>
  </r>
  <r>
    <s v="Kaine Padly"/>
    <x v="3"/>
    <s v="Smooth Sliky Salty"/>
    <d v="2022-04-12T00:00:00"/>
    <n v="7"/>
    <n v="518"/>
    <n v="0.01"/>
    <n v="2.8"/>
  </r>
  <r>
    <s v="Gigi Bohling"/>
    <x v="2"/>
    <s v="70% Dark Bites"/>
    <d v="2022-08-18T00:00:00"/>
    <n v="1372"/>
    <n v="105"/>
    <n v="13.07"/>
    <n v="548.79999999999995"/>
  </r>
  <r>
    <s v="Jan Morforth"/>
    <x v="0"/>
    <s v="50% Dark Bites"/>
    <d v="2022-01-12T00:00:00"/>
    <n v="5250"/>
    <n v="293"/>
    <n v="17.920000000000002"/>
    <n v="2100"/>
  </r>
  <r>
    <s v="Gunar Cockshoot"/>
    <x v="5"/>
    <s v="White Choc"/>
    <d v="2022-08-11T00:00:00"/>
    <n v="7560"/>
    <n v="15"/>
    <n v="504"/>
    <n v="3024"/>
  </r>
  <r>
    <s v="Jehu Rudeforth"/>
    <x v="2"/>
    <s v="Spicy Special Slims"/>
    <d v="2022-01-13T00:00:00"/>
    <n v="5012"/>
    <n v="384"/>
    <n v="13.05"/>
    <n v="2004.8"/>
  </r>
  <r>
    <s v="Husein Augar"/>
    <x v="0"/>
    <s v="Baker's Choco Chips"/>
    <d v="2022-04-29T00:00:00"/>
    <n v="3038"/>
    <n v="135"/>
    <n v="22.5"/>
    <n v="1215.2"/>
  </r>
  <r>
    <s v="Rafaelita Blaksland"/>
    <x v="3"/>
    <s v="After Nines"/>
    <d v="2022-07-07T00:00:00"/>
    <n v="1099"/>
    <n v="92"/>
    <n v="11.95"/>
    <n v="439.6"/>
  </r>
  <r>
    <s v="Madelene Upcott"/>
    <x v="3"/>
    <s v="Mint Chip Choco"/>
    <d v="2022-03-11T00:00:00"/>
    <n v="7413"/>
    <n v="4"/>
    <n v="1853.25"/>
    <n v="2965.2"/>
  </r>
  <r>
    <s v="Madelene Upcott"/>
    <x v="0"/>
    <s v="70% Dark Bites"/>
    <d v="2022-02-16T00:00:00"/>
    <n v="5397"/>
    <n v="239"/>
    <n v="22.58"/>
    <n v="2158.8000000000002"/>
  </r>
  <r>
    <s v="Barr Faughny"/>
    <x v="2"/>
    <s v="Organic Choco Syrup"/>
    <d v="2022-01-07T00:00:00"/>
    <n v="2303"/>
    <n v="33"/>
    <n v="69.790000000000006"/>
    <n v="921.2"/>
  </r>
  <r>
    <s v="Beverie Moffet"/>
    <x v="3"/>
    <s v="Drinking Coco"/>
    <d v="2022-01-12T00:00:00"/>
    <n v="1141"/>
    <n v="518"/>
    <n v="2.2000000000000002"/>
    <n v="456.4"/>
  </r>
  <r>
    <s v="Beverie Moffet"/>
    <x v="1"/>
    <s v="Eclairs"/>
    <d v="2022-06-09T00:00:00"/>
    <n v="10325"/>
    <n v="147"/>
    <n v="70.239999999999995"/>
    <n v="4130"/>
  </r>
  <r>
    <s v="Andria Kimpton"/>
    <x v="1"/>
    <s v="Eclairs"/>
    <d v="2022-05-16T00:00:00"/>
    <n v="2149"/>
    <n v="84"/>
    <n v="25.58"/>
    <n v="859.6"/>
  </r>
  <r>
    <s v="Gigi Bohling"/>
    <x v="0"/>
    <s v="85% Dark Bars"/>
    <d v="2022-06-23T00:00:00"/>
    <n v="12362"/>
    <n v="94"/>
    <n v="131.51"/>
    <n v="4944.8"/>
  </r>
  <r>
    <s v="Roddy Speechley"/>
    <x v="0"/>
    <s v="Raspberry Choco"/>
    <d v="2022-01-28T00:00:00"/>
    <n v="12635"/>
    <n v="194"/>
    <n v="65.13"/>
    <n v="5054"/>
  </r>
  <r>
    <s v="Dotty Strutley"/>
    <x v="0"/>
    <s v="Mint Chip Choco"/>
    <d v="2022-07-14T00:00:00"/>
    <n v="2443"/>
    <n v="216"/>
    <n v="11.31"/>
    <n v="977.2"/>
  </r>
  <r>
    <s v="Barr Faughny"/>
    <x v="5"/>
    <s v="Drinking Coco"/>
    <d v="2022-04-18T00:00:00"/>
    <n v="6237"/>
    <n v="247"/>
    <n v="25.25"/>
    <n v="2494.8000000000002"/>
  </r>
  <r>
    <s v="Oby Sorrel"/>
    <x v="4"/>
    <s v="Milk Bars"/>
    <d v="2022-06-14T00:00:00"/>
    <n v="1736"/>
    <n v="79"/>
    <n v="21.97"/>
    <n v="694.4"/>
  </r>
  <r>
    <s v="Oby Sorrel"/>
    <x v="0"/>
    <s v="Orange Choco"/>
    <d v="2022-04-15T00:00:00"/>
    <n v="7315"/>
    <n v="237"/>
    <n v="30.86"/>
    <n v="2926"/>
  </r>
  <r>
    <s v="Curtice Advani"/>
    <x v="5"/>
    <s v="Peanut Butter Cubes"/>
    <d v="2022-05-19T00:00:00"/>
    <n v="4935"/>
    <n v="63"/>
    <n v="78.33"/>
    <n v="1974"/>
  </r>
  <r>
    <s v="Gigi Bohling"/>
    <x v="1"/>
    <s v="White Choc"/>
    <d v="2022-04-13T00:00:00"/>
    <n v="1393"/>
    <n v="172"/>
    <n v="8.1"/>
    <n v="557.20000000000005"/>
  </r>
  <r>
    <s v="Husein Augar"/>
    <x v="5"/>
    <s v="Choco Coated Almonds"/>
    <d v="2022-08-15T00:00:00"/>
    <n v="3381"/>
    <n v="408"/>
    <n v="8.2899999999999991"/>
    <n v="1352.4"/>
  </r>
  <r>
    <s v="Wilone O'Kielt"/>
    <x v="1"/>
    <s v="Choco Coated Almonds"/>
    <d v="2022-08-22T00:00:00"/>
    <n v="2933"/>
    <n v="233"/>
    <n v="12.59"/>
    <n v="1173.2"/>
  </r>
  <r>
    <s v="Wilone O'Kielt"/>
    <x v="3"/>
    <s v="Baker's Choco Chips"/>
    <d v="2022-04-22T00:00:00"/>
    <n v="3836"/>
    <n v="59"/>
    <n v="65.02"/>
    <n v="1534.4"/>
  </r>
  <r>
    <s v="Kaine Padly"/>
    <x v="0"/>
    <s v="Choco Coated Almonds"/>
    <d v="2022-08-03T00:00:00"/>
    <n v="8022"/>
    <n v="123"/>
    <n v="65.22"/>
    <n v="3208.8"/>
  </r>
  <r>
    <s v="Dennison Crosswaite"/>
    <x v="3"/>
    <s v="Organic Choco Syrup"/>
    <d v="2022-01-04T00:00:00"/>
    <n v="371"/>
    <n v="229"/>
    <n v="1.62"/>
    <n v="148.4"/>
  </r>
  <r>
    <s v="Kelci Walkden"/>
    <x v="5"/>
    <s v="After Nines"/>
    <d v="2022-01-13T00:00:00"/>
    <n v="16702"/>
    <n v="198"/>
    <n v="84.35"/>
    <n v="6680.8"/>
  </r>
  <r>
    <s v="Van Tuxwell"/>
    <x v="2"/>
    <s v="Baker's Choco Chips"/>
    <d v="2022-05-11T00:00:00"/>
    <n v="13258"/>
    <n v="32"/>
    <n v="414.31"/>
    <n v="5303.2"/>
  </r>
  <r>
    <s v="Husein Augar"/>
    <x v="3"/>
    <s v="Peanut Butter Cubes"/>
    <d v="2022-02-16T00:00:00"/>
    <n v="2058"/>
    <n v="236"/>
    <n v="8.7200000000000006"/>
    <n v="823.2"/>
  </r>
  <r>
    <s v="Kaine Padly"/>
    <x v="0"/>
    <s v="Caramel Stuffed Bars"/>
    <d v="2022-05-20T00:00:00"/>
    <n v="10192"/>
    <n v="67"/>
    <n v="152.12"/>
    <n v="4076.8"/>
  </r>
  <r>
    <s v="Jehu Rudeforth"/>
    <x v="0"/>
    <s v="Drinking Coco"/>
    <d v="2022-02-03T00:00:00"/>
    <n v="7140"/>
    <n v="438"/>
    <n v="16.3"/>
    <n v="2856"/>
  </r>
  <r>
    <s v="Beverie Moffet"/>
    <x v="1"/>
    <s v="Manuka Honey Choco"/>
    <d v="2022-05-06T00:00:00"/>
    <n v="9835"/>
    <n v="167"/>
    <n v="58.89"/>
    <n v="3934"/>
  </r>
  <r>
    <s v="Gunar Cockshoot"/>
    <x v="0"/>
    <s v="Choco Coated Almonds"/>
    <d v="2022-06-30T00:00:00"/>
    <n v="5775"/>
    <n v="135"/>
    <n v="42.78"/>
    <n v="2310"/>
  </r>
  <r>
    <s v="Gunar Cockshoot"/>
    <x v="0"/>
    <s v="Smooth Sliky Salty"/>
    <d v="2022-03-22T00:00:00"/>
    <n v="749"/>
    <n v="148"/>
    <n v="5.0599999999999996"/>
    <n v="299.60000000000002"/>
  </r>
  <r>
    <s v="Camilla Castle"/>
    <x v="5"/>
    <s v="Orange Choco"/>
    <d v="2022-02-17T00:00:00"/>
    <n v="7770"/>
    <n v="54"/>
    <n v="143.88999999999999"/>
    <n v="3108"/>
  </r>
  <r>
    <s v="Jehu Rudeforth"/>
    <x v="0"/>
    <s v="85% Dark Bars"/>
    <d v="2022-07-07T00:00:00"/>
    <n v="5502"/>
    <n v="64"/>
    <n v="85.97"/>
    <n v="2200.8000000000002"/>
  </r>
  <r>
    <s v="Oby Sorrel"/>
    <x v="0"/>
    <s v="70% Dark Bites"/>
    <d v="2022-03-16T00:00:00"/>
    <n v="6223"/>
    <n v="181"/>
    <n v="34.380000000000003"/>
    <n v="2489.1999999999998"/>
  </r>
  <r>
    <s v="Kelci Walkden"/>
    <x v="0"/>
    <s v="99% Dark &amp; Pure"/>
    <d v="2022-08-12T00:00:00"/>
    <n v="3507"/>
    <n v="114"/>
    <n v="30.76"/>
    <n v="1402.8"/>
  </r>
  <r>
    <s v="Gigi Bohling"/>
    <x v="3"/>
    <s v="After Nines"/>
    <d v="2022-01-21T00:00:00"/>
    <n v="5600"/>
    <n v="181"/>
    <n v="30.94"/>
    <n v="2240"/>
  </r>
  <r>
    <s v="Oby Sorrel"/>
    <x v="2"/>
    <s v="50% Dark Bites"/>
    <d v="2022-05-06T00:00:00"/>
    <n v="721"/>
    <n v="151"/>
    <n v="4.7699999999999996"/>
    <n v="288.39999999999998"/>
  </r>
  <r>
    <s v="Oby Sorrel"/>
    <x v="5"/>
    <s v="50% Dark Bites"/>
    <d v="2022-06-24T00:00:00"/>
    <n v="6615"/>
    <n v="137"/>
    <n v="48.28"/>
    <n v="2646"/>
  </r>
  <r>
    <s v="Barr Faughny"/>
    <x v="4"/>
    <s v="White Choc"/>
    <d v="2022-05-05T00:00:00"/>
    <n v="7420"/>
    <n v="163"/>
    <n v="45.52"/>
    <n v="2968"/>
  </r>
  <r>
    <s v="Rafaelita Blaksland"/>
    <x v="3"/>
    <s v="99% Dark &amp; Pure"/>
    <d v="2022-03-25T00:00:00"/>
    <n v="3164"/>
    <n v="84"/>
    <n v="37.67"/>
    <n v="1265.5999999999999"/>
  </r>
  <r>
    <s v="Curtice Advani"/>
    <x v="2"/>
    <s v="Caramel Stuffed Bars"/>
    <d v="2022-02-14T00:00:00"/>
    <n v="9114"/>
    <n v="140"/>
    <n v="65.099999999999994"/>
    <n v="3645.6"/>
  </r>
  <r>
    <s v="Curtice Advani"/>
    <x v="3"/>
    <s v="85% Dark Bars"/>
    <d v="2022-05-12T00:00:00"/>
    <n v="5404"/>
    <n v="187"/>
    <n v="28.9"/>
    <n v="2161.6"/>
  </r>
  <r>
    <s v="Barr Faughny"/>
    <x v="3"/>
    <s v="Smooth Sliky Salty"/>
    <d v="2022-01-25T00:00:00"/>
    <n v="3990"/>
    <n v="169"/>
    <n v="23.61"/>
    <n v="1596"/>
  </r>
  <r>
    <s v="Ches Bonnell"/>
    <x v="0"/>
    <s v="85% Dark Bars"/>
    <d v="2022-06-28T00:00:00"/>
    <n v="14924"/>
    <n v="12"/>
    <n v="1243.67"/>
    <n v="5969.6"/>
  </r>
  <r>
    <s v="Dennison Crosswaite"/>
    <x v="2"/>
    <s v="Drinking Coco"/>
    <d v="2022-07-13T00:00:00"/>
    <n v="7091"/>
    <n v="194"/>
    <n v="36.549999999999997"/>
    <n v="2836.4"/>
  </r>
  <r>
    <s v="Roddy Speechley"/>
    <x v="4"/>
    <s v="Milk Bars"/>
    <d v="2022-05-16T00:00:00"/>
    <n v="2807"/>
    <n v="252"/>
    <n v="11.14"/>
    <n v="1122.8"/>
  </r>
  <r>
    <s v="Jan Morforth"/>
    <x v="1"/>
    <s v="After Nines"/>
    <d v="2022-03-14T00:00:00"/>
    <n v="6496"/>
    <n v="168"/>
    <n v="38.67"/>
    <n v="2598.4"/>
  </r>
  <r>
    <s v="Gunar Cockshoot"/>
    <x v="4"/>
    <s v="After Nines"/>
    <d v="2022-08-15T00:00:00"/>
    <n v="3738"/>
    <n v="261"/>
    <n v="14.32"/>
    <n v="1495.2"/>
  </r>
  <r>
    <s v="Ches Bonnell"/>
    <x v="1"/>
    <s v="Orange Choco"/>
    <d v="2022-02-16T00:00:00"/>
    <n v="1190"/>
    <n v="256"/>
    <n v="4.6500000000000004"/>
    <n v="476"/>
  </r>
  <r>
    <s v="Mallorie Waber"/>
    <x v="0"/>
    <s v="Manuka Honey Choco"/>
    <d v="2022-06-15T00:00:00"/>
    <n v="8379"/>
    <n v="43"/>
    <n v="194.86"/>
    <n v="3351.6"/>
  </r>
  <r>
    <s v="Barr Faughny"/>
    <x v="2"/>
    <s v="Raspberry Choco"/>
    <d v="2022-05-27T00:00:00"/>
    <n v="9268"/>
    <n v="100"/>
    <n v="92.68"/>
    <n v="3707.2"/>
  </r>
  <r>
    <s v="Wilone O'Kielt"/>
    <x v="4"/>
    <s v="Drinking Coco"/>
    <d v="2022-06-14T00:00:00"/>
    <n v="1029"/>
    <n v="98"/>
    <n v="10.5"/>
    <n v="411.6"/>
  </r>
  <r>
    <s v="Wilone O'Kielt"/>
    <x v="1"/>
    <s v="Eclairs"/>
    <d v="2022-02-25T00:00:00"/>
    <n v="3549"/>
    <n v="76"/>
    <n v="46.7"/>
    <n v="1419.6"/>
  </r>
  <r>
    <s v="Wilone O'Kielt"/>
    <x v="1"/>
    <s v="After Nines"/>
    <d v="2022-08-04T00:00:00"/>
    <n v="12026"/>
    <n v="262"/>
    <n v="45.9"/>
    <n v="4810.3999999999996"/>
  </r>
  <r>
    <s v="Kelci Walkden"/>
    <x v="1"/>
    <s v="99% Dark &amp; Pure"/>
    <d v="2022-06-28T00:00:00"/>
    <n v="2303"/>
    <n v="244"/>
    <n v="9.44"/>
    <n v="921.2"/>
  </r>
  <r>
    <s v="Gunar Cockshoot"/>
    <x v="5"/>
    <s v="Spicy Special Slims"/>
    <d v="2022-04-05T00:00:00"/>
    <n v="13405"/>
    <n v="12"/>
    <n v="1117.08"/>
    <n v="5362"/>
  </r>
  <r>
    <s v="Madelene Upcott"/>
    <x v="5"/>
    <s v="Peanut Butter Cubes"/>
    <d v="2022-07-05T00:00:00"/>
    <n v="14763"/>
    <n v="113"/>
    <n v="130.65"/>
    <n v="5905.2"/>
  </r>
  <r>
    <s v="Kaine Padly"/>
    <x v="3"/>
    <s v="Eclairs"/>
    <d v="2022-01-20T00:00:00"/>
    <n v="12894"/>
    <n v="48"/>
    <n v="268.62"/>
    <n v="5157.6000000000004"/>
  </r>
  <r>
    <s v="Ches Bonnell"/>
    <x v="3"/>
    <s v="Drinking Coco"/>
    <d v="2022-02-16T00:00:00"/>
    <n v="8302"/>
    <n v="131"/>
    <n v="63.37"/>
    <n v="3320.8"/>
  </r>
  <r>
    <s v="Curtice Advani"/>
    <x v="0"/>
    <s v="Drinking Coco"/>
    <d v="2022-07-12T00:00:00"/>
    <n v="455"/>
    <n v="174"/>
    <n v="2.61"/>
    <n v="182"/>
  </r>
  <r>
    <s v="Kelci Walkden"/>
    <x v="1"/>
    <s v="Raspberry Choco"/>
    <d v="2022-06-16T00:00:00"/>
    <n v="8183"/>
    <n v="254"/>
    <n v="32.22"/>
    <n v="3273.2"/>
  </r>
  <r>
    <s v="Dotty Strutley"/>
    <x v="2"/>
    <s v="Choco Coated Almonds"/>
    <d v="2022-04-13T00:00:00"/>
    <n v="1645"/>
    <n v="284"/>
    <n v="5.79"/>
    <n v="658"/>
  </r>
  <r>
    <s v="Kaine Padly"/>
    <x v="0"/>
    <s v="50% Dark Bites"/>
    <d v="2022-02-21T00:00:00"/>
    <n v="3143"/>
    <n v="67"/>
    <n v="46.91"/>
    <n v="1257.2"/>
  </r>
  <r>
    <s v="Roddy Speechley"/>
    <x v="5"/>
    <s v="Choco Coated Almonds"/>
    <d v="2022-05-11T00:00:00"/>
    <n v="5873"/>
    <n v="249"/>
    <n v="23.59"/>
    <n v="2349.1999999999998"/>
  </r>
  <r>
    <s v="Ches Bonnell"/>
    <x v="1"/>
    <s v="50% Dark Bites"/>
    <d v="2022-04-15T00:00:00"/>
    <n v="11298"/>
    <n v="313"/>
    <n v="36.1"/>
    <n v="4519.2"/>
  </r>
  <r>
    <s v="Oby Sorrel"/>
    <x v="5"/>
    <s v="Peanut Butter Cubes"/>
    <d v="2022-06-07T00:00:00"/>
    <n v="12425"/>
    <n v="167"/>
    <n v="74.400000000000006"/>
    <n v="4970"/>
  </r>
  <r>
    <s v="Oby Sorrel"/>
    <x v="0"/>
    <s v="White Choc"/>
    <d v="2022-06-27T00:00:00"/>
    <n v="1715"/>
    <n v="286"/>
    <n v="6"/>
    <n v="686"/>
  </r>
  <r>
    <s v="Barr Faughny"/>
    <x v="1"/>
    <s v="After Nines"/>
    <d v="2022-07-29T00:00:00"/>
    <n v="8190"/>
    <n v="109"/>
    <n v="75.14"/>
    <n v="3276"/>
  </r>
  <r>
    <s v="Wilone O'Kielt"/>
    <x v="5"/>
    <s v="Smooth Sliky Salty"/>
    <d v="2022-06-02T00:00:00"/>
    <n v="4991"/>
    <n v="166"/>
    <n v="30.07"/>
    <n v="1996.4"/>
  </r>
  <r>
    <s v="Rafaelita Blaksland"/>
    <x v="1"/>
    <s v="Mint Chip Choco"/>
    <d v="2022-01-26T00:00:00"/>
    <n v="15491"/>
    <n v="85"/>
    <n v="182.25"/>
    <n v="6196.4"/>
  </r>
  <r>
    <s v="Rafaelita Blaksland"/>
    <x v="5"/>
    <s v="99% Dark &amp; Pure"/>
    <d v="2022-03-02T00:00:00"/>
    <n v="5096"/>
    <n v="142"/>
    <n v="35.89"/>
    <n v="2038.4"/>
  </r>
  <r>
    <s v="Van Tuxwell"/>
    <x v="2"/>
    <s v="70% Dark Bites"/>
    <d v="2022-01-10T00:00:00"/>
    <n v="7063"/>
    <n v="104"/>
    <n v="67.91"/>
    <n v="2825.2"/>
  </r>
  <r>
    <s v="Beverie Moffet"/>
    <x v="4"/>
    <s v="70% Dark Bites"/>
    <d v="2022-06-27T00:00:00"/>
    <n v="2275"/>
    <n v="115"/>
    <n v="19.78"/>
    <n v="910"/>
  </r>
  <r>
    <s v="Barr Faughny"/>
    <x v="5"/>
    <s v="Orange Choco"/>
    <d v="2022-06-30T00:00:00"/>
    <n v="7602"/>
    <n v="18"/>
    <n v="422.33"/>
    <n v="3040.8"/>
  </r>
  <r>
    <s v="Roddy Speechley"/>
    <x v="2"/>
    <s v="85% Dark Bars"/>
    <d v="2022-07-08T00:00:00"/>
    <n v="4200"/>
    <n v="80"/>
    <n v="52.5"/>
    <n v="1680"/>
  </r>
  <r>
    <s v="Oby Sorrel"/>
    <x v="1"/>
    <s v="Spicy Special Slims"/>
    <d v="2022-06-08T00:00:00"/>
    <n v="11137"/>
    <n v="88"/>
    <n v="126.56"/>
    <n v="4454.8"/>
  </r>
  <r>
    <s v="Jan Morforth"/>
    <x v="0"/>
    <s v="Manuka Honey Choco"/>
    <d v="2022-08-18T00:00:00"/>
    <n v="3388"/>
    <n v="212"/>
    <n v="15.98"/>
    <n v="1355.2"/>
  </r>
  <r>
    <s v="Kaine Padly"/>
    <x v="2"/>
    <s v="After Nines"/>
    <d v="2022-04-08T00:00:00"/>
    <n v="6832"/>
    <n v="306"/>
    <n v="22.33"/>
    <n v="2732.8"/>
  </r>
  <r>
    <s v="Wilone O'Kielt"/>
    <x v="5"/>
    <s v="Fruit &amp; Nut Bars"/>
    <d v="2022-08-08T00:00:00"/>
    <n v="3437"/>
    <n v="181"/>
    <n v="18.989999999999998"/>
    <n v="1374.8"/>
  </r>
  <r>
    <s v="Wilone O'Kielt"/>
    <x v="0"/>
    <s v="Milk Bars"/>
    <d v="2022-08-26T00:00:00"/>
    <n v="301"/>
    <n v="65"/>
    <n v="4.63"/>
    <n v="120.4"/>
  </r>
  <r>
    <s v="Oby Sorrel"/>
    <x v="5"/>
    <s v="Fruit &amp; Nut Bars"/>
    <d v="2022-01-14T00:00:00"/>
    <n v="1869"/>
    <n v="158"/>
    <n v="11.83"/>
    <n v="747.6"/>
  </r>
  <r>
    <s v="Dennison Crosswaite"/>
    <x v="4"/>
    <s v="Baker's Choco Chips"/>
    <d v="2022-08-11T00:00:00"/>
    <n v="17465"/>
    <n v="271"/>
    <n v="64.45"/>
    <n v="6986"/>
  </r>
  <r>
    <s v="Madelene Upcott"/>
    <x v="4"/>
    <s v="Almond Choco"/>
    <d v="2022-05-31T00:00:00"/>
    <n v="10143"/>
    <n v="24"/>
    <n v="422.62"/>
    <n v="4057.2"/>
  </r>
  <r>
    <s v="Van Tuxwell"/>
    <x v="3"/>
    <s v="50% Dark Bites"/>
    <d v="2022-07-11T00:00:00"/>
    <n v="3626"/>
    <n v="10"/>
    <n v="362.6"/>
    <n v="1450.4"/>
  </r>
  <r>
    <s v="Karlen McCaffrey"/>
    <x v="5"/>
    <s v="Caramel Stuffed Bars"/>
    <d v="2022-03-02T00:00:00"/>
    <n v="3346"/>
    <n v="304"/>
    <n v="11.01"/>
    <n v="1338.4"/>
  </r>
  <r>
    <s v="Madelene Upcott"/>
    <x v="2"/>
    <s v="Raspberry Choco"/>
    <d v="2022-07-13T00:00:00"/>
    <n v="6321"/>
    <n v="88"/>
    <n v="71.83"/>
    <n v="2528.4"/>
  </r>
  <r>
    <s v="Rafaelita Blaksland"/>
    <x v="0"/>
    <s v="Spicy Special Slims"/>
    <d v="2022-08-03T00:00:00"/>
    <n v="9345"/>
    <n v="133"/>
    <n v="70.260000000000005"/>
    <n v="3738"/>
  </r>
  <r>
    <s v="Curtice Advani"/>
    <x v="0"/>
    <s v="Peanut Butter Cubes"/>
    <d v="2022-03-01T00:00:00"/>
    <n v="15008"/>
    <n v="165"/>
    <n v="90.96"/>
    <n v="6003.2"/>
  </r>
  <r>
    <s v="Kelci Walkden"/>
    <x v="3"/>
    <s v="White Choc"/>
    <d v="2022-04-13T00:00:00"/>
    <n v="7609"/>
    <n v="150"/>
    <n v="50.73"/>
    <n v="3043.6"/>
  </r>
  <r>
    <s v="Beverie Moffet"/>
    <x v="5"/>
    <s v="Fruit &amp; Nut Bars"/>
    <d v="2022-02-14T00:00:00"/>
    <n v="10332"/>
    <n v="180"/>
    <n v="57.4"/>
    <n v="4132.8"/>
  </r>
  <r>
    <s v="Mallorie Waber"/>
    <x v="1"/>
    <s v="White Choc"/>
    <d v="2022-07-26T00:00:00"/>
    <n v="819"/>
    <n v="213"/>
    <n v="3.85"/>
    <n v="327.60000000000002"/>
  </r>
  <r>
    <s v="Brien Boise"/>
    <x v="0"/>
    <s v="Drinking Coco"/>
    <d v="2022-01-27T00:00:00"/>
    <n v="5754"/>
    <n v="133"/>
    <n v="43.26"/>
    <n v="2301.6"/>
  </r>
  <r>
    <s v="Jehu Rudeforth"/>
    <x v="1"/>
    <s v="Peanut Butter Cubes"/>
    <d v="2022-04-14T00:00:00"/>
    <n v="28"/>
    <n v="446"/>
    <n v="0.06"/>
    <n v="11.2"/>
  </r>
  <r>
    <s v="Oby Sorrel"/>
    <x v="4"/>
    <s v="Almond Choco"/>
    <d v="2022-05-19T00:00:00"/>
    <n v="6440"/>
    <n v="141"/>
    <n v="45.67"/>
    <n v="2576"/>
  </r>
  <r>
    <s v="Husein Augar"/>
    <x v="1"/>
    <s v="Eclairs"/>
    <d v="2022-02-09T00:00:00"/>
    <n v="4956"/>
    <n v="58"/>
    <n v="85.45"/>
    <n v="1982.4"/>
  </r>
  <r>
    <s v="Brien Boise"/>
    <x v="0"/>
    <s v="Spicy Special Slims"/>
    <d v="2022-05-25T00:00:00"/>
    <n v="2352"/>
    <n v="58"/>
    <n v="40.549999999999997"/>
    <n v="940.8"/>
  </r>
  <r>
    <s v="Oby Sorrel"/>
    <x v="2"/>
    <s v="Manuka Honey Choco"/>
    <d v="2022-01-26T00:00:00"/>
    <n v="3906"/>
    <n v="76"/>
    <n v="51.39"/>
    <n v="1562.4"/>
  </r>
  <r>
    <s v="Beverie Moffet"/>
    <x v="1"/>
    <s v="White Choc"/>
    <d v="2022-07-04T00:00:00"/>
    <n v="1813"/>
    <n v="296"/>
    <n v="6.12"/>
    <n v="725.2"/>
  </r>
  <r>
    <s v="Ches Bonnell"/>
    <x v="1"/>
    <s v="Almond Choco"/>
    <d v="2022-04-13T00:00:00"/>
    <n v="11788"/>
    <n v="73"/>
    <n v="161.47999999999999"/>
    <n v="4715.2"/>
  </r>
  <r>
    <s v="Gigi Bohling"/>
    <x v="2"/>
    <s v="Smooth Sliky Salty"/>
    <d v="2022-01-25T00:00:00"/>
    <n v="5768"/>
    <n v="119"/>
    <n v="48.47"/>
    <n v="2307.1999999999998"/>
  </r>
  <r>
    <s v="Camilla Castle"/>
    <x v="4"/>
    <s v="85% Dark Bars"/>
    <d v="2022-04-25T00:00:00"/>
    <n v="2401"/>
    <n v="78"/>
    <n v="30.78"/>
    <n v="960.4"/>
  </r>
  <r>
    <s v="Camilla Castle"/>
    <x v="4"/>
    <s v="Eclairs"/>
    <d v="2022-06-10T00:00:00"/>
    <n v="4515"/>
    <n v="392"/>
    <n v="11.52"/>
    <n v="1806"/>
  </r>
  <r>
    <s v="Madelene Upcott"/>
    <x v="3"/>
    <s v="White Choc"/>
    <d v="2022-08-22T00:00:00"/>
    <n v="10794"/>
    <n v="51"/>
    <n v="211.65"/>
    <n v="4317.6000000000004"/>
  </r>
  <r>
    <s v="Van Tuxwell"/>
    <x v="1"/>
    <s v="After Nines"/>
    <d v="2022-06-27T00:00:00"/>
    <n v="13706"/>
    <n v="207"/>
    <n v="66.209999999999994"/>
    <n v="5482.4"/>
  </r>
  <r>
    <s v="Husein Augar"/>
    <x v="1"/>
    <s v="Orange Choco"/>
    <d v="2022-06-30T00:00:00"/>
    <n v="4361"/>
    <n v="40"/>
    <n v="109.02"/>
    <n v="1744.4"/>
  </r>
  <r>
    <s v="Jehu Rudeforth"/>
    <x v="1"/>
    <s v="Almond Choco"/>
    <d v="2022-08-30T00:00:00"/>
    <n v="10122"/>
    <n v="100"/>
    <n v="101.22"/>
    <n v="4048.8"/>
  </r>
  <r>
    <s v="Karlen McCaffrey"/>
    <x v="2"/>
    <s v="Raspberry Choco"/>
    <d v="2022-08-23T00:00:00"/>
    <n v="994"/>
    <n v="57"/>
    <n v="17.440000000000001"/>
    <n v="397.6"/>
  </r>
  <r>
    <s v="Camilla Castle"/>
    <x v="3"/>
    <s v="99% Dark &amp; Pure"/>
    <d v="2022-08-26T00:00:00"/>
    <n v="2268"/>
    <n v="42"/>
    <n v="54"/>
    <n v="907.2"/>
  </r>
  <r>
    <s v="Gigi Bohling"/>
    <x v="2"/>
    <s v="Orange Choco"/>
    <d v="2022-03-09T00:00:00"/>
    <n v="574"/>
    <n v="156"/>
    <n v="3.68"/>
    <n v="229.6"/>
  </r>
  <r>
    <s v="Kelci Walkden"/>
    <x v="0"/>
    <s v="Drinking Coco"/>
    <d v="2022-04-20T00:00:00"/>
    <n v="1792"/>
    <n v="23"/>
    <n v="77.91"/>
    <n v="716.8"/>
  </r>
  <r>
    <s v="Mallorie Waber"/>
    <x v="5"/>
    <s v="Caramel Stuffed Bars"/>
    <d v="2022-06-10T00:00:00"/>
    <n v="4844"/>
    <n v="539"/>
    <n v="8.99"/>
    <n v="1937.6"/>
  </r>
  <r>
    <s v="Husein Augar"/>
    <x v="2"/>
    <s v="Organic Choco Syrup"/>
    <d v="2022-02-08T00:00:00"/>
    <n v="938"/>
    <n v="158"/>
    <n v="5.94"/>
    <n v="375.2"/>
  </r>
  <r>
    <s v="Brien Boise"/>
    <x v="2"/>
    <s v="White Choc"/>
    <d v="2022-08-25T00:00:00"/>
    <n v="4879"/>
    <n v="22"/>
    <n v="221.77"/>
    <n v="1951.6"/>
  </r>
  <r>
    <s v="Dotty Strutley"/>
    <x v="1"/>
    <s v="Peanut Butter Cubes"/>
    <d v="2022-02-16T00:00:00"/>
    <n v="9107"/>
    <n v="73"/>
    <n v="124.75"/>
    <n v="3642.8"/>
  </r>
  <r>
    <s v="Dennison Crosswaite"/>
    <x v="0"/>
    <s v="99% Dark &amp; Pure"/>
    <d v="2022-05-30T00:00:00"/>
    <n v="12187"/>
    <n v="27"/>
    <n v="451.37"/>
    <n v="4874.8"/>
  </r>
  <r>
    <s v="Gigi Bohling"/>
    <x v="3"/>
    <s v="50% Dark Bites"/>
    <d v="2022-06-29T00:00:00"/>
    <n v="5670"/>
    <n v="64"/>
    <n v="88.59"/>
    <n v="2268"/>
  </r>
  <r>
    <s v="Gigi Bohling"/>
    <x v="4"/>
    <s v="Milk Bars"/>
    <d v="2022-06-16T00:00:00"/>
    <n v="476"/>
    <n v="133"/>
    <n v="3.58"/>
    <n v="190.4"/>
  </r>
  <r>
    <s v="Brien Boise"/>
    <x v="0"/>
    <s v="Caramel Stuffed Bars"/>
    <d v="2022-03-04T00:00:00"/>
    <n v="2681"/>
    <n v="149"/>
    <n v="17.989999999999998"/>
    <n v="1072.4000000000001"/>
  </r>
  <r>
    <s v="Curtice Advani"/>
    <x v="3"/>
    <s v="Peanut Butter Cubes"/>
    <d v="2022-03-15T00:00:00"/>
    <n v="1533"/>
    <n v="434"/>
    <n v="3.53"/>
    <n v="613.20000000000005"/>
  </r>
  <r>
    <s v="Curtice Advani"/>
    <x v="3"/>
    <s v="50% Dark Bites"/>
    <d v="2022-01-27T00:00:00"/>
    <n v="9765"/>
    <n v="85"/>
    <n v="114.88"/>
    <n v="3906"/>
  </r>
  <r>
    <s v="Beverie Moffet"/>
    <x v="5"/>
    <s v="Drinking Coco"/>
    <d v="2022-07-05T00:00:00"/>
    <n v="994"/>
    <n v="118"/>
    <n v="8.42"/>
    <n v="397.6"/>
  </r>
  <r>
    <s v="Barr Faughny"/>
    <x v="4"/>
    <s v="Caramel Stuffed Bars"/>
    <d v="2022-03-29T00:00:00"/>
    <n v="3318"/>
    <n v="299"/>
    <n v="11.1"/>
    <n v="1327.2"/>
  </r>
  <r>
    <s v="Mallorie Waber"/>
    <x v="5"/>
    <s v="Almond Choco"/>
    <d v="2022-05-12T00:00:00"/>
    <n v="4214"/>
    <n v="35"/>
    <n v="120.4"/>
    <n v="1685.6"/>
  </r>
  <r>
    <s v="Oby Sorrel"/>
    <x v="4"/>
    <s v="Drinking Coco"/>
    <d v="2022-03-11T00:00:00"/>
    <n v="7714"/>
    <n v="44"/>
    <n v="175.32"/>
    <n v="3085.6"/>
  </r>
  <r>
    <s v="Brien Boise"/>
    <x v="3"/>
    <s v="Eclairs"/>
    <d v="2022-07-11T00:00:00"/>
    <n v="4690"/>
    <n v="299"/>
    <n v="15.69"/>
    <n v="1876"/>
  </r>
  <r>
    <s v="Gunar Cockshoot"/>
    <x v="3"/>
    <s v="Choco Coated Almonds"/>
    <d v="2022-08-01T00:00:00"/>
    <n v="13062"/>
    <n v="62"/>
    <n v="210.68"/>
    <n v="5224.8"/>
  </r>
  <r>
    <s v="Gunar Cockshoot"/>
    <x v="0"/>
    <s v="Spicy Special Slims"/>
    <d v="2022-02-16T00:00:00"/>
    <n v="12488"/>
    <n v="200"/>
    <n v="62.44"/>
    <n v="4995.2"/>
  </r>
  <r>
    <s v="Curtice Advani"/>
    <x v="4"/>
    <s v="After Nines"/>
    <d v="2022-04-13T00:00:00"/>
    <n v="14147"/>
    <n v="235"/>
    <n v="60.2"/>
    <n v="5658.8"/>
  </r>
  <r>
    <s v="Oby Sorrel"/>
    <x v="1"/>
    <s v="Choco Coated Almonds"/>
    <d v="2022-02-14T00:00:00"/>
    <n v="49"/>
    <n v="363"/>
    <n v="0.13"/>
    <n v="19.600000000000001"/>
  </r>
  <r>
    <s v="Ches Bonnell"/>
    <x v="2"/>
    <s v="Peanut Butter Cubes"/>
    <d v="2022-03-14T00:00:00"/>
    <n v="10199"/>
    <n v="68"/>
    <n v="149.99"/>
    <n v="4079.6"/>
  </r>
  <r>
    <s v="Oby Sorrel"/>
    <x v="2"/>
    <s v="Spicy Special Slims"/>
    <d v="2022-04-26T00:00:00"/>
    <n v="11389"/>
    <n v="26"/>
    <n v="438.04"/>
    <n v="4555.6000000000004"/>
  </r>
  <r>
    <s v="Jehu Rudeforth"/>
    <x v="5"/>
    <s v="Manuka Honey Choco"/>
    <d v="2022-04-05T00:00:00"/>
    <n v="3584"/>
    <n v="200"/>
    <n v="17.920000000000002"/>
    <n v="1433.6"/>
  </r>
  <r>
    <s v="Camilla Castle"/>
    <x v="5"/>
    <s v="Drinking Coco"/>
    <d v="2022-03-03T00:00:00"/>
    <n v="12481"/>
    <n v="264"/>
    <n v="47.28"/>
    <n v="4992.3999999999996"/>
  </r>
  <r>
    <s v="Kaine Padly"/>
    <x v="4"/>
    <s v="Spicy Special Slims"/>
    <d v="2022-06-13T00:00:00"/>
    <n v="2107"/>
    <n v="175"/>
    <n v="12.04"/>
    <n v="842.8"/>
  </r>
  <r>
    <s v="Marney O'Breen"/>
    <x v="3"/>
    <s v="70% Dark Bites"/>
    <d v="2022-02-14T00:00:00"/>
    <n v="8603"/>
    <n v="352"/>
    <n v="24.44"/>
    <n v="3441.2"/>
  </r>
  <r>
    <s v="Roddy Speechley"/>
    <x v="3"/>
    <s v="99% Dark &amp; Pure"/>
    <d v="2022-04-18T00:00:00"/>
    <n v="7483"/>
    <n v="183"/>
    <n v="40.89"/>
    <n v="2993.2"/>
  </r>
  <r>
    <s v="Oby Sorrel"/>
    <x v="3"/>
    <s v="85% Dark Bars"/>
    <d v="2022-02-01T00:00:00"/>
    <n v="3381"/>
    <n v="417"/>
    <n v="8.11"/>
    <n v="1352.4"/>
  </r>
  <r>
    <s v="Dotty Strutley"/>
    <x v="3"/>
    <s v="Orange Choco"/>
    <d v="2022-08-04T00:00:00"/>
    <n v="2030"/>
    <n v="146"/>
    <n v="13.9"/>
    <n v="812"/>
  </r>
  <r>
    <s v="Andria Kimpton"/>
    <x v="3"/>
    <s v="Almond Choco"/>
    <d v="2022-04-05T00:00:00"/>
    <n v="6559"/>
    <n v="158"/>
    <n v="41.51"/>
    <n v="2623.6"/>
  </r>
  <r>
    <s v="Karlen McCaffrey"/>
    <x v="2"/>
    <s v="99% Dark &amp; Pure"/>
    <d v="2022-01-26T00:00:00"/>
    <n v="10822"/>
    <n v="168"/>
    <n v="64.42"/>
    <n v="4328.8"/>
  </r>
  <r>
    <s v="Kaine Padly"/>
    <x v="0"/>
    <s v="After Nines"/>
    <d v="2022-01-21T00:00:00"/>
    <n v="18697"/>
    <n v="176"/>
    <n v="106.23"/>
    <n v="7478.8"/>
  </r>
  <r>
    <s v="Kaine Padly"/>
    <x v="5"/>
    <s v="After Nines"/>
    <d v="2022-08-22T00:00:00"/>
    <n v="5845"/>
    <n v="172"/>
    <n v="33.979999999999997"/>
    <n v="2338"/>
  </r>
  <r>
    <s v="Kaine Padly"/>
    <x v="0"/>
    <s v="Drinking Coco"/>
    <d v="2022-01-27T00:00:00"/>
    <n v="2317"/>
    <n v="224"/>
    <n v="10.34"/>
    <n v="926.8"/>
  </r>
  <r>
    <s v="Rafaelita Blaksland"/>
    <x v="0"/>
    <s v="50% Dark Bites"/>
    <d v="2022-02-16T00:00:00"/>
    <n v="10150"/>
    <n v="68"/>
    <n v="149.26"/>
    <n v="4060"/>
  </r>
  <r>
    <s v="Dotty Strutley"/>
    <x v="4"/>
    <s v="Raspberry Choco"/>
    <d v="2022-01-03T00:00:00"/>
    <n v="3437"/>
    <n v="46"/>
    <n v="74.72"/>
    <n v="1374.8"/>
  </r>
  <r>
    <s v="Karlen McCaffrey"/>
    <x v="4"/>
    <s v="White Choc"/>
    <d v="2022-08-24T00:00:00"/>
    <n v="4592"/>
    <n v="2"/>
    <n v="2296"/>
    <n v="1836.8"/>
  </r>
  <r>
    <s v="Oby Sorrel"/>
    <x v="4"/>
    <s v="Spicy Special Slims"/>
    <d v="2022-02-07T00:00:00"/>
    <n v="5691"/>
    <n v="417"/>
    <n v="13.65"/>
    <n v="2276.4"/>
  </r>
  <r>
    <s v="Mallorie Waber"/>
    <x v="2"/>
    <s v="Smooth Sliky Salty"/>
    <d v="2022-02-11T00:00:00"/>
    <n v="4158"/>
    <n v="109"/>
    <n v="38.15"/>
    <n v="1663.2"/>
  </r>
  <r>
    <s v="Kaine Padly"/>
    <x v="5"/>
    <s v="Organic Choco Syrup"/>
    <d v="2022-03-29T00:00:00"/>
    <n v="5684"/>
    <n v="81"/>
    <n v="70.17"/>
    <n v="2273.6"/>
  </r>
  <r>
    <s v="Marney O'Breen"/>
    <x v="4"/>
    <s v="Peanut Butter Cubes"/>
    <d v="2022-06-15T00:00:00"/>
    <n v="693"/>
    <n v="350"/>
    <n v="1.98"/>
    <n v="277.2"/>
  </r>
  <r>
    <s v="Dennison Crosswaite"/>
    <x v="0"/>
    <s v="Smooth Sliky Salty"/>
    <d v="2022-04-26T00:00:00"/>
    <n v="546"/>
    <n v="142"/>
    <n v="3.85"/>
    <n v="218.4"/>
  </r>
  <r>
    <s v="Brien Boise"/>
    <x v="2"/>
    <s v="Organic Choco Syrup"/>
    <d v="2022-07-15T00:00:00"/>
    <n v="4263"/>
    <n v="264"/>
    <n v="16.149999999999999"/>
    <n v="1705.2"/>
  </r>
  <r>
    <s v="Beverie Moffet"/>
    <x v="1"/>
    <s v="Organic Choco Syrup"/>
    <d v="2022-06-23T00:00:00"/>
    <n v="1036"/>
    <n v="20"/>
    <n v="51.8"/>
    <n v="414.4"/>
  </r>
  <r>
    <s v="Dennison Crosswaite"/>
    <x v="2"/>
    <s v="Baker's Choco Chips"/>
    <d v="2022-01-11T00:00:00"/>
    <n v="13846"/>
    <n v="421"/>
    <n v="32.89"/>
    <n v="5538.4"/>
  </r>
  <r>
    <s v="Beverie Moffet"/>
    <x v="0"/>
    <s v="50% Dark Bites"/>
    <d v="2022-02-09T00:00:00"/>
    <n v="2499"/>
    <n v="271"/>
    <n v="9.2200000000000006"/>
    <n v="999.6"/>
  </r>
  <r>
    <s v="Van Tuxwell"/>
    <x v="0"/>
    <s v="Almond Choco"/>
    <d v="2022-06-06T00:00:00"/>
    <n v="10689"/>
    <n v="204"/>
    <n v="52.4"/>
    <n v="4275.6000000000004"/>
  </r>
  <r>
    <s v="Dotty Strutley"/>
    <x v="0"/>
    <s v="Caramel Stuffed Bars"/>
    <d v="2022-08-10T00:00:00"/>
    <n v="5768"/>
    <n v="235"/>
    <n v="24.54"/>
    <n v="2307.1999999999998"/>
  </r>
  <r>
    <s v="Wilone O'Kielt"/>
    <x v="2"/>
    <s v="Smooth Sliky Salty"/>
    <d v="2022-01-04T00:00:00"/>
    <n v="2226"/>
    <n v="46"/>
    <n v="48.39"/>
    <n v="890.4"/>
  </r>
  <r>
    <s v="Andria Kimpton"/>
    <x v="5"/>
    <s v="70% Dark Bites"/>
    <d v="2022-04-08T00:00:00"/>
    <n v="10262"/>
    <n v="15"/>
    <n v="684.13"/>
    <n v="4104.8"/>
  </r>
  <r>
    <s v="Barr Faughny"/>
    <x v="0"/>
    <s v="Milk Bars"/>
    <d v="2022-03-02T00:00:00"/>
    <n v="3864"/>
    <n v="430"/>
    <n v="8.99"/>
    <n v="1545.6"/>
  </r>
  <r>
    <s v="Van Tuxwell"/>
    <x v="5"/>
    <s v="Drinking Coco"/>
    <d v="2022-06-15T00:00:00"/>
    <n v="4900"/>
    <n v="709"/>
    <n v="6.91"/>
    <n v="1960"/>
  </r>
  <r>
    <s v="Jehu Rudeforth"/>
    <x v="2"/>
    <s v="After Nines"/>
    <d v="2022-02-14T00:00:00"/>
    <n v="5250"/>
    <n v="47"/>
    <n v="111.7"/>
    <n v="2100"/>
  </r>
  <r>
    <s v="Husein Augar"/>
    <x v="0"/>
    <s v="After Nines"/>
    <d v="2022-07-05T00:00:00"/>
    <n v="3507"/>
    <n v="380"/>
    <n v="9.23"/>
    <n v="1402.8"/>
  </r>
  <r>
    <s v="Barr Faughny"/>
    <x v="1"/>
    <s v="Mint Chip Choco"/>
    <d v="2022-01-12T00:00:00"/>
    <n v="7413"/>
    <n v="465"/>
    <n v="15.94"/>
    <n v="2965.2"/>
  </r>
  <r>
    <s v="Curtice Advani"/>
    <x v="1"/>
    <s v="Mint Chip Choco"/>
    <d v="2022-03-03T00:00:00"/>
    <n v="8155"/>
    <n v="96"/>
    <n v="84.95"/>
    <n v="3262"/>
  </r>
  <r>
    <s v="Jehu Rudeforth"/>
    <x v="3"/>
    <s v="Milk Bars"/>
    <d v="2022-05-18T00:00:00"/>
    <n v="2478"/>
    <n v="188"/>
    <n v="13.18"/>
    <n v="991.2"/>
  </r>
  <r>
    <s v="Gunar Cockshoot"/>
    <x v="1"/>
    <s v="Caramel Stuffed Bars"/>
    <d v="2022-07-28T00:00:00"/>
    <n v="2471"/>
    <n v="202"/>
    <n v="12.23"/>
    <n v="988.4"/>
  </r>
  <r>
    <s v="Curtice Advani"/>
    <x v="0"/>
    <s v="Manuka Honey Choco"/>
    <d v="2022-02-07T00:00:00"/>
    <n v="1666"/>
    <n v="106"/>
    <n v="15.72"/>
    <n v="666.4"/>
  </r>
  <r>
    <s v="Andria Kimpton"/>
    <x v="1"/>
    <s v="Orange Choco"/>
    <d v="2022-05-30T00:00:00"/>
    <n v="301"/>
    <n v="421"/>
    <n v="0.71"/>
    <n v="120.4"/>
  </r>
  <r>
    <s v="Mallorie Waber"/>
    <x v="2"/>
    <s v="Raspberry Choco"/>
    <d v="2022-04-25T00:00:00"/>
    <n v="8400"/>
    <n v="27"/>
    <n v="311.11"/>
    <n v="3360"/>
  </r>
  <r>
    <s v="Beverie Moffet"/>
    <x v="5"/>
    <s v="85% Dark Bars"/>
    <d v="2022-02-16T00:00:00"/>
    <n v="6139"/>
    <n v="45"/>
    <n v="136.41999999999999"/>
    <n v="2455.6"/>
  </r>
  <r>
    <s v="Kelci Walkden"/>
    <x v="2"/>
    <s v="Drinking Coco"/>
    <d v="2022-05-04T00:00:00"/>
    <n v="1288"/>
    <n v="60"/>
    <n v="21.47"/>
    <n v="515.20000000000005"/>
  </r>
  <r>
    <s v="Van Tuxwell"/>
    <x v="5"/>
    <s v="70% Dark Bites"/>
    <d v="2022-06-02T00:00:00"/>
    <n v="7077"/>
    <n v="77"/>
    <n v="91.91"/>
    <n v="2830.8"/>
  </r>
  <r>
    <s v="Dennison Crosswaite"/>
    <x v="4"/>
    <s v="Caramel Stuffed Bars"/>
    <d v="2022-07-11T00:00:00"/>
    <n v="2317"/>
    <n v="464"/>
    <n v="4.99"/>
    <n v="926.8"/>
  </r>
  <r>
    <s v="Beverie Moffet"/>
    <x v="3"/>
    <s v="Spicy Special Slims"/>
    <d v="2022-06-07T00:00:00"/>
    <n v="63"/>
    <n v="60"/>
    <n v="1.05"/>
    <n v="25.2"/>
  </r>
  <r>
    <s v="Jan Morforth"/>
    <x v="0"/>
    <s v="Almond Choco"/>
    <d v="2022-07-06T00:00:00"/>
    <n v="9744"/>
    <n v="157"/>
    <n v="62.06"/>
    <n v="3897.6"/>
  </r>
  <r>
    <s v="Husein Augar"/>
    <x v="1"/>
    <s v="Raspberry Choco"/>
    <d v="2022-06-15T00:00:00"/>
    <n v="9954"/>
    <n v="154"/>
    <n v="64.64"/>
    <n v="3981.6"/>
  </r>
  <r>
    <s v="Dotty Strutley"/>
    <x v="1"/>
    <s v="Mint Chip Choco"/>
    <d v="2022-04-14T00:00:00"/>
    <n v="1260"/>
    <n v="239"/>
    <n v="5.27"/>
    <n v="504"/>
  </r>
  <r>
    <s v="Camilla Castle"/>
    <x v="1"/>
    <s v="Drinking Coco"/>
    <d v="2022-08-08T00:00:00"/>
    <n v="469"/>
    <n v="163"/>
    <n v="2.88"/>
    <n v="187.6"/>
  </r>
  <r>
    <s v="Marney O'Breen"/>
    <x v="0"/>
    <s v="Drinking Coco"/>
    <d v="2022-03-29T00:00:00"/>
    <n v="973"/>
    <n v="28"/>
    <n v="34.75"/>
    <n v="389.2"/>
  </r>
  <r>
    <s v="Roddy Speechley"/>
    <x v="2"/>
    <s v="Organic Choco Syrup"/>
    <d v="2022-07-04T00:00:00"/>
    <n v="3647"/>
    <n v="76"/>
    <n v="47.99"/>
    <n v="1458.8"/>
  </r>
  <r>
    <s v="Ches Bonnell"/>
    <x v="1"/>
    <s v="99% Dark &amp; Pure"/>
    <d v="2022-02-16T00:00:00"/>
    <n v="455"/>
    <n v="96"/>
    <n v="4.74"/>
    <n v="182"/>
  </r>
  <r>
    <s v="Rafaelita Blaksland"/>
    <x v="5"/>
    <s v="Spicy Special Slims"/>
    <d v="2022-05-02T00:00:00"/>
    <n v="2520"/>
    <n v="156"/>
    <n v="16.149999999999999"/>
    <n v="1008"/>
  </r>
  <r>
    <s v="Van Tuxwell"/>
    <x v="1"/>
    <s v="Eclairs"/>
    <d v="2022-07-21T00:00:00"/>
    <n v="10500"/>
    <n v="106"/>
    <n v="99.06"/>
    <n v="4200"/>
  </r>
  <r>
    <s v="Gunar Cockshoot"/>
    <x v="2"/>
    <s v="99% Dark &amp; Pure"/>
    <d v="2022-08-18T00:00:00"/>
    <n v="7952"/>
    <n v="235"/>
    <n v="33.840000000000003"/>
    <n v="3180.8"/>
  </r>
  <r>
    <s v="Kaine Padly"/>
    <x v="4"/>
    <s v="85% Dark Bars"/>
    <d v="2022-06-22T00:00:00"/>
    <n v="483"/>
    <n v="259"/>
    <n v="1.86"/>
    <n v="193.2"/>
  </r>
  <r>
    <s v="Camilla Castle"/>
    <x v="0"/>
    <s v="Peanut Butter Cubes"/>
    <d v="2022-07-19T00:00:00"/>
    <n v="4872"/>
    <n v="126"/>
    <n v="38.67"/>
    <n v="1948.8"/>
  </r>
  <r>
    <s v="Madelene Upcott"/>
    <x v="0"/>
    <s v="Peanut Butter Cubes"/>
    <d v="2022-08-12T00:00:00"/>
    <n v="7756"/>
    <n v="85"/>
    <n v="91.25"/>
    <n v="3102.4"/>
  </r>
  <r>
    <s v="Madelene Upcott"/>
    <x v="4"/>
    <s v="Choco Coated Almonds"/>
    <d v="2022-06-07T00:00:00"/>
    <n v="5446"/>
    <n v="132"/>
    <n v="41.26"/>
    <n v="2178.4"/>
  </r>
  <r>
    <s v="Marney O'Breen"/>
    <x v="5"/>
    <s v="Peanut Butter Cubes"/>
    <d v="2022-03-08T00:00:00"/>
    <n v="6594"/>
    <n v="91"/>
    <n v="72.459999999999994"/>
    <n v="2637.6"/>
  </r>
  <r>
    <s v="Ches Bonnell"/>
    <x v="2"/>
    <s v="Choco Coated Almonds"/>
    <d v="2022-04-08T00:00:00"/>
    <n v="1470"/>
    <n v="167"/>
    <n v="8.8000000000000007"/>
    <n v="588"/>
  </r>
  <r>
    <s v="Curtice Advani"/>
    <x v="5"/>
    <s v="Eclairs"/>
    <d v="2022-05-06T00:00:00"/>
    <n v="721"/>
    <n v="203"/>
    <n v="3.55"/>
    <n v="288.39999999999998"/>
  </r>
  <r>
    <s v="Roddy Speechley"/>
    <x v="1"/>
    <s v="Drinking Coco"/>
    <d v="2022-05-31T00:00:00"/>
    <n v="4494"/>
    <n v="11"/>
    <n v="408.55"/>
    <n v="1797.6"/>
  </r>
  <r>
    <s v="Van Tuxwell"/>
    <x v="2"/>
    <s v="Mint Chip Choco"/>
    <d v="2022-01-13T00:00:00"/>
    <n v="2674"/>
    <n v="295"/>
    <n v="9.06"/>
    <n v="1069.5999999999999"/>
  </r>
  <r>
    <s v="Dennison Crosswaite"/>
    <x v="4"/>
    <s v="70% Dark Bites"/>
    <d v="2022-03-15T00:00:00"/>
    <n v="658"/>
    <n v="77"/>
    <n v="8.5500000000000007"/>
    <n v="263.2"/>
  </r>
  <r>
    <s v="Andria Kimpton"/>
    <x v="5"/>
    <s v="Peanut Butter Cubes"/>
    <d v="2022-02-16T00:00:00"/>
    <n v="1127"/>
    <n v="319"/>
    <n v="3.53"/>
    <n v="450.8"/>
  </r>
  <r>
    <s v="Gigi Bohling"/>
    <x v="4"/>
    <s v="70% Dark Bites"/>
    <d v="2022-01-14T00:00:00"/>
    <n v="7364"/>
    <n v="196"/>
    <n v="37.57"/>
    <n v="2945.6"/>
  </r>
  <r>
    <s v="Rafaelita Blaksland"/>
    <x v="2"/>
    <s v="White Choc"/>
    <d v="2022-03-21T00:00:00"/>
    <n v="6818"/>
    <n v="102"/>
    <n v="66.84"/>
    <n v="2727.2"/>
  </r>
  <r>
    <s v="Roddy Speechley"/>
    <x v="5"/>
    <s v="Drinking Coco"/>
    <d v="2022-05-17T00:00:00"/>
    <n v="6776"/>
    <n v="312"/>
    <n v="21.72"/>
    <n v="2710.4"/>
  </r>
  <r>
    <s v="Camilla Castle"/>
    <x v="3"/>
    <s v="85% Dark Bars"/>
    <d v="2022-08-08T00:00:00"/>
    <n v="15099"/>
    <n v="55"/>
    <n v="274.52999999999997"/>
    <n v="6039.6"/>
  </r>
  <r>
    <s v="Madelene Upcott"/>
    <x v="5"/>
    <s v="Milk Bars"/>
    <d v="2022-04-26T00:00:00"/>
    <n v="3612"/>
    <n v="82"/>
    <n v="44.05"/>
    <n v="1444.8"/>
  </r>
  <r>
    <s v="Madelene Upcott"/>
    <x v="2"/>
    <s v="70% Dark Bites"/>
    <d v="2022-04-15T00:00:00"/>
    <n v="3710"/>
    <n v="260"/>
    <n v="14.27"/>
    <n v="1484"/>
  </r>
  <r>
    <s v="Oby Sorrel"/>
    <x v="5"/>
    <s v="Eclairs"/>
    <d v="2022-05-19T00:00:00"/>
    <n v="6111"/>
    <n v="591"/>
    <n v="10.34"/>
    <n v="2444.4"/>
  </r>
  <r>
    <s v="Dennison Crosswaite"/>
    <x v="5"/>
    <s v="Drinking Coco"/>
    <d v="2022-01-10T00:00:00"/>
    <n v="2702"/>
    <n v="24"/>
    <n v="112.58"/>
    <n v="1080.8"/>
  </r>
  <r>
    <s v="Mallorie Waber"/>
    <x v="3"/>
    <s v="After Nines"/>
    <d v="2022-05-04T00:00:00"/>
    <n v="483"/>
    <n v="228"/>
    <n v="2.12"/>
    <n v="193.2"/>
  </r>
  <r>
    <s v="Roddy Speechley"/>
    <x v="5"/>
    <s v="White Choc"/>
    <d v="2022-04-05T00:00:00"/>
    <n v="5887"/>
    <n v="268"/>
    <n v="21.97"/>
    <n v="2354.8000000000002"/>
  </r>
  <r>
    <s v="Andria Kimpton"/>
    <x v="1"/>
    <s v="After Nines"/>
    <d v="2022-01-17T00:00:00"/>
    <n v="952"/>
    <n v="68"/>
    <n v="14"/>
    <n v="380.8"/>
  </r>
  <r>
    <s v="Roddy Speechley"/>
    <x v="1"/>
    <s v="Spicy Special Slims"/>
    <d v="2022-03-22T00:00:00"/>
    <n v="10647"/>
    <n v="173"/>
    <n v="61.54"/>
    <n v="4258.8"/>
  </r>
  <r>
    <s v="Dotty Strutley"/>
    <x v="2"/>
    <s v="White Choc"/>
    <d v="2022-07-05T00:00:00"/>
    <n v="6055"/>
    <n v="93"/>
    <n v="65.11"/>
    <n v="2422"/>
  </r>
  <r>
    <s v="Oby Sorrel"/>
    <x v="5"/>
    <s v="Orange Choco"/>
    <d v="2022-04-27T00:00:00"/>
    <n v="8757"/>
    <n v="338"/>
    <n v="25.91"/>
    <n v="3502.8"/>
  </r>
  <r>
    <s v="Kaine Padly"/>
    <x v="5"/>
    <s v="Almond Choco"/>
    <d v="2022-08-12T00:00:00"/>
    <n v="6055"/>
    <n v="73"/>
    <n v="82.95"/>
    <n v="2422"/>
  </r>
  <r>
    <s v="Jan Morforth"/>
    <x v="0"/>
    <s v="Baker's Choco Chips"/>
    <d v="2022-03-11T00:00:00"/>
    <n v="721"/>
    <n v="251"/>
    <n v="2.87"/>
    <n v="288.39999999999998"/>
  </r>
  <r>
    <s v="Jehu Rudeforth"/>
    <x v="0"/>
    <s v="Fruit &amp; Nut Bars"/>
    <d v="2022-05-13T00:00:00"/>
    <n v="8589"/>
    <n v="229"/>
    <n v="37.51"/>
    <n v="3435.6"/>
  </r>
  <r>
    <s v="Dennison Crosswaite"/>
    <x v="4"/>
    <s v="Smooth Sliky Salty"/>
    <d v="2022-05-12T00:00:00"/>
    <n v="11781"/>
    <n v="91"/>
    <n v="129.46"/>
    <n v="4712.3999999999996"/>
  </r>
  <r>
    <s v="Brien Boise"/>
    <x v="4"/>
    <s v="Raspberry Choco"/>
    <d v="2022-01-12T00:00:00"/>
    <n v="672"/>
    <n v="194"/>
    <n v="3.46"/>
    <n v="268.8"/>
  </r>
  <r>
    <s v="Madelene Upcott"/>
    <x v="3"/>
    <s v="Milk Bars"/>
    <d v="2022-03-29T00:00:00"/>
    <n v="12558"/>
    <n v="403"/>
    <n v="31.16"/>
    <n v="5023.2"/>
  </r>
  <r>
    <s v="Roddy Speechley"/>
    <x v="1"/>
    <s v="50% Dark Bites"/>
    <d v="2022-03-14T00:00:00"/>
    <n v="8337"/>
    <n v="12"/>
    <n v="694.75"/>
    <n v="3334.8"/>
  </r>
  <r>
    <s v="Barr Faughny"/>
    <x v="3"/>
    <s v="99% Dark &amp; Pure"/>
    <d v="2022-05-24T00:00:00"/>
    <n v="8134"/>
    <n v="195"/>
    <n v="41.71"/>
    <n v="3253.6"/>
  </r>
  <r>
    <s v="Dennison Crosswaite"/>
    <x v="5"/>
    <s v="Organic Choco Syrup"/>
    <d v="2022-01-28T00:00:00"/>
    <n v="8491"/>
    <n v="75"/>
    <n v="113.21"/>
    <n v="3396.4"/>
  </r>
  <r>
    <s v="Beverie Moffet"/>
    <x v="1"/>
    <s v="Almond Choco"/>
    <d v="2022-05-24T00:00:00"/>
    <n v="3066"/>
    <n v="96"/>
    <n v="31.94"/>
    <n v="1226.4000000000001"/>
  </r>
  <r>
    <s v="Brien Boise"/>
    <x v="2"/>
    <s v="Peanut Butter Cubes"/>
    <d v="2022-08-19T00:00:00"/>
    <n v="301"/>
    <n v="205"/>
    <n v="1.47"/>
    <n v="120.4"/>
  </r>
  <r>
    <s v="Karlen McCaffrey"/>
    <x v="2"/>
    <s v="Spicy Special Slims"/>
    <d v="2022-05-17T00:00:00"/>
    <n v="4410"/>
    <n v="323"/>
    <n v="13.65"/>
    <n v="1764"/>
  </r>
  <r>
    <s v="Jehu Rudeforth"/>
    <x v="4"/>
    <s v="White Choc"/>
    <d v="2022-06-07T00:00:00"/>
    <n v="6559"/>
    <n v="119"/>
    <n v="55.12"/>
    <n v="2623.6"/>
  </r>
  <r>
    <s v="Ches Bonnell"/>
    <x v="5"/>
    <s v="Organic Choco Syrup"/>
    <d v="2022-07-26T00:00:00"/>
    <n v="574"/>
    <n v="217"/>
    <n v="2.65"/>
    <n v="229.6"/>
  </r>
  <r>
    <s v="Dotty Strutley"/>
    <x v="1"/>
    <s v="Eclairs"/>
    <d v="2022-07-28T00:00:00"/>
    <n v="2086"/>
    <n v="384"/>
    <n v="5.43"/>
    <n v="834.4"/>
  </r>
  <r>
    <s v="Karlen McCaffrey"/>
    <x v="1"/>
    <s v="70% Dark Bites"/>
    <d v="2022-05-23T00:00:00"/>
    <n v="5075"/>
    <n v="344"/>
    <n v="14.75"/>
    <n v="20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F08465-5C82-4C7A-AF99-31027ED9AE9F}" name="PivotTable1" cacheId="1" applyNumberFormats="0" applyBorderFormats="0" applyFontFormats="0" applyPatternFormats="0" applyAlignmentFormats="0" applyWidthHeightFormats="1" dataCaption="Values" tag="7621ab73-2677-48a7-baa9-0d4073cf60eb" updatedVersion="7" minRefreshableVersion="3" useAutoFormatting="1" itemPrintTitles="1" createdVersion="5" indent="0" outline="1" outlineData="1" multipleFieldFilters="0" rowHeaderCaption="Country">
  <location ref="B3:C10" firstHeaderRow="1" firstDataRow="1" firstDataCol="1"/>
  <pivotFields count="2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dataField="1" subtotalTop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fld="1" subtotal="count" baseField="0" baseItem="0"/>
  </dataField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ales_Tabl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Сводная таблица1" cacheId="0" applyNumberFormats="0" applyBorderFormats="0" applyFontFormats="0" applyPatternFormats="0" applyAlignmentFormats="0" applyWidthHeightFormats="1" dataCaption="Значения" grandTotalCaption="Total" updatedVersion="6" minRefreshableVersion="3" useAutoFormatting="1" itemPrintTitles="1" createdVersion="6" indent="0" outline="1" outlineData="1" multipleFieldFilters="0" rowHeaderCaption="Countries">
  <location ref="A1:D8" firstHeaderRow="0" firstDataRow="1" firstDataCol="1"/>
  <pivotFields count="8">
    <pivotField showAll="0"/>
    <pivotField axis="axisRow" showAll="0">
      <items count="7">
        <item x="2"/>
        <item x="5"/>
        <item x="1"/>
        <item x="3"/>
        <item x="0"/>
        <item x="4"/>
        <item t="default"/>
      </items>
    </pivotField>
    <pivotField showAll="0"/>
    <pivotField numFmtId="14" showAll="0"/>
    <pivotField dataField="1" showAll="0"/>
    <pivotField showAll="0"/>
    <pivotField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mount sum" fld="4" baseField="1" baseItem="0" numFmtId="164"/>
    <dataField name="Profit sum" fld="7" baseField="1" baseItem="0" numFmtId="164"/>
    <dataField name="Sales Count" fld="4" subtotal="count" baseField="1" baseItem="0"/>
  </dataFields>
  <formats count="4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000-000000000000}" autoFormatId="0" applyNumberFormats="0" applyBorderFormats="0" applyFontFormats="1" applyPatternFormats="1" applyAlignmentFormats="0" applyWidthHeightFormats="0">
  <queryTableRefresh preserveSortFilterLayout="0" nextId="11" unboundColumnsRight="2">
    <queryTableFields count="10">
      <queryTableField id="1" name="Sales Person" tableColumnId="17"/>
      <queryTableField id="2" name="Country" tableColumnId="18"/>
      <queryTableField id="3" name="Product" tableColumnId="19"/>
      <queryTableField id="4" name="Date" tableColumnId="20"/>
      <queryTableField id="5" name="Amount" tableColumnId="21"/>
      <queryTableField id="6" name="Boxes Shipped" tableColumnId="22"/>
      <queryTableField id="7" name="Price per box" tableColumnId="23"/>
      <queryTableField id="8" name="Profit" tableColumnId="24"/>
      <queryTableField id="9" dataBound="0" tableColumnId="1"/>
      <queryTableField id="10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Sales_Table" displayName="Sales_Table" ref="A1:J1095" tableType="queryTable" totalsRowShown="0">
  <autoFilter ref="A1:J1095" xr:uid="{00000000-0009-0000-0100-000002000000}"/>
  <tableColumns count="10">
    <tableColumn id="17" xr3:uid="{00000000-0010-0000-0000-000011000000}" uniqueName="17" name="Sales Person" queryTableFieldId="1"/>
    <tableColumn id="18" xr3:uid="{00000000-0010-0000-0000-000012000000}" uniqueName="18" name="Country" queryTableFieldId="2"/>
    <tableColumn id="19" xr3:uid="{00000000-0010-0000-0000-000013000000}" uniqueName="19" name="Product" queryTableFieldId="3"/>
    <tableColumn id="20" xr3:uid="{00000000-0010-0000-0000-000014000000}" uniqueName="20" name="Date" queryTableFieldId="4" dataDxfId="9"/>
    <tableColumn id="21" xr3:uid="{00000000-0010-0000-0000-000015000000}" uniqueName="21" name="Amount" queryTableFieldId="5" dataDxfId="8"/>
    <tableColumn id="22" xr3:uid="{00000000-0010-0000-0000-000016000000}" uniqueName="22" name="Boxes Shipped" queryTableFieldId="6"/>
    <tableColumn id="23" xr3:uid="{00000000-0010-0000-0000-000017000000}" uniqueName="23" name="Price per box" queryTableFieldId="7" dataDxfId="7"/>
    <tableColumn id="24" xr3:uid="{00000000-0010-0000-0000-000018000000}" uniqueName="24" name="Profit" queryTableFieldId="8" dataDxfId="6"/>
    <tableColumn id="1" xr3:uid="{76970EDB-0C4C-4306-B447-44DE66461649}" uniqueName="1" name="Markup" queryTableFieldId="9" dataDxfId="5">
      <calculatedColumnFormula>VLOOKUP(Sales_Table[[#This Row],[Country]], MarkupTable!$A$2:$B$7, 2, FALSE)</calculatedColumnFormula>
    </tableColumn>
    <tableColumn id="2" xr3:uid="{F4173493-01D1-4B41-A2D7-87BB9F3D78C9}" uniqueName="2" name="Tax Category" queryTableFieldId="10" dataDxfId="4">
      <calculatedColumnFormula>IF(Sales_Table[[#This Row],[Markup]]&gt;0.2, "High tax", "Low tax")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5"/>
  <sheetViews>
    <sheetView tabSelected="1" zoomScale="69" workbookViewId="0">
      <selection activeCell="L8" sqref="L8"/>
    </sheetView>
  </sheetViews>
  <sheetFormatPr defaultRowHeight="18" x14ac:dyDescent="0.35"/>
  <cols>
    <col min="1" max="1" width="17" bestFit="1" customWidth="1"/>
    <col min="2" max="2" width="10.75" bestFit="1" customWidth="1"/>
    <col min="3" max="3" width="18.83203125" bestFit="1" customWidth="1"/>
    <col min="4" max="4" width="9.75" bestFit="1" customWidth="1"/>
    <col min="5" max="5" width="10.08203125" style="5" bestFit="1" customWidth="1"/>
    <col min="6" max="6" width="16.1640625" customWidth="1"/>
    <col min="7" max="7" width="15.1640625" style="5" customWidth="1"/>
    <col min="8" max="8" width="8.75" style="12" customWidth="1"/>
    <col min="9" max="9" width="9.25" style="7" customWidth="1"/>
    <col min="10" max="10" width="18.75" customWidth="1"/>
  </cols>
  <sheetData>
    <row r="1" spans="1:10" x14ac:dyDescent="0.35">
      <c r="A1" s="1" t="s">
        <v>53</v>
      </c>
      <c r="B1" s="1" t="s">
        <v>54</v>
      </c>
      <c r="C1" s="1" t="s">
        <v>55</v>
      </c>
      <c r="D1" s="1" t="s">
        <v>56</v>
      </c>
      <c r="E1" s="5" t="s">
        <v>57</v>
      </c>
      <c r="F1" s="1" t="s">
        <v>58</v>
      </c>
      <c r="G1" s="5" t="s">
        <v>59</v>
      </c>
      <c r="H1" s="12" t="s">
        <v>60</v>
      </c>
      <c r="I1" s="7" t="s">
        <v>69</v>
      </c>
      <c r="J1" t="s">
        <v>68</v>
      </c>
    </row>
    <row r="2" spans="1:10" x14ac:dyDescent="0.35">
      <c r="A2" s="1" t="s">
        <v>0</v>
      </c>
      <c r="B2" s="1" t="s">
        <v>1</v>
      </c>
      <c r="C2" s="1" t="s">
        <v>2</v>
      </c>
      <c r="D2" s="2">
        <v>44565</v>
      </c>
      <c r="E2" s="5">
        <v>5320</v>
      </c>
      <c r="F2" s="1">
        <v>180</v>
      </c>
      <c r="G2" s="5">
        <v>29.56</v>
      </c>
      <c r="H2" s="12">
        <v>2128</v>
      </c>
      <c r="I2" s="7">
        <f>VLOOKUP(Sales_Table[[#This Row],[Country]], MarkupTable!$A$2:$B$7, 2, FALSE)</f>
        <v>0.12</v>
      </c>
      <c r="J2" t="str">
        <f>IF(Sales_Table[[#This Row],[Markup]]&gt;0.2, "High tax", "Low tax")</f>
        <v>Low tax</v>
      </c>
    </row>
    <row r="3" spans="1:10" x14ac:dyDescent="0.35">
      <c r="A3" s="1" t="s">
        <v>3</v>
      </c>
      <c r="B3" s="1" t="s">
        <v>4</v>
      </c>
      <c r="C3" s="1" t="s">
        <v>5</v>
      </c>
      <c r="D3" s="2">
        <v>44774</v>
      </c>
      <c r="E3" s="5">
        <v>7896</v>
      </c>
      <c r="F3" s="1">
        <v>94</v>
      </c>
      <c r="G3" s="5">
        <v>84</v>
      </c>
      <c r="H3" s="12">
        <v>3158.4</v>
      </c>
      <c r="I3" s="7">
        <f>VLOOKUP(Sales_Table[[#This Row],[Country]], MarkupTable!$A$2:$B$7, 2, FALSE)</f>
        <v>0.15</v>
      </c>
      <c r="J3" t="str">
        <f>IF(Sales_Table[[#This Row],[Markup]]&gt;0.2, "High tax", "Low tax")</f>
        <v>Low tax</v>
      </c>
    </row>
    <row r="4" spans="1:10" x14ac:dyDescent="0.35">
      <c r="A4" s="1" t="s">
        <v>6</v>
      </c>
      <c r="B4" s="1" t="s">
        <v>4</v>
      </c>
      <c r="C4" s="1" t="s">
        <v>7</v>
      </c>
      <c r="D4" s="2">
        <v>44749</v>
      </c>
      <c r="E4" s="5">
        <v>4501</v>
      </c>
      <c r="F4" s="1">
        <v>91</v>
      </c>
      <c r="G4" s="5">
        <v>49.46</v>
      </c>
      <c r="H4" s="12">
        <v>1800.4</v>
      </c>
      <c r="I4" s="7">
        <f>VLOOKUP(Sales_Table[[#This Row],[Country]], MarkupTable!$A$2:$B$7, 2, FALSE)</f>
        <v>0.15</v>
      </c>
      <c r="J4" t="str">
        <f>IF(Sales_Table[[#This Row],[Markup]]&gt;0.2, "High tax", "Low tax")</f>
        <v>Low tax</v>
      </c>
    </row>
    <row r="5" spans="1:10" x14ac:dyDescent="0.35">
      <c r="A5" s="1" t="s">
        <v>8</v>
      </c>
      <c r="B5" s="1" t="s">
        <v>9</v>
      </c>
      <c r="C5" s="1" t="s">
        <v>7</v>
      </c>
      <c r="D5" s="2">
        <v>44678</v>
      </c>
      <c r="E5" s="5">
        <v>12726</v>
      </c>
      <c r="F5" s="1">
        <v>342</v>
      </c>
      <c r="G5" s="5">
        <v>37.21</v>
      </c>
      <c r="H5" s="12">
        <v>5090.3999999999996</v>
      </c>
      <c r="I5" s="7">
        <f>VLOOKUP(Sales_Table[[#This Row],[Country]], MarkupTable!$A$2:$B$7, 2, FALSE)</f>
        <v>0.3</v>
      </c>
      <c r="J5" t="str">
        <f>IF(Sales_Table[[#This Row],[Markup]]&gt;0.2, "High tax", "Low tax")</f>
        <v>High tax</v>
      </c>
    </row>
    <row r="6" spans="1:10" x14ac:dyDescent="0.35">
      <c r="A6" s="1" t="s">
        <v>0</v>
      </c>
      <c r="B6" s="1" t="s">
        <v>1</v>
      </c>
      <c r="C6" s="1" t="s">
        <v>7</v>
      </c>
      <c r="D6" s="2">
        <v>44616</v>
      </c>
      <c r="E6" s="5">
        <v>13685</v>
      </c>
      <c r="F6" s="1">
        <v>184</v>
      </c>
      <c r="G6" s="5">
        <v>74.38</v>
      </c>
      <c r="H6" s="12">
        <v>5474</v>
      </c>
      <c r="I6" s="7">
        <f>VLOOKUP(Sales_Table[[#This Row],[Country]], MarkupTable!$A$2:$B$7, 2, FALSE)</f>
        <v>0.12</v>
      </c>
      <c r="J6" t="str">
        <f>IF(Sales_Table[[#This Row],[Markup]]&gt;0.2, "High tax", "Low tax")</f>
        <v>Low tax</v>
      </c>
    </row>
    <row r="7" spans="1:10" x14ac:dyDescent="0.35">
      <c r="A7" s="1" t="s">
        <v>3</v>
      </c>
      <c r="B7" s="1" t="s">
        <v>4</v>
      </c>
      <c r="C7" s="1" t="s">
        <v>10</v>
      </c>
      <c r="D7" s="2">
        <v>44718</v>
      </c>
      <c r="E7" s="5">
        <v>5376</v>
      </c>
      <c r="F7" s="1">
        <v>38</v>
      </c>
      <c r="G7" s="5">
        <v>141.47</v>
      </c>
      <c r="H7" s="12">
        <v>2150.4</v>
      </c>
      <c r="I7" s="7">
        <f>VLOOKUP(Sales_Table[[#This Row],[Country]], MarkupTable!$A$2:$B$7, 2, FALSE)</f>
        <v>0.15</v>
      </c>
      <c r="J7" t="str">
        <f>IF(Sales_Table[[#This Row],[Markup]]&gt;0.2, "High tax", "Low tax")</f>
        <v>Low tax</v>
      </c>
    </row>
    <row r="8" spans="1:10" x14ac:dyDescent="0.35">
      <c r="A8" s="1" t="s">
        <v>11</v>
      </c>
      <c r="B8" s="1" t="s">
        <v>1</v>
      </c>
      <c r="C8" s="1" t="s">
        <v>12</v>
      </c>
      <c r="D8" s="2">
        <v>44586</v>
      </c>
      <c r="E8" s="5">
        <v>13685</v>
      </c>
      <c r="F8" s="1">
        <v>176</v>
      </c>
      <c r="G8" s="5">
        <v>77.760000000000005</v>
      </c>
      <c r="H8" s="12">
        <v>5474</v>
      </c>
      <c r="I8" s="7">
        <f>VLOOKUP(Sales_Table[[#This Row],[Country]], MarkupTable!$A$2:$B$7, 2, FALSE)</f>
        <v>0.12</v>
      </c>
      <c r="J8" t="str">
        <f>IF(Sales_Table[[#This Row],[Markup]]&gt;0.2, "High tax", "Low tax")</f>
        <v>Low tax</v>
      </c>
    </row>
    <row r="9" spans="1:10" x14ac:dyDescent="0.35">
      <c r="A9" s="1" t="s">
        <v>13</v>
      </c>
      <c r="B9" s="1" t="s">
        <v>9</v>
      </c>
      <c r="C9" s="1" t="s">
        <v>14</v>
      </c>
      <c r="D9" s="2">
        <v>44644</v>
      </c>
      <c r="E9" s="5">
        <v>3080</v>
      </c>
      <c r="F9" s="1">
        <v>73</v>
      </c>
      <c r="G9" s="5">
        <v>42.19</v>
      </c>
      <c r="H9" s="12">
        <v>1232</v>
      </c>
      <c r="I9" s="7">
        <f>VLOOKUP(Sales_Table[[#This Row],[Country]], MarkupTable!$A$2:$B$7, 2, FALSE)</f>
        <v>0.3</v>
      </c>
      <c r="J9" t="str">
        <f>IF(Sales_Table[[#This Row],[Markup]]&gt;0.2, "High tax", "Low tax")</f>
        <v>High tax</v>
      </c>
    </row>
    <row r="10" spans="1:10" x14ac:dyDescent="0.35">
      <c r="A10" s="1" t="s">
        <v>0</v>
      </c>
      <c r="B10" s="1" t="s">
        <v>15</v>
      </c>
      <c r="C10" s="1" t="s">
        <v>16</v>
      </c>
      <c r="D10" s="2">
        <v>44671</v>
      </c>
      <c r="E10" s="5">
        <v>3990</v>
      </c>
      <c r="F10" s="1">
        <v>59</v>
      </c>
      <c r="G10" s="5">
        <v>67.63</v>
      </c>
      <c r="H10" s="12">
        <v>1596</v>
      </c>
      <c r="I10" s="7">
        <f>VLOOKUP(Sales_Table[[#This Row],[Country]], MarkupTable!$A$2:$B$7, 2, FALSE)</f>
        <v>0.25</v>
      </c>
      <c r="J10" t="str">
        <f>IF(Sales_Table[[#This Row],[Markup]]&gt;0.2, "High tax", "Low tax")</f>
        <v>High tax</v>
      </c>
    </row>
    <row r="11" spans="1:10" x14ac:dyDescent="0.35">
      <c r="A11" s="1" t="s">
        <v>17</v>
      </c>
      <c r="B11" s="1" t="s">
        <v>9</v>
      </c>
      <c r="C11" s="1" t="s">
        <v>12</v>
      </c>
      <c r="D11" s="2">
        <v>44746</v>
      </c>
      <c r="E11" s="5">
        <v>2835</v>
      </c>
      <c r="F11" s="1">
        <v>102</v>
      </c>
      <c r="G11" s="5">
        <v>27.79</v>
      </c>
      <c r="H11" s="12">
        <v>1134</v>
      </c>
      <c r="I11" s="7">
        <f>VLOOKUP(Sales_Table[[#This Row],[Country]], MarkupTable!$A$2:$B$7, 2, FALSE)</f>
        <v>0.3</v>
      </c>
      <c r="J11" t="str">
        <f>IF(Sales_Table[[#This Row],[Markup]]&gt;0.2, "High tax", "Low tax")</f>
        <v>High tax</v>
      </c>
    </row>
    <row r="12" spans="1:10" x14ac:dyDescent="0.35">
      <c r="A12" s="1" t="s">
        <v>18</v>
      </c>
      <c r="B12" s="1" t="s">
        <v>1</v>
      </c>
      <c r="C12" s="1" t="s">
        <v>10</v>
      </c>
      <c r="D12" s="2">
        <v>44574</v>
      </c>
      <c r="E12" s="5">
        <v>4704</v>
      </c>
      <c r="F12" s="1">
        <v>62</v>
      </c>
      <c r="G12" s="5">
        <v>75.87</v>
      </c>
      <c r="H12" s="12">
        <v>1881.6</v>
      </c>
      <c r="I12" s="7">
        <f>VLOOKUP(Sales_Table[[#This Row],[Country]], MarkupTable!$A$2:$B$7, 2, FALSE)</f>
        <v>0.12</v>
      </c>
      <c r="J12" t="str">
        <f>IF(Sales_Table[[#This Row],[Markup]]&gt;0.2, "High tax", "Low tax")</f>
        <v>Low tax</v>
      </c>
    </row>
    <row r="13" spans="1:10" x14ac:dyDescent="0.35">
      <c r="A13" s="1" t="s">
        <v>19</v>
      </c>
      <c r="B13" s="1" t="s">
        <v>20</v>
      </c>
      <c r="C13" s="1" t="s">
        <v>21</v>
      </c>
      <c r="D13" s="2">
        <v>44630</v>
      </c>
      <c r="E13" s="5">
        <v>3703</v>
      </c>
      <c r="F13" s="1">
        <v>11</v>
      </c>
      <c r="G13" s="5">
        <v>336.64</v>
      </c>
      <c r="H13" s="12">
        <v>1481.2</v>
      </c>
      <c r="I13" s="7">
        <f>VLOOKUP(Sales_Table[[#This Row],[Country]], MarkupTable!$A$2:$B$7, 2, FALSE)</f>
        <v>0.35</v>
      </c>
      <c r="J13" t="str">
        <f>IF(Sales_Table[[#This Row],[Markup]]&gt;0.2, "High tax", "Low tax")</f>
        <v>High tax</v>
      </c>
    </row>
    <row r="14" spans="1:10" x14ac:dyDescent="0.35">
      <c r="A14" s="1" t="s">
        <v>22</v>
      </c>
      <c r="B14" s="1" t="s">
        <v>23</v>
      </c>
      <c r="C14" s="1" t="s">
        <v>24</v>
      </c>
      <c r="D14" s="2">
        <v>44574</v>
      </c>
      <c r="E14" s="5">
        <v>1442</v>
      </c>
      <c r="F14" s="1">
        <v>286</v>
      </c>
      <c r="G14" s="5">
        <v>5.04</v>
      </c>
      <c r="H14" s="12">
        <v>576.79999999999995</v>
      </c>
      <c r="I14" s="7">
        <f>VLOOKUP(Sales_Table[[#This Row],[Country]], MarkupTable!$A$2:$B$7, 2, FALSE)</f>
        <v>0.1</v>
      </c>
      <c r="J14" t="str">
        <f>IF(Sales_Table[[#This Row],[Markup]]&gt;0.2, "High tax", "Low tax")</f>
        <v>Low tax</v>
      </c>
    </row>
    <row r="15" spans="1:10" x14ac:dyDescent="0.35">
      <c r="A15" s="1" t="s">
        <v>25</v>
      </c>
      <c r="B15" s="1" t="s">
        <v>15</v>
      </c>
      <c r="C15" s="1" t="s">
        <v>26</v>
      </c>
      <c r="D15" s="2">
        <v>44770</v>
      </c>
      <c r="E15" s="5">
        <v>168</v>
      </c>
      <c r="F15" s="1">
        <v>156</v>
      </c>
      <c r="G15" s="5">
        <v>1.08</v>
      </c>
      <c r="H15" s="12">
        <v>67.2</v>
      </c>
      <c r="I15" s="7">
        <f>VLOOKUP(Sales_Table[[#This Row],[Country]], MarkupTable!$A$2:$B$7, 2, FALSE)</f>
        <v>0.25</v>
      </c>
      <c r="J15" t="str">
        <f>IF(Sales_Table[[#This Row],[Markup]]&gt;0.2, "High tax", "Low tax")</f>
        <v>High tax</v>
      </c>
    </row>
    <row r="16" spans="1:10" x14ac:dyDescent="0.35">
      <c r="A16" s="1" t="s">
        <v>27</v>
      </c>
      <c r="B16" s="1" t="s">
        <v>15</v>
      </c>
      <c r="C16" s="1" t="s">
        <v>7</v>
      </c>
      <c r="D16" s="2">
        <v>44776</v>
      </c>
      <c r="E16" s="5">
        <v>8379</v>
      </c>
      <c r="F16" s="1">
        <v>173</v>
      </c>
      <c r="G16" s="5">
        <v>48.43</v>
      </c>
      <c r="H16" s="12">
        <v>3351.6</v>
      </c>
      <c r="I16" s="7">
        <f>VLOOKUP(Sales_Table[[#This Row],[Country]], MarkupTable!$A$2:$B$7, 2, FALSE)</f>
        <v>0.25</v>
      </c>
      <c r="J16" t="str">
        <f>IF(Sales_Table[[#This Row],[Markup]]&gt;0.2, "High tax", "Low tax")</f>
        <v>High tax</v>
      </c>
    </row>
    <row r="17" spans="1:10" x14ac:dyDescent="0.35">
      <c r="A17" s="1" t="s">
        <v>28</v>
      </c>
      <c r="B17" s="1" t="s">
        <v>9</v>
      </c>
      <c r="C17" s="1" t="s">
        <v>29</v>
      </c>
      <c r="D17" s="2">
        <v>44587</v>
      </c>
      <c r="E17" s="5">
        <v>6790</v>
      </c>
      <c r="F17" s="1">
        <v>356</v>
      </c>
      <c r="G17" s="5">
        <v>19.07</v>
      </c>
      <c r="H17" s="12">
        <v>2716</v>
      </c>
      <c r="I17" s="7">
        <f>VLOOKUP(Sales_Table[[#This Row],[Country]], MarkupTable!$A$2:$B$7, 2, FALSE)</f>
        <v>0.3</v>
      </c>
      <c r="J17" t="str">
        <f>IF(Sales_Table[[#This Row],[Markup]]&gt;0.2, "High tax", "Low tax")</f>
        <v>High tax</v>
      </c>
    </row>
    <row r="18" spans="1:10" x14ac:dyDescent="0.35">
      <c r="A18" s="1" t="s">
        <v>3</v>
      </c>
      <c r="B18" s="1" t="s">
        <v>23</v>
      </c>
      <c r="C18" s="1" t="s">
        <v>29</v>
      </c>
      <c r="D18" s="2">
        <v>44606</v>
      </c>
      <c r="E18" s="5">
        <v>4067</v>
      </c>
      <c r="F18" s="1">
        <v>42</v>
      </c>
      <c r="G18" s="5">
        <v>96.83</v>
      </c>
      <c r="H18" s="12">
        <v>1626.8</v>
      </c>
      <c r="I18" s="7">
        <f>VLOOKUP(Sales_Table[[#This Row],[Country]], MarkupTable!$A$2:$B$7, 2, FALSE)</f>
        <v>0.1</v>
      </c>
      <c r="J18" t="str">
        <f>IF(Sales_Table[[#This Row],[Markup]]&gt;0.2, "High tax", "Low tax")</f>
        <v>Low tax</v>
      </c>
    </row>
    <row r="19" spans="1:10" x14ac:dyDescent="0.35">
      <c r="A19" s="1" t="s">
        <v>30</v>
      </c>
      <c r="B19" s="1" t="s">
        <v>20</v>
      </c>
      <c r="C19" s="1" t="s">
        <v>10</v>
      </c>
      <c r="D19" s="2">
        <v>44656</v>
      </c>
      <c r="E19" s="5">
        <v>3017</v>
      </c>
      <c r="F19" s="1">
        <v>140</v>
      </c>
      <c r="G19" s="5">
        <v>21.55</v>
      </c>
      <c r="H19" s="12">
        <v>1206.8</v>
      </c>
      <c r="I19" s="7">
        <f>VLOOKUP(Sales_Table[[#This Row],[Country]], MarkupTable!$A$2:$B$7, 2, FALSE)</f>
        <v>0.35</v>
      </c>
      <c r="J19" t="str">
        <f>IF(Sales_Table[[#This Row],[Markup]]&gt;0.2, "High tax", "Low tax")</f>
        <v>High tax</v>
      </c>
    </row>
    <row r="20" spans="1:10" x14ac:dyDescent="0.35">
      <c r="A20" s="1" t="s">
        <v>28</v>
      </c>
      <c r="B20" s="1" t="s">
        <v>23</v>
      </c>
      <c r="C20" s="1" t="s">
        <v>31</v>
      </c>
      <c r="D20" s="2">
        <v>44608</v>
      </c>
      <c r="E20" s="5">
        <v>8799</v>
      </c>
      <c r="F20" s="1">
        <v>250</v>
      </c>
      <c r="G20" s="5">
        <v>35.200000000000003</v>
      </c>
      <c r="H20" s="12">
        <v>3519.6</v>
      </c>
      <c r="I20" s="7">
        <f>VLOOKUP(Sales_Table[[#This Row],[Country]], MarkupTable!$A$2:$B$7, 2, FALSE)</f>
        <v>0.1</v>
      </c>
      <c r="J20" t="str">
        <f>IF(Sales_Table[[#This Row],[Markup]]&gt;0.2, "High tax", "Low tax")</f>
        <v>Low tax</v>
      </c>
    </row>
    <row r="21" spans="1:10" x14ac:dyDescent="0.35">
      <c r="A21" s="1" t="s">
        <v>32</v>
      </c>
      <c r="B21" s="1" t="s">
        <v>1</v>
      </c>
      <c r="C21" s="1" t="s">
        <v>5</v>
      </c>
      <c r="D21" s="2">
        <v>44720</v>
      </c>
      <c r="E21" s="5">
        <v>1085</v>
      </c>
      <c r="F21" s="1">
        <v>172</v>
      </c>
      <c r="G21" s="5">
        <v>6.31</v>
      </c>
      <c r="H21" s="12">
        <v>434</v>
      </c>
      <c r="I21" s="7">
        <f>VLOOKUP(Sales_Table[[#This Row],[Country]], MarkupTable!$A$2:$B$7, 2, FALSE)</f>
        <v>0.12</v>
      </c>
      <c r="J21" t="str">
        <f>IF(Sales_Table[[#This Row],[Markup]]&gt;0.2, "High tax", "Low tax")</f>
        <v>Low tax</v>
      </c>
    </row>
    <row r="22" spans="1:10" x14ac:dyDescent="0.35">
      <c r="A22" s="1" t="s">
        <v>17</v>
      </c>
      <c r="B22" s="1" t="s">
        <v>9</v>
      </c>
      <c r="C22" s="1" t="s">
        <v>24</v>
      </c>
      <c r="D22" s="2">
        <v>44739</v>
      </c>
      <c r="E22" s="5">
        <v>6888</v>
      </c>
      <c r="F22" s="1">
        <v>88</v>
      </c>
      <c r="G22" s="5">
        <v>78.27</v>
      </c>
      <c r="H22" s="12">
        <v>2755.2</v>
      </c>
      <c r="I22" s="7">
        <f>VLOOKUP(Sales_Table[[#This Row],[Country]], MarkupTable!$A$2:$B$7, 2, FALSE)</f>
        <v>0.3</v>
      </c>
      <c r="J22" t="str">
        <f>IF(Sales_Table[[#This Row],[Markup]]&gt;0.2, "High tax", "Low tax")</f>
        <v>High tax</v>
      </c>
    </row>
    <row r="23" spans="1:10" x14ac:dyDescent="0.35">
      <c r="A23" s="1" t="s">
        <v>13</v>
      </c>
      <c r="B23" s="1" t="s">
        <v>20</v>
      </c>
      <c r="C23" s="1" t="s">
        <v>33</v>
      </c>
      <c r="D23" s="2">
        <v>44609</v>
      </c>
      <c r="E23" s="5">
        <v>1267</v>
      </c>
      <c r="F23" s="1">
        <v>157</v>
      </c>
      <c r="G23" s="5">
        <v>8.07</v>
      </c>
      <c r="H23" s="12">
        <v>506.8</v>
      </c>
      <c r="I23" s="7">
        <f>VLOOKUP(Sales_Table[[#This Row],[Country]], MarkupTable!$A$2:$B$7, 2, FALSE)</f>
        <v>0.35</v>
      </c>
      <c r="J23" t="str">
        <f>IF(Sales_Table[[#This Row],[Markup]]&gt;0.2, "High tax", "Low tax")</f>
        <v>High tax</v>
      </c>
    </row>
    <row r="24" spans="1:10" x14ac:dyDescent="0.35">
      <c r="A24" s="1" t="s">
        <v>27</v>
      </c>
      <c r="B24" s="1" t="s">
        <v>20</v>
      </c>
      <c r="C24" s="1" t="s">
        <v>14</v>
      </c>
      <c r="D24" s="2">
        <v>44711</v>
      </c>
      <c r="E24" s="5">
        <v>4753</v>
      </c>
      <c r="F24" s="1">
        <v>163</v>
      </c>
      <c r="G24" s="5">
        <v>29.16</v>
      </c>
      <c r="H24" s="12">
        <v>1901.2</v>
      </c>
      <c r="I24" s="7">
        <f>VLOOKUP(Sales_Table[[#This Row],[Country]], MarkupTable!$A$2:$B$7, 2, FALSE)</f>
        <v>0.35</v>
      </c>
      <c r="J24" t="str">
        <f>IF(Sales_Table[[#This Row],[Markup]]&gt;0.2, "High tax", "Low tax")</f>
        <v>High tax</v>
      </c>
    </row>
    <row r="25" spans="1:10" x14ac:dyDescent="0.35">
      <c r="A25" s="1" t="s">
        <v>34</v>
      </c>
      <c r="B25" s="1" t="s">
        <v>1</v>
      </c>
      <c r="C25" s="1" t="s">
        <v>26</v>
      </c>
      <c r="D25" s="2">
        <v>44634</v>
      </c>
      <c r="E25" s="5">
        <v>3003</v>
      </c>
      <c r="F25" s="1">
        <v>113</v>
      </c>
      <c r="G25" s="5">
        <v>26.58</v>
      </c>
      <c r="H25" s="12">
        <v>1201.2</v>
      </c>
      <c r="I25" s="7">
        <f>VLOOKUP(Sales_Table[[#This Row],[Country]], MarkupTable!$A$2:$B$7, 2, FALSE)</f>
        <v>0.12</v>
      </c>
      <c r="J25" t="str">
        <f>IF(Sales_Table[[#This Row],[Markup]]&gt;0.2, "High tax", "Low tax")</f>
        <v>Low tax</v>
      </c>
    </row>
    <row r="26" spans="1:10" x14ac:dyDescent="0.35">
      <c r="A26" s="1" t="s">
        <v>35</v>
      </c>
      <c r="B26" s="1" t="s">
        <v>9</v>
      </c>
      <c r="C26" s="1" t="s">
        <v>24</v>
      </c>
      <c r="D26" s="2">
        <v>44620</v>
      </c>
      <c r="E26" s="5">
        <v>7672</v>
      </c>
      <c r="F26" s="1">
        <v>115</v>
      </c>
      <c r="G26" s="5">
        <v>66.709999999999994</v>
      </c>
      <c r="H26" s="12">
        <v>3068.8</v>
      </c>
      <c r="I26" s="7">
        <f>VLOOKUP(Sales_Table[[#This Row],[Country]], MarkupTable!$A$2:$B$7, 2, FALSE)</f>
        <v>0.3</v>
      </c>
      <c r="J26" t="str">
        <f>IF(Sales_Table[[#This Row],[Markup]]&gt;0.2, "High tax", "Low tax")</f>
        <v>High tax</v>
      </c>
    </row>
    <row r="27" spans="1:10" x14ac:dyDescent="0.35">
      <c r="A27" s="1" t="s">
        <v>25</v>
      </c>
      <c r="B27" s="1" t="s">
        <v>4</v>
      </c>
      <c r="C27" s="1" t="s">
        <v>36</v>
      </c>
      <c r="D27" s="2">
        <v>44587</v>
      </c>
      <c r="E27" s="5">
        <v>168</v>
      </c>
      <c r="F27" s="1">
        <v>321</v>
      </c>
      <c r="G27" s="5">
        <v>0.52</v>
      </c>
      <c r="H27" s="12">
        <v>67.2</v>
      </c>
      <c r="I27" s="7">
        <f>VLOOKUP(Sales_Table[[#This Row],[Country]], MarkupTable!$A$2:$B$7, 2, FALSE)</f>
        <v>0.15</v>
      </c>
      <c r="J27" t="str">
        <f>IF(Sales_Table[[#This Row],[Markup]]&gt;0.2, "High tax", "Low tax")</f>
        <v>Low tax</v>
      </c>
    </row>
    <row r="28" spans="1:10" x14ac:dyDescent="0.35">
      <c r="A28" s="1" t="s">
        <v>30</v>
      </c>
      <c r="B28" s="1" t="s">
        <v>23</v>
      </c>
      <c r="C28" s="1" t="s">
        <v>33</v>
      </c>
      <c r="D28" s="2">
        <v>44601</v>
      </c>
      <c r="E28" s="5">
        <v>1652</v>
      </c>
      <c r="F28" s="1">
        <v>186</v>
      </c>
      <c r="G28" s="5">
        <v>8.8800000000000008</v>
      </c>
      <c r="H28" s="12">
        <v>660.8</v>
      </c>
      <c r="I28" s="7">
        <f>VLOOKUP(Sales_Table[[#This Row],[Country]], MarkupTable!$A$2:$B$7, 2, FALSE)</f>
        <v>0.1</v>
      </c>
      <c r="J28" t="str">
        <f>IF(Sales_Table[[#This Row],[Markup]]&gt;0.2, "High tax", "Low tax")</f>
        <v>Low tax</v>
      </c>
    </row>
    <row r="29" spans="1:10" x14ac:dyDescent="0.35">
      <c r="A29" s="1" t="s">
        <v>34</v>
      </c>
      <c r="B29" s="1" t="s">
        <v>20</v>
      </c>
      <c r="C29" s="1" t="s">
        <v>24</v>
      </c>
      <c r="D29" s="2">
        <v>44749</v>
      </c>
      <c r="E29" s="5">
        <v>4025</v>
      </c>
      <c r="F29" s="1">
        <v>112</v>
      </c>
      <c r="G29" s="5">
        <v>35.94</v>
      </c>
      <c r="H29" s="12">
        <v>1610</v>
      </c>
      <c r="I29" s="7">
        <f>VLOOKUP(Sales_Table[[#This Row],[Country]], MarkupTable!$A$2:$B$7, 2, FALSE)</f>
        <v>0.35</v>
      </c>
      <c r="J29" t="str">
        <f>IF(Sales_Table[[#This Row],[Markup]]&gt;0.2, "High tax", "Low tax")</f>
        <v>High tax</v>
      </c>
    </row>
    <row r="30" spans="1:10" x14ac:dyDescent="0.35">
      <c r="A30" s="1" t="s">
        <v>37</v>
      </c>
      <c r="B30" s="1" t="s">
        <v>15</v>
      </c>
      <c r="C30" s="1" t="s">
        <v>38</v>
      </c>
      <c r="D30" s="2">
        <v>44747</v>
      </c>
      <c r="E30" s="5">
        <v>9492</v>
      </c>
      <c r="F30" s="1">
        <v>151</v>
      </c>
      <c r="G30" s="5">
        <v>62.86</v>
      </c>
      <c r="H30" s="12">
        <v>3796.8</v>
      </c>
      <c r="I30" s="7">
        <f>VLOOKUP(Sales_Table[[#This Row],[Country]], MarkupTable!$A$2:$B$7, 2, FALSE)</f>
        <v>0.25</v>
      </c>
      <c r="J30" t="str">
        <f>IF(Sales_Table[[#This Row],[Markup]]&gt;0.2, "High tax", "Low tax")</f>
        <v>High tax</v>
      </c>
    </row>
    <row r="31" spans="1:10" x14ac:dyDescent="0.35">
      <c r="A31" s="1" t="s">
        <v>37</v>
      </c>
      <c r="B31" s="1" t="s">
        <v>15</v>
      </c>
      <c r="C31" s="1" t="s">
        <v>39</v>
      </c>
      <c r="D31" s="2">
        <v>44727</v>
      </c>
      <c r="E31" s="5">
        <v>5061</v>
      </c>
      <c r="F31" s="1">
        <v>301</v>
      </c>
      <c r="G31" s="5">
        <v>16.809999999999999</v>
      </c>
      <c r="H31" s="12">
        <v>2024.4</v>
      </c>
      <c r="I31" s="7">
        <f>VLOOKUP(Sales_Table[[#This Row],[Country]], MarkupTable!$A$2:$B$7, 2, FALSE)</f>
        <v>0.25</v>
      </c>
      <c r="J31" t="str">
        <f>IF(Sales_Table[[#This Row],[Markup]]&gt;0.2, "High tax", "Low tax")</f>
        <v>High tax</v>
      </c>
    </row>
    <row r="32" spans="1:10" x14ac:dyDescent="0.35">
      <c r="A32" s="1" t="s">
        <v>3</v>
      </c>
      <c r="B32" s="1" t="s">
        <v>15</v>
      </c>
      <c r="C32" s="1" t="s">
        <v>5</v>
      </c>
      <c r="D32" s="2">
        <v>44705</v>
      </c>
      <c r="E32" s="5">
        <v>1722</v>
      </c>
      <c r="F32" s="1">
        <v>121</v>
      </c>
      <c r="G32" s="5">
        <v>14.23</v>
      </c>
      <c r="H32" s="12">
        <v>688.8</v>
      </c>
      <c r="I32" s="7">
        <f>VLOOKUP(Sales_Table[[#This Row],[Country]], MarkupTable!$A$2:$B$7, 2, FALSE)</f>
        <v>0.25</v>
      </c>
      <c r="J32" t="str">
        <f>IF(Sales_Table[[#This Row],[Markup]]&gt;0.2, "High tax", "Low tax")</f>
        <v>High tax</v>
      </c>
    </row>
    <row r="33" spans="1:10" x14ac:dyDescent="0.35">
      <c r="A33" s="1" t="s">
        <v>18</v>
      </c>
      <c r="B33" s="1" t="s">
        <v>1</v>
      </c>
      <c r="C33" s="1" t="s">
        <v>12</v>
      </c>
      <c r="D33" s="2">
        <v>44741</v>
      </c>
      <c r="E33" s="5">
        <v>12446</v>
      </c>
      <c r="F33" s="1">
        <v>150</v>
      </c>
      <c r="G33" s="5">
        <v>82.97</v>
      </c>
      <c r="H33" s="12">
        <v>4978.3999999999996</v>
      </c>
      <c r="I33" s="7">
        <f>VLOOKUP(Sales_Table[[#This Row],[Country]], MarkupTable!$A$2:$B$7, 2, FALSE)</f>
        <v>0.12</v>
      </c>
      <c r="J33" t="str">
        <f>IF(Sales_Table[[#This Row],[Markup]]&gt;0.2, "High tax", "Low tax")</f>
        <v>Low tax</v>
      </c>
    </row>
    <row r="34" spans="1:10" x14ac:dyDescent="0.35">
      <c r="A34" s="1" t="s">
        <v>40</v>
      </c>
      <c r="B34" s="1" t="s">
        <v>9</v>
      </c>
      <c r="C34" s="1" t="s">
        <v>39</v>
      </c>
      <c r="D34" s="2">
        <v>44692</v>
      </c>
      <c r="E34" s="5">
        <v>4284</v>
      </c>
      <c r="F34" s="1">
        <v>94</v>
      </c>
      <c r="G34" s="5">
        <v>45.57</v>
      </c>
      <c r="H34" s="12">
        <v>1713.6</v>
      </c>
      <c r="I34" s="7">
        <f>VLOOKUP(Sales_Table[[#This Row],[Country]], MarkupTable!$A$2:$B$7, 2, FALSE)</f>
        <v>0.3</v>
      </c>
      <c r="J34" t="str">
        <f>IF(Sales_Table[[#This Row],[Markup]]&gt;0.2, "High tax", "Low tax")</f>
        <v>High tax</v>
      </c>
    </row>
    <row r="35" spans="1:10" x14ac:dyDescent="0.35">
      <c r="A35" s="1" t="s">
        <v>25</v>
      </c>
      <c r="B35" s="1" t="s">
        <v>1</v>
      </c>
      <c r="C35" s="1" t="s">
        <v>41</v>
      </c>
      <c r="D35" s="2">
        <v>44742</v>
      </c>
      <c r="E35" s="5">
        <v>6839</v>
      </c>
      <c r="F35" s="1">
        <v>133</v>
      </c>
      <c r="G35" s="5">
        <v>51.42</v>
      </c>
      <c r="H35" s="12">
        <v>2735.6</v>
      </c>
      <c r="I35" s="7">
        <f>VLOOKUP(Sales_Table[[#This Row],[Country]], MarkupTable!$A$2:$B$7, 2, FALSE)</f>
        <v>0.12</v>
      </c>
      <c r="J35" t="str">
        <f>IF(Sales_Table[[#This Row],[Markup]]&gt;0.2, "High tax", "Low tax")</f>
        <v>Low tax</v>
      </c>
    </row>
    <row r="36" spans="1:10" x14ac:dyDescent="0.35">
      <c r="A36" s="1" t="s">
        <v>42</v>
      </c>
      <c r="B36" s="1" t="s">
        <v>23</v>
      </c>
      <c r="C36" s="1" t="s">
        <v>14</v>
      </c>
      <c r="D36" s="2">
        <v>44692</v>
      </c>
      <c r="E36" s="5">
        <v>2163</v>
      </c>
      <c r="F36" s="1">
        <v>70</v>
      </c>
      <c r="G36" s="5">
        <v>30.9</v>
      </c>
      <c r="H36" s="12">
        <v>865.2</v>
      </c>
      <c r="I36" s="7">
        <f>VLOOKUP(Sales_Table[[#This Row],[Country]], MarkupTable!$A$2:$B$7, 2, FALSE)</f>
        <v>0.1</v>
      </c>
      <c r="J36" t="str">
        <f>IF(Sales_Table[[#This Row],[Markup]]&gt;0.2, "High tax", "Low tax")</f>
        <v>Low tax</v>
      </c>
    </row>
    <row r="37" spans="1:10" x14ac:dyDescent="0.35">
      <c r="A37" s="1" t="s">
        <v>30</v>
      </c>
      <c r="B37" s="1" t="s">
        <v>20</v>
      </c>
      <c r="C37" s="1" t="s">
        <v>39</v>
      </c>
      <c r="D37" s="2">
        <v>44764</v>
      </c>
      <c r="E37" s="5">
        <v>9583</v>
      </c>
      <c r="F37" s="1">
        <v>315</v>
      </c>
      <c r="G37" s="5">
        <v>30.42</v>
      </c>
      <c r="H37" s="12">
        <v>3833.2</v>
      </c>
      <c r="I37" s="7">
        <f>VLOOKUP(Sales_Table[[#This Row],[Country]], MarkupTable!$A$2:$B$7, 2, FALSE)</f>
        <v>0.35</v>
      </c>
      <c r="J37" t="str">
        <f>IF(Sales_Table[[#This Row],[Markup]]&gt;0.2, "High tax", "Low tax")</f>
        <v>High tax</v>
      </c>
    </row>
    <row r="38" spans="1:10" x14ac:dyDescent="0.35">
      <c r="A38" s="1" t="s">
        <v>42</v>
      </c>
      <c r="B38" s="1" t="s">
        <v>1</v>
      </c>
      <c r="C38" s="1" t="s">
        <v>16</v>
      </c>
      <c r="D38" s="2">
        <v>44797</v>
      </c>
      <c r="E38" s="5">
        <v>2653</v>
      </c>
      <c r="F38" s="1">
        <v>314</v>
      </c>
      <c r="G38" s="5">
        <v>8.4499999999999993</v>
      </c>
      <c r="H38" s="12">
        <v>1061.2</v>
      </c>
      <c r="I38" s="7">
        <f>VLOOKUP(Sales_Table[[#This Row],[Country]], MarkupTable!$A$2:$B$7, 2, FALSE)</f>
        <v>0.12</v>
      </c>
      <c r="J38" t="str">
        <f>IF(Sales_Table[[#This Row],[Markup]]&gt;0.2, "High tax", "Low tax")</f>
        <v>Low tax</v>
      </c>
    </row>
    <row r="39" spans="1:10" x14ac:dyDescent="0.35">
      <c r="A39" s="1" t="s">
        <v>43</v>
      </c>
      <c r="B39" s="1" t="s">
        <v>15</v>
      </c>
      <c r="C39" s="1" t="s">
        <v>14</v>
      </c>
      <c r="D39" s="2">
        <v>44749</v>
      </c>
      <c r="E39" s="5">
        <v>147</v>
      </c>
      <c r="F39" s="1">
        <v>72</v>
      </c>
      <c r="G39" s="5">
        <v>2.04</v>
      </c>
      <c r="H39" s="12">
        <v>58.8</v>
      </c>
      <c r="I39" s="7">
        <f>VLOOKUP(Sales_Table[[#This Row],[Country]], MarkupTable!$A$2:$B$7, 2, FALSE)</f>
        <v>0.25</v>
      </c>
      <c r="J39" t="str">
        <f>IF(Sales_Table[[#This Row],[Markup]]&gt;0.2, "High tax", "Low tax")</f>
        <v>High tax</v>
      </c>
    </row>
    <row r="40" spans="1:10" x14ac:dyDescent="0.35">
      <c r="A40" s="1" t="s">
        <v>44</v>
      </c>
      <c r="B40" s="1" t="s">
        <v>9</v>
      </c>
      <c r="C40" s="1" t="s">
        <v>5</v>
      </c>
      <c r="D40" s="2">
        <v>44700</v>
      </c>
      <c r="E40" s="5">
        <v>3654</v>
      </c>
      <c r="F40" s="1">
        <v>14</v>
      </c>
      <c r="G40" s="5">
        <v>261</v>
      </c>
      <c r="H40" s="12">
        <v>1461.6</v>
      </c>
      <c r="I40" s="7">
        <f>VLOOKUP(Sales_Table[[#This Row],[Country]], MarkupTable!$A$2:$B$7, 2, FALSE)</f>
        <v>0.3</v>
      </c>
      <c r="J40" t="str">
        <f>IF(Sales_Table[[#This Row],[Markup]]&gt;0.2, "High tax", "Low tax")</f>
        <v>High tax</v>
      </c>
    </row>
    <row r="41" spans="1:10" x14ac:dyDescent="0.35">
      <c r="A41" s="1" t="s">
        <v>25</v>
      </c>
      <c r="B41" s="1" t="s">
        <v>4</v>
      </c>
      <c r="C41" s="1" t="s">
        <v>39</v>
      </c>
      <c r="D41" s="2">
        <v>44746</v>
      </c>
      <c r="E41" s="5">
        <v>2443</v>
      </c>
      <c r="F41" s="1">
        <v>581</v>
      </c>
      <c r="G41" s="5">
        <v>4.2</v>
      </c>
      <c r="H41" s="12">
        <v>977.2</v>
      </c>
      <c r="I41" s="7">
        <f>VLOOKUP(Sales_Table[[#This Row],[Country]], MarkupTable!$A$2:$B$7, 2, FALSE)</f>
        <v>0.15</v>
      </c>
      <c r="J41" t="str">
        <f>IF(Sales_Table[[#This Row],[Markup]]&gt;0.2, "High tax", "Low tax")</f>
        <v>Low tax</v>
      </c>
    </row>
    <row r="42" spans="1:10" x14ac:dyDescent="0.35">
      <c r="A42" s="1" t="s">
        <v>43</v>
      </c>
      <c r="B42" s="1" t="s">
        <v>20</v>
      </c>
      <c r="C42" s="1" t="s">
        <v>14</v>
      </c>
      <c r="D42" s="2">
        <v>44714</v>
      </c>
      <c r="E42" s="5">
        <v>938</v>
      </c>
      <c r="F42" s="1">
        <v>16</v>
      </c>
      <c r="G42" s="5">
        <v>58.62</v>
      </c>
      <c r="H42" s="12">
        <v>375.2</v>
      </c>
      <c r="I42" s="7">
        <f>VLOOKUP(Sales_Table[[#This Row],[Country]], MarkupTable!$A$2:$B$7, 2, FALSE)</f>
        <v>0.35</v>
      </c>
      <c r="J42" t="str">
        <f>IF(Sales_Table[[#This Row],[Markup]]&gt;0.2, "High tax", "Low tax")</f>
        <v>High tax</v>
      </c>
    </row>
    <row r="43" spans="1:10" x14ac:dyDescent="0.35">
      <c r="A43" s="1" t="s">
        <v>25</v>
      </c>
      <c r="B43" s="1" t="s">
        <v>20</v>
      </c>
      <c r="C43" s="1" t="s">
        <v>45</v>
      </c>
      <c r="D43" s="2">
        <v>44666</v>
      </c>
      <c r="E43" s="5">
        <v>14749</v>
      </c>
      <c r="F43" s="1">
        <v>354</v>
      </c>
      <c r="G43" s="5">
        <v>41.66</v>
      </c>
      <c r="H43" s="12">
        <v>5899.6</v>
      </c>
      <c r="I43" s="7">
        <f>VLOOKUP(Sales_Table[[#This Row],[Country]], MarkupTable!$A$2:$B$7, 2, FALSE)</f>
        <v>0.35</v>
      </c>
      <c r="J43" t="str">
        <f>IF(Sales_Table[[#This Row],[Markup]]&gt;0.2, "High tax", "Low tax")</f>
        <v>High tax</v>
      </c>
    </row>
    <row r="44" spans="1:10" x14ac:dyDescent="0.35">
      <c r="A44" s="1" t="s">
        <v>22</v>
      </c>
      <c r="B44" s="1" t="s">
        <v>23</v>
      </c>
      <c r="C44" s="1" t="s">
        <v>46</v>
      </c>
      <c r="D44" s="2">
        <v>44753</v>
      </c>
      <c r="E44" s="5">
        <v>4781</v>
      </c>
      <c r="F44" s="1">
        <v>241</v>
      </c>
      <c r="G44" s="5">
        <v>19.84</v>
      </c>
      <c r="H44" s="12">
        <v>1912.4</v>
      </c>
      <c r="I44" s="7">
        <f>VLOOKUP(Sales_Table[[#This Row],[Country]], MarkupTable!$A$2:$B$7, 2, FALSE)</f>
        <v>0.1</v>
      </c>
      <c r="J44" t="str">
        <f>IF(Sales_Table[[#This Row],[Markup]]&gt;0.2, "High tax", "Low tax")</f>
        <v>Low tax</v>
      </c>
    </row>
    <row r="45" spans="1:10" x14ac:dyDescent="0.35">
      <c r="A45" s="1" t="s">
        <v>42</v>
      </c>
      <c r="B45" s="1" t="s">
        <v>4</v>
      </c>
      <c r="C45" s="1" t="s">
        <v>33</v>
      </c>
      <c r="D45" s="2">
        <v>44615</v>
      </c>
      <c r="E45" s="5">
        <v>6307</v>
      </c>
      <c r="F45" s="1">
        <v>142</v>
      </c>
      <c r="G45" s="5">
        <v>44.42</v>
      </c>
      <c r="H45" s="12">
        <v>2522.8000000000002</v>
      </c>
      <c r="I45" s="7">
        <f>VLOOKUP(Sales_Table[[#This Row],[Country]], MarkupTable!$A$2:$B$7, 2, FALSE)</f>
        <v>0.15</v>
      </c>
      <c r="J45" t="str">
        <f>IF(Sales_Table[[#This Row],[Markup]]&gt;0.2, "High tax", "Low tax")</f>
        <v>Low tax</v>
      </c>
    </row>
    <row r="46" spans="1:10" x14ac:dyDescent="0.35">
      <c r="A46" s="1" t="s">
        <v>47</v>
      </c>
      <c r="B46" s="1" t="s">
        <v>23</v>
      </c>
      <c r="C46" s="1" t="s">
        <v>41</v>
      </c>
      <c r="D46" s="2">
        <v>44795</v>
      </c>
      <c r="E46" s="5">
        <v>7602</v>
      </c>
      <c r="F46" s="1">
        <v>102</v>
      </c>
      <c r="G46" s="5">
        <v>74.53</v>
      </c>
      <c r="H46" s="12">
        <v>3040.8</v>
      </c>
      <c r="I46" s="7">
        <f>VLOOKUP(Sales_Table[[#This Row],[Country]], MarkupTable!$A$2:$B$7, 2, FALSE)</f>
        <v>0.1</v>
      </c>
      <c r="J46" t="str">
        <f>IF(Sales_Table[[#This Row],[Markup]]&gt;0.2, "High tax", "Low tax")</f>
        <v>Low tax</v>
      </c>
    </row>
    <row r="47" spans="1:10" x14ac:dyDescent="0.35">
      <c r="A47" s="1" t="s">
        <v>35</v>
      </c>
      <c r="B47" s="1" t="s">
        <v>20</v>
      </c>
      <c r="C47" s="1" t="s">
        <v>7</v>
      </c>
      <c r="D47" s="2">
        <v>44608</v>
      </c>
      <c r="E47" s="5">
        <v>6790</v>
      </c>
      <c r="F47" s="1">
        <v>188</v>
      </c>
      <c r="G47" s="5">
        <v>36.119999999999997</v>
      </c>
      <c r="H47" s="12">
        <v>2716</v>
      </c>
      <c r="I47" s="7">
        <f>VLOOKUP(Sales_Table[[#This Row],[Country]], MarkupTable!$A$2:$B$7, 2, FALSE)</f>
        <v>0.35</v>
      </c>
      <c r="J47" t="str">
        <f>IF(Sales_Table[[#This Row],[Markup]]&gt;0.2, "High tax", "Low tax")</f>
        <v>High tax</v>
      </c>
    </row>
    <row r="48" spans="1:10" x14ac:dyDescent="0.35">
      <c r="A48" s="1" t="s">
        <v>3</v>
      </c>
      <c r="B48" s="1" t="s">
        <v>20</v>
      </c>
      <c r="C48" s="1" t="s">
        <v>16</v>
      </c>
      <c r="D48" s="2">
        <v>44574</v>
      </c>
      <c r="E48" s="5">
        <v>9737</v>
      </c>
      <c r="F48" s="1">
        <v>160</v>
      </c>
      <c r="G48" s="5">
        <v>60.86</v>
      </c>
      <c r="H48" s="12">
        <v>3894.8</v>
      </c>
      <c r="I48" s="7">
        <f>VLOOKUP(Sales_Table[[#This Row],[Country]], MarkupTable!$A$2:$B$7, 2, FALSE)</f>
        <v>0.35</v>
      </c>
      <c r="J48" t="str">
        <f>IF(Sales_Table[[#This Row],[Markup]]&gt;0.2, "High tax", "Low tax")</f>
        <v>High tax</v>
      </c>
    </row>
    <row r="49" spans="1:10" x14ac:dyDescent="0.35">
      <c r="A49" s="1" t="s">
        <v>32</v>
      </c>
      <c r="B49" s="1" t="s">
        <v>9</v>
      </c>
      <c r="C49" s="1" t="s">
        <v>31</v>
      </c>
      <c r="D49" s="2">
        <v>44606</v>
      </c>
      <c r="E49" s="5">
        <v>6979</v>
      </c>
      <c r="F49" s="1">
        <v>18</v>
      </c>
      <c r="G49" s="5">
        <v>387.72</v>
      </c>
      <c r="H49" s="12">
        <v>2791.6</v>
      </c>
      <c r="I49" s="7">
        <f>VLOOKUP(Sales_Table[[#This Row],[Country]], MarkupTable!$A$2:$B$7, 2, FALSE)</f>
        <v>0.3</v>
      </c>
      <c r="J49" t="str">
        <f>IF(Sales_Table[[#This Row],[Markup]]&gt;0.2, "High tax", "Low tax")</f>
        <v>High tax</v>
      </c>
    </row>
    <row r="50" spans="1:10" x14ac:dyDescent="0.35">
      <c r="A50" s="1" t="s">
        <v>30</v>
      </c>
      <c r="B50" s="1" t="s">
        <v>4</v>
      </c>
      <c r="C50" s="1" t="s">
        <v>24</v>
      </c>
      <c r="D50" s="2">
        <v>44722</v>
      </c>
      <c r="E50" s="5">
        <v>4382</v>
      </c>
      <c r="F50" s="1">
        <v>303</v>
      </c>
      <c r="G50" s="5">
        <v>14.46</v>
      </c>
      <c r="H50" s="12">
        <v>1752.8</v>
      </c>
      <c r="I50" s="7">
        <f>VLOOKUP(Sales_Table[[#This Row],[Country]], MarkupTable!$A$2:$B$7, 2, FALSE)</f>
        <v>0.15</v>
      </c>
      <c r="J50" t="str">
        <f>IF(Sales_Table[[#This Row],[Markup]]&gt;0.2, "High tax", "Low tax")</f>
        <v>Low tax</v>
      </c>
    </row>
    <row r="51" spans="1:10" x14ac:dyDescent="0.35">
      <c r="A51" s="1" t="s">
        <v>32</v>
      </c>
      <c r="B51" s="1" t="s">
        <v>4</v>
      </c>
      <c r="C51" s="1" t="s">
        <v>36</v>
      </c>
      <c r="D51" s="2">
        <v>44749</v>
      </c>
      <c r="E51" s="5">
        <v>5243</v>
      </c>
      <c r="F51" s="1">
        <v>176</v>
      </c>
      <c r="G51" s="5">
        <v>29.79</v>
      </c>
      <c r="H51" s="12">
        <v>2097.1999999999998</v>
      </c>
      <c r="I51" s="7">
        <f>VLOOKUP(Sales_Table[[#This Row],[Country]], MarkupTable!$A$2:$B$7, 2, FALSE)</f>
        <v>0.15</v>
      </c>
      <c r="J51" t="str">
        <f>IF(Sales_Table[[#This Row],[Markup]]&gt;0.2, "High tax", "Low tax")</f>
        <v>Low tax</v>
      </c>
    </row>
    <row r="52" spans="1:10" x14ac:dyDescent="0.35">
      <c r="A52" s="1" t="s">
        <v>32</v>
      </c>
      <c r="B52" s="1" t="s">
        <v>23</v>
      </c>
      <c r="C52" s="1" t="s">
        <v>41</v>
      </c>
      <c r="D52" s="2">
        <v>44644</v>
      </c>
      <c r="E52" s="5">
        <v>4865</v>
      </c>
      <c r="F52" s="1">
        <v>70</v>
      </c>
      <c r="G52" s="5">
        <v>69.5</v>
      </c>
      <c r="H52" s="12">
        <v>1946</v>
      </c>
      <c r="I52" s="7">
        <f>VLOOKUP(Sales_Table[[#This Row],[Country]], MarkupTable!$A$2:$B$7, 2, FALSE)</f>
        <v>0.1</v>
      </c>
      <c r="J52" t="str">
        <f>IF(Sales_Table[[#This Row],[Markup]]&gt;0.2, "High tax", "Low tax")</f>
        <v>Low tax</v>
      </c>
    </row>
    <row r="53" spans="1:10" x14ac:dyDescent="0.35">
      <c r="A53" s="1" t="s">
        <v>17</v>
      </c>
      <c r="B53" s="1" t="s">
        <v>9</v>
      </c>
      <c r="C53" s="1" t="s">
        <v>36</v>
      </c>
      <c r="D53" s="2">
        <v>44718</v>
      </c>
      <c r="E53" s="5">
        <v>8575</v>
      </c>
      <c r="F53" s="1">
        <v>23</v>
      </c>
      <c r="G53" s="5">
        <v>372.83</v>
      </c>
      <c r="H53" s="12">
        <v>3430</v>
      </c>
      <c r="I53" s="7">
        <f>VLOOKUP(Sales_Table[[#This Row],[Country]], MarkupTable!$A$2:$B$7, 2, FALSE)</f>
        <v>0.3</v>
      </c>
      <c r="J53" t="str">
        <f>IF(Sales_Table[[#This Row],[Markup]]&gt;0.2, "High tax", "Low tax")</f>
        <v>High tax</v>
      </c>
    </row>
    <row r="54" spans="1:10" x14ac:dyDescent="0.35">
      <c r="A54" s="1" t="s">
        <v>48</v>
      </c>
      <c r="B54" s="1" t="s">
        <v>9</v>
      </c>
      <c r="C54" s="1" t="s">
        <v>26</v>
      </c>
      <c r="D54" s="2">
        <v>44761</v>
      </c>
      <c r="E54" s="5">
        <v>91</v>
      </c>
      <c r="F54" s="1">
        <v>135</v>
      </c>
      <c r="G54" s="5">
        <v>0.67</v>
      </c>
      <c r="H54" s="12">
        <v>36.4</v>
      </c>
      <c r="I54" s="7">
        <f>VLOOKUP(Sales_Table[[#This Row],[Country]], MarkupTable!$A$2:$B$7, 2, FALSE)</f>
        <v>0.3</v>
      </c>
      <c r="J54" t="str">
        <f>IF(Sales_Table[[#This Row],[Markup]]&gt;0.2, "High tax", "Low tax")</f>
        <v>High tax</v>
      </c>
    </row>
    <row r="55" spans="1:10" x14ac:dyDescent="0.35">
      <c r="A55" s="1" t="s">
        <v>28</v>
      </c>
      <c r="B55" s="1" t="s">
        <v>20</v>
      </c>
      <c r="C55" s="1" t="s">
        <v>45</v>
      </c>
      <c r="D55" s="2">
        <v>44670</v>
      </c>
      <c r="E55" s="5">
        <v>14798</v>
      </c>
      <c r="F55" s="1">
        <v>83</v>
      </c>
      <c r="G55" s="5">
        <v>178.29</v>
      </c>
      <c r="H55" s="12">
        <v>5919.2</v>
      </c>
      <c r="I55" s="7">
        <f>VLOOKUP(Sales_Table[[#This Row],[Country]], MarkupTable!$A$2:$B$7, 2, FALSE)</f>
        <v>0.35</v>
      </c>
      <c r="J55" t="str">
        <f>IF(Sales_Table[[#This Row],[Markup]]&gt;0.2, "High tax", "Low tax")</f>
        <v>High tax</v>
      </c>
    </row>
    <row r="56" spans="1:10" x14ac:dyDescent="0.35">
      <c r="A56" s="1" t="s">
        <v>27</v>
      </c>
      <c r="B56" s="1" t="s">
        <v>4</v>
      </c>
      <c r="C56" s="1" t="s">
        <v>5</v>
      </c>
      <c r="D56" s="2">
        <v>44761</v>
      </c>
      <c r="E56" s="5">
        <v>2205</v>
      </c>
      <c r="F56" s="1">
        <v>179</v>
      </c>
      <c r="G56" s="5">
        <v>12.32</v>
      </c>
      <c r="H56" s="12">
        <v>882</v>
      </c>
      <c r="I56" s="7">
        <f>VLOOKUP(Sales_Table[[#This Row],[Country]], MarkupTable!$A$2:$B$7, 2, FALSE)</f>
        <v>0.15</v>
      </c>
      <c r="J56" t="str">
        <f>IF(Sales_Table[[#This Row],[Markup]]&gt;0.2, "High tax", "Low tax")</f>
        <v>Low tax</v>
      </c>
    </row>
    <row r="57" spans="1:10" x14ac:dyDescent="0.35">
      <c r="A57" s="1" t="s">
        <v>0</v>
      </c>
      <c r="B57" s="1" t="s">
        <v>23</v>
      </c>
      <c r="C57" s="1" t="s">
        <v>26</v>
      </c>
      <c r="D57" s="2">
        <v>44757</v>
      </c>
      <c r="E57" s="5">
        <v>441</v>
      </c>
      <c r="F57" s="1">
        <v>24</v>
      </c>
      <c r="G57" s="5">
        <v>18.38</v>
      </c>
      <c r="H57" s="12">
        <v>176.4</v>
      </c>
      <c r="I57" s="7">
        <f>VLOOKUP(Sales_Table[[#This Row],[Country]], MarkupTable!$A$2:$B$7, 2, FALSE)</f>
        <v>0.1</v>
      </c>
      <c r="J57" t="str">
        <f>IF(Sales_Table[[#This Row],[Markup]]&gt;0.2, "High tax", "Low tax")</f>
        <v>Low tax</v>
      </c>
    </row>
    <row r="58" spans="1:10" x14ac:dyDescent="0.35">
      <c r="A58" s="1" t="s">
        <v>49</v>
      </c>
      <c r="B58" s="1" t="s">
        <v>15</v>
      </c>
      <c r="C58" s="1" t="s">
        <v>33</v>
      </c>
      <c r="D58" s="2">
        <v>44606</v>
      </c>
      <c r="E58" s="5">
        <v>3556</v>
      </c>
      <c r="F58" s="1">
        <v>18</v>
      </c>
      <c r="G58" s="5">
        <v>197.56</v>
      </c>
      <c r="H58" s="12">
        <v>1422.4</v>
      </c>
      <c r="I58" s="7">
        <f>VLOOKUP(Sales_Table[[#This Row],[Country]], MarkupTable!$A$2:$B$7, 2, FALSE)</f>
        <v>0.25</v>
      </c>
      <c r="J58" t="str">
        <f>IF(Sales_Table[[#This Row],[Markup]]&gt;0.2, "High tax", "Low tax")</f>
        <v>High tax</v>
      </c>
    </row>
    <row r="59" spans="1:10" x14ac:dyDescent="0.35">
      <c r="A59" s="1" t="s">
        <v>17</v>
      </c>
      <c r="B59" s="1" t="s">
        <v>23</v>
      </c>
      <c r="C59" s="1" t="s">
        <v>12</v>
      </c>
      <c r="D59" s="2">
        <v>44699</v>
      </c>
      <c r="E59" s="5">
        <v>16793</v>
      </c>
      <c r="F59" s="1">
        <v>416</v>
      </c>
      <c r="G59" s="5">
        <v>40.369999999999997</v>
      </c>
      <c r="H59" s="12">
        <v>6717.2</v>
      </c>
      <c r="I59" s="7">
        <f>VLOOKUP(Sales_Table[[#This Row],[Country]], MarkupTable!$A$2:$B$7, 2, FALSE)</f>
        <v>0.1</v>
      </c>
      <c r="J59" t="str">
        <f>IF(Sales_Table[[#This Row],[Markup]]&gt;0.2, "High tax", "Low tax")</f>
        <v>Low tax</v>
      </c>
    </row>
    <row r="60" spans="1:10" x14ac:dyDescent="0.35">
      <c r="A60" s="1" t="s">
        <v>19</v>
      </c>
      <c r="B60" s="1" t="s">
        <v>9</v>
      </c>
      <c r="C60" s="1" t="s">
        <v>36</v>
      </c>
      <c r="D60" s="2">
        <v>44742</v>
      </c>
      <c r="E60" s="5">
        <v>15421</v>
      </c>
      <c r="F60" s="1">
        <v>55</v>
      </c>
      <c r="G60" s="5">
        <v>280.38</v>
      </c>
      <c r="H60" s="12">
        <v>6168.4</v>
      </c>
      <c r="I60" s="7">
        <f>VLOOKUP(Sales_Table[[#This Row],[Country]], MarkupTable!$A$2:$B$7, 2, FALSE)</f>
        <v>0.3</v>
      </c>
      <c r="J60" t="str">
        <f>IF(Sales_Table[[#This Row],[Markup]]&gt;0.2, "High tax", "Low tax")</f>
        <v>High tax</v>
      </c>
    </row>
    <row r="61" spans="1:10" x14ac:dyDescent="0.35">
      <c r="A61" s="1" t="s">
        <v>42</v>
      </c>
      <c r="B61" s="1" t="s">
        <v>9</v>
      </c>
      <c r="C61" s="1" t="s">
        <v>16</v>
      </c>
      <c r="D61" s="2">
        <v>44714</v>
      </c>
      <c r="E61" s="5">
        <v>4438</v>
      </c>
      <c r="F61" s="1">
        <v>227</v>
      </c>
      <c r="G61" s="5">
        <v>19.55</v>
      </c>
      <c r="H61" s="12">
        <v>1775.2</v>
      </c>
      <c r="I61" s="7">
        <f>VLOOKUP(Sales_Table[[#This Row],[Country]], MarkupTable!$A$2:$B$7, 2, FALSE)</f>
        <v>0.3</v>
      </c>
      <c r="J61" t="str">
        <f>IF(Sales_Table[[#This Row],[Markup]]&gt;0.2, "High tax", "Low tax")</f>
        <v>High tax</v>
      </c>
    </row>
    <row r="62" spans="1:10" x14ac:dyDescent="0.35">
      <c r="A62" s="1" t="s">
        <v>42</v>
      </c>
      <c r="B62" s="1" t="s">
        <v>9</v>
      </c>
      <c r="C62" s="1" t="s">
        <v>26</v>
      </c>
      <c r="D62" s="2">
        <v>44740</v>
      </c>
      <c r="E62" s="5">
        <v>1603</v>
      </c>
      <c r="F62" s="1">
        <v>48</v>
      </c>
      <c r="G62" s="5">
        <v>33.4</v>
      </c>
      <c r="H62" s="12">
        <v>641.20000000000005</v>
      </c>
      <c r="I62" s="7">
        <f>VLOOKUP(Sales_Table[[#This Row],[Country]], MarkupTable!$A$2:$B$7, 2, FALSE)</f>
        <v>0.3</v>
      </c>
      <c r="J62" t="str">
        <f>IF(Sales_Table[[#This Row],[Markup]]&gt;0.2, "High tax", "Low tax")</f>
        <v>High tax</v>
      </c>
    </row>
    <row r="63" spans="1:10" x14ac:dyDescent="0.35">
      <c r="A63" s="1" t="s">
        <v>27</v>
      </c>
      <c r="B63" s="1" t="s">
        <v>9</v>
      </c>
      <c r="C63" s="1" t="s">
        <v>29</v>
      </c>
      <c r="D63" s="2">
        <v>44697</v>
      </c>
      <c r="E63" s="5">
        <v>273</v>
      </c>
      <c r="F63" s="1">
        <v>174</v>
      </c>
      <c r="G63" s="5">
        <v>1.57</v>
      </c>
      <c r="H63" s="12">
        <v>109.2</v>
      </c>
      <c r="I63" s="7">
        <f>VLOOKUP(Sales_Table[[#This Row],[Country]], MarkupTable!$A$2:$B$7, 2, FALSE)</f>
        <v>0.3</v>
      </c>
      <c r="J63" t="str">
        <f>IF(Sales_Table[[#This Row],[Markup]]&gt;0.2, "High tax", "Low tax")</f>
        <v>High tax</v>
      </c>
    </row>
    <row r="64" spans="1:10" x14ac:dyDescent="0.35">
      <c r="A64" s="1" t="s">
        <v>43</v>
      </c>
      <c r="B64" s="1" t="s">
        <v>23</v>
      </c>
      <c r="C64" s="1" t="s">
        <v>50</v>
      </c>
      <c r="D64" s="2">
        <v>44707</v>
      </c>
      <c r="E64" s="5">
        <v>3073</v>
      </c>
      <c r="F64" s="1">
        <v>302</v>
      </c>
      <c r="G64" s="5">
        <v>10.18</v>
      </c>
      <c r="H64" s="12">
        <v>1229.2</v>
      </c>
      <c r="I64" s="7">
        <f>VLOOKUP(Sales_Table[[#This Row],[Country]], MarkupTable!$A$2:$B$7, 2, FALSE)</f>
        <v>0.1</v>
      </c>
      <c r="J64" t="str">
        <f>IF(Sales_Table[[#This Row],[Markup]]&gt;0.2, "High tax", "Low tax")</f>
        <v>Low tax</v>
      </c>
    </row>
    <row r="65" spans="1:10" x14ac:dyDescent="0.35">
      <c r="A65" s="1" t="s">
        <v>25</v>
      </c>
      <c r="B65" s="1" t="s">
        <v>4</v>
      </c>
      <c r="C65" s="1" t="s">
        <v>41</v>
      </c>
      <c r="D65" s="2">
        <v>44748</v>
      </c>
      <c r="E65" s="5">
        <v>6090</v>
      </c>
      <c r="F65" s="1">
        <v>149</v>
      </c>
      <c r="G65" s="5">
        <v>40.869999999999997</v>
      </c>
      <c r="H65" s="12">
        <v>2436</v>
      </c>
      <c r="I65" s="7">
        <f>VLOOKUP(Sales_Table[[#This Row],[Country]], MarkupTable!$A$2:$B$7, 2, FALSE)</f>
        <v>0.15</v>
      </c>
      <c r="J65" t="str">
        <f>IF(Sales_Table[[#This Row],[Markup]]&gt;0.2, "High tax", "Low tax")</f>
        <v>Low tax</v>
      </c>
    </row>
    <row r="66" spans="1:10" x14ac:dyDescent="0.35">
      <c r="A66" s="1" t="s">
        <v>11</v>
      </c>
      <c r="B66" s="1" t="s">
        <v>4</v>
      </c>
      <c r="C66" s="1" t="s">
        <v>12</v>
      </c>
      <c r="D66" s="2">
        <v>44708</v>
      </c>
      <c r="E66" s="5">
        <v>10255</v>
      </c>
      <c r="F66" s="1">
        <v>11</v>
      </c>
      <c r="G66" s="5">
        <v>932.27</v>
      </c>
      <c r="H66" s="12">
        <v>4102</v>
      </c>
      <c r="I66" s="7">
        <f>VLOOKUP(Sales_Table[[#This Row],[Country]], MarkupTable!$A$2:$B$7, 2, FALSE)</f>
        <v>0.15</v>
      </c>
      <c r="J66" t="str">
        <f>IF(Sales_Table[[#This Row],[Markup]]&gt;0.2, "High tax", "Low tax")</f>
        <v>Low tax</v>
      </c>
    </row>
    <row r="67" spans="1:10" x14ac:dyDescent="0.35">
      <c r="A67" s="1" t="s">
        <v>40</v>
      </c>
      <c r="B67" s="1" t="s">
        <v>9</v>
      </c>
      <c r="C67" s="1" t="s">
        <v>51</v>
      </c>
      <c r="D67" s="2">
        <v>44665</v>
      </c>
      <c r="E67" s="5">
        <v>2030</v>
      </c>
      <c r="F67" s="1">
        <v>11</v>
      </c>
      <c r="G67" s="5">
        <v>184.55</v>
      </c>
      <c r="H67" s="12">
        <v>812</v>
      </c>
      <c r="I67" s="7">
        <f>VLOOKUP(Sales_Table[[#This Row],[Country]], MarkupTable!$A$2:$B$7, 2, FALSE)</f>
        <v>0.3</v>
      </c>
      <c r="J67" t="str">
        <f>IF(Sales_Table[[#This Row],[Markup]]&gt;0.2, "High tax", "Low tax")</f>
        <v>High tax</v>
      </c>
    </row>
    <row r="68" spans="1:10" x14ac:dyDescent="0.35">
      <c r="A68" s="1" t="s">
        <v>3</v>
      </c>
      <c r="B68" s="1" t="s">
        <v>9</v>
      </c>
      <c r="C68" s="1" t="s">
        <v>29</v>
      </c>
      <c r="D68" s="2">
        <v>44783</v>
      </c>
      <c r="E68" s="5">
        <v>19453</v>
      </c>
      <c r="F68" s="1">
        <v>14</v>
      </c>
      <c r="G68" s="5">
        <v>1389.5</v>
      </c>
      <c r="H68" s="12">
        <v>7781.2</v>
      </c>
      <c r="I68" s="7">
        <f>VLOOKUP(Sales_Table[[#This Row],[Country]], MarkupTable!$A$2:$B$7, 2, FALSE)</f>
        <v>0.3</v>
      </c>
      <c r="J68" t="str">
        <f>IF(Sales_Table[[#This Row],[Markup]]&gt;0.2, "High tax", "Low tax")</f>
        <v>High tax</v>
      </c>
    </row>
    <row r="69" spans="1:10" x14ac:dyDescent="0.35">
      <c r="A69" s="1" t="s">
        <v>44</v>
      </c>
      <c r="B69" s="1" t="s">
        <v>4</v>
      </c>
      <c r="C69" s="1" t="s">
        <v>16</v>
      </c>
      <c r="D69" s="2">
        <v>44746</v>
      </c>
      <c r="E69" s="5">
        <v>9275</v>
      </c>
      <c r="F69" s="1">
        <v>411</v>
      </c>
      <c r="G69" s="5">
        <v>22.57</v>
      </c>
      <c r="H69" s="12">
        <v>3710</v>
      </c>
      <c r="I69" s="7">
        <f>VLOOKUP(Sales_Table[[#This Row],[Country]], MarkupTable!$A$2:$B$7, 2, FALSE)</f>
        <v>0.15</v>
      </c>
      <c r="J69" t="str">
        <f>IF(Sales_Table[[#This Row],[Markup]]&gt;0.2, "High tax", "Low tax")</f>
        <v>Low tax</v>
      </c>
    </row>
    <row r="70" spans="1:10" x14ac:dyDescent="0.35">
      <c r="A70" s="1" t="s">
        <v>11</v>
      </c>
      <c r="B70" s="1" t="s">
        <v>4</v>
      </c>
      <c r="C70" s="1" t="s">
        <v>29</v>
      </c>
      <c r="D70" s="2">
        <v>44750</v>
      </c>
      <c r="E70" s="5">
        <v>6181</v>
      </c>
      <c r="F70" s="1">
        <v>56</v>
      </c>
      <c r="G70" s="5">
        <v>110.38</v>
      </c>
      <c r="H70" s="12">
        <v>2472.4</v>
      </c>
      <c r="I70" s="7">
        <f>VLOOKUP(Sales_Table[[#This Row],[Country]], MarkupTable!$A$2:$B$7, 2, FALSE)</f>
        <v>0.15</v>
      </c>
      <c r="J70" t="str">
        <f>IF(Sales_Table[[#This Row],[Markup]]&gt;0.2, "High tax", "Low tax")</f>
        <v>Low tax</v>
      </c>
    </row>
    <row r="71" spans="1:10" x14ac:dyDescent="0.35">
      <c r="A71" s="1" t="s">
        <v>8</v>
      </c>
      <c r="B71" s="1" t="s">
        <v>20</v>
      </c>
      <c r="C71" s="1" t="s">
        <v>7</v>
      </c>
      <c r="D71" s="2">
        <v>44764</v>
      </c>
      <c r="E71" s="5">
        <v>9037</v>
      </c>
      <c r="F71" s="1">
        <v>102</v>
      </c>
      <c r="G71" s="5">
        <v>88.6</v>
      </c>
      <c r="H71" s="12">
        <v>3614.8</v>
      </c>
      <c r="I71" s="7">
        <f>VLOOKUP(Sales_Table[[#This Row],[Country]], MarkupTable!$A$2:$B$7, 2, FALSE)</f>
        <v>0.35</v>
      </c>
      <c r="J71" t="str">
        <f>IF(Sales_Table[[#This Row],[Markup]]&gt;0.2, "High tax", "Low tax")</f>
        <v>High tax</v>
      </c>
    </row>
    <row r="72" spans="1:10" x14ac:dyDescent="0.35">
      <c r="A72" s="1" t="s">
        <v>6</v>
      </c>
      <c r="B72" s="1" t="s">
        <v>20</v>
      </c>
      <c r="C72" s="1" t="s">
        <v>46</v>
      </c>
      <c r="D72" s="2">
        <v>44622</v>
      </c>
      <c r="E72" s="5">
        <v>12313</v>
      </c>
      <c r="F72" s="1">
        <v>103</v>
      </c>
      <c r="G72" s="5">
        <v>119.54</v>
      </c>
      <c r="H72" s="12">
        <v>4925.2</v>
      </c>
      <c r="I72" s="7">
        <f>VLOOKUP(Sales_Table[[#This Row],[Country]], MarkupTable!$A$2:$B$7, 2, FALSE)</f>
        <v>0.35</v>
      </c>
      <c r="J72" t="str">
        <f>IF(Sales_Table[[#This Row],[Markup]]&gt;0.2, "High tax", "Low tax")</f>
        <v>High tax</v>
      </c>
    </row>
    <row r="73" spans="1:10" x14ac:dyDescent="0.35">
      <c r="A73" s="1" t="s">
        <v>6</v>
      </c>
      <c r="B73" s="1" t="s">
        <v>1</v>
      </c>
      <c r="C73" s="1" t="s">
        <v>41</v>
      </c>
      <c r="D73" s="2">
        <v>44571</v>
      </c>
      <c r="E73" s="5">
        <v>5642</v>
      </c>
      <c r="F73" s="1">
        <v>9</v>
      </c>
      <c r="G73" s="5">
        <v>626.89</v>
      </c>
      <c r="H73" s="12">
        <v>2256.8000000000002</v>
      </c>
      <c r="I73" s="7">
        <f>VLOOKUP(Sales_Table[[#This Row],[Country]], MarkupTable!$A$2:$B$7, 2, FALSE)</f>
        <v>0.12</v>
      </c>
      <c r="J73" t="str">
        <f>IF(Sales_Table[[#This Row],[Markup]]&gt;0.2, "High tax", "Low tax")</f>
        <v>Low tax</v>
      </c>
    </row>
    <row r="74" spans="1:10" x14ac:dyDescent="0.35">
      <c r="A74" s="1" t="s">
        <v>0</v>
      </c>
      <c r="B74" s="1" t="s">
        <v>15</v>
      </c>
      <c r="C74" s="1" t="s">
        <v>38</v>
      </c>
      <c r="D74" s="2">
        <v>44631</v>
      </c>
      <c r="E74" s="5">
        <v>2800</v>
      </c>
      <c r="F74" s="1">
        <v>241</v>
      </c>
      <c r="G74" s="5">
        <v>11.62</v>
      </c>
      <c r="H74" s="12">
        <v>1120</v>
      </c>
      <c r="I74" s="7">
        <f>VLOOKUP(Sales_Table[[#This Row],[Country]], MarkupTable!$A$2:$B$7, 2, FALSE)</f>
        <v>0.25</v>
      </c>
      <c r="J74" t="str">
        <f>IF(Sales_Table[[#This Row],[Markup]]&gt;0.2, "High tax", "Low tax")</f>
        <v>High tax</v>
      </c>
    </row>
    <row r="75" spans="1:10" x14ac:dyDescent="0.35">
      <c r="A75" s="1" t="s">
        <v>42</v>
      </c>
      <c r="B75" s="1" t="s">
        <v>15</v>
      </c>
      <c r="C75" s="1" t="s">
        <v>7</v>
      </c>
      <c r="D75" s="2">
        <v>44732</v>
      </c>
      <c r="E75" s="5">
        <v>959</v>
      </c>
      <c r="F75" s="1">
        <v>265</v>
      </c>
      <c r="G75" s="5">
        <v>3.62</v>
      </c>
      <c r="H75" s="12">
        <v>383.6</v>
      </c>
      <c r="I75" s="7">
        <f>VLOOKUP(Sales_Table[[#This Row],[Country]], MarkupTable!$A$2:$B$7, 2, FALSE)</f>
        <v>0.25</v>
      </c>
      <c r="J75" t="str">
        <f>IF(Sales_Table[[#This Row],[Markup]]&gt;0.2, "High tax", "Low tax")</f>
        <v>High tax</v>
      </c>
    </row>
    <row r="76" spans="1:10" x14ac:dyDescent="0.35">
      <c r="A76" s="1" t="s">
        <v>3</v>
      </c>
      <c r="B76" s="1" t="s">
        <v>1</v>
      </c>
      <c r="C76" s="1" t="s">
        <v>29</v>
      </c>
      <c r="D76" s="2">
        <v>44799</v>
      </c>
      <c r="E76" s="5">
        <v>2002</v>
      </c>
      <c r="F76" s="1">
        <v>214</v>
      </c>
      <c r="G76" s="5">
        <v>9.36</v>
      </c>
      <c r="H76" s="12">
        <v>800.8</v>
      </c>
      <c r="I76" s="7">
        <f>VLOOKUP(Sales_Table[[#This Row],[Country]], MarkupTable!$A$2:$B$7, 2, FALSE)</f>
        <v>0.12</v>
      </c>
      <c r="J76" t="str">
        <f>IF(Sales_Table[[#This Row],[Markup]]&gt;0.2, "High tax", "Low tax")</f>
        <v>Low tax</v>
      </c>
    </row>
    <row r="77" spans="1:10" x14ac:dyDescent="0.35">
      <c r="A77" s="1" t="s">
        <v>30</v>
      </c>
      <c r="B77" s="1" t="s">
        <v>23</v>
      </c>
      <c r="C77" s="1" t="s">
        <v>31</v>
      </c>
      <c r="D77" s="2">
        <v>44755</v>
      </c>
      <c r="E77" s="5">
        <v>609</v>
      </c>
      <c r="F77" s="1">
        <v>32</v>
      </c>
      <c r="G77" s="5">
        <v>19.03</v>
      </c>
      <c r="H77" s="12">
        <v>243.6</v>
      </c>
      <c r="I77" s="7">
        <f>VLOOKUP(Sales_Table[[#This Row],[Country]], MarkupTable!$A$2:$B$7, 2, FALSE)</f>
        <v>0.1</v>
      </c>
      <c r="J77" t="str">
        <f>IF(Sales_Table[[#This Row],[Markup]]&gt;0.2, "High tax", "Low tax")</f>
        <v>Low tax</v>
      </c>
    </row>
    <row r="78" spans="1:10" x14ac:dyDescent="0.35">
      <c r="A78" s="1" t="s">
        <v>44</v>
      </c>
      <c r="B78" s="1" t="s">
        <v>20</v>
      </c>
      <c r="C78" s="1" t="s">
        <v>33</v>
      </c>
      <c r="D78" s="2">
        <v>44603</v>
      </c>
      <c r="E78" s="5">
        <v>1274</v>
      </c>
      <c r="F78" s="1">
        <v>244</v>
      </c>
      <c r="G78" s="5">
        <v>5.22</v>
      </c>
      <c r="H78" s="12">
        <v>509.6</v>
      </c>
      <c r="I78" s="7">
        <f>VLOOKUP(Sales_Table[[#This Row],[Country]], MarkupTable!$A$2:$B$7, 2, FALSE)</f>
        <v>0.35</v>
      </c>
      <c r="J78" t="str">
        <f>IF(Sales_Table[[#This Row],[Markup]]&gt;0.2, "High tax", "Low tax")</f>
        <v>High tax</v>
      </c>
    </row>
    <row r="79" spans="1:10" x14ac:dyDescent="0.35">
      <c r="A79" s="1" t="s">
        <v>27</v>
      </c>
      <c r="B79" s="1" t="s">
        <v>20</v>
      </c>
      <c r="C79" s="1" t="s">
        <v>21</v>
      </c>
      <c r="D79" s="2">
        <v>44588</v>
      </c>
      <c r="E79" s="5">
        <v>7595</v>
      </c>
      <c r="F79" s="1">
        <v>181</v>
      </c>
      <c r="G79" s="5">
        <v>41.96</v>
      </c>
      <c r="H79" s="12">
        <v>3038</v>
      </c>
      <c r="I79" s="7">
        <f>VLOOKUP(Sales_Table[[#This Row],[Country]], MarkupTable!$A$2:$B$7, 2, FALSE)</f>
        <v>0.35</v>
      </c>
      <c r="J79" t="str">
        <f>IF(Sales_Table[[#This Row],[Markup]]&gt;0.2, "High tax", "Low tax")</f>
        <v>High tax</v>
      </c>
    </row>
    <row r="80" spans="1:10" x14ac:dyDescent="0.35">
      <c r="A80" s="1" t="s">
        <v>3</v>
      </c>
      <c r="B80" s="1" t="s">
        <v>1</v>
      </c>
      <c r="C80" s="1" t="s">
        <v>12</v>
      </c>
      <c r="D80" s="2">
        <v>44592</v>
      </c>
      <c r="E80" s="5">
        <v>4725</v>
      </c>
      <c r="F80" s="1">
        <v>137</v>
      </c>
      <c r="G80" s="5">
        <v>34.49</v>
      </c>
      <c r="H80" s="12">
        <v>1890</v>
      </c>
      <c r="I80" s="7">
        <f>VLOOKUP(Sales_Table[[#This Row],[Country]], MarkupTable!$A$2:$B$7, 2, FALSE)</f>
        <v>0.12</v>
      </c>
      <c r="J80" t="str">
        <f>IF(Sales_Table[[#This Row],[Markup]]&gt;0.2, "High tax", "Low tax")</f>
        <v>Low tax</v>
      </c>
    </row>
    <row r="81" spans="1:10" x14ac:dyDescent="0.35">
      <c r="A81" s="1" t="s">
        <v>44</v>
      </c>
      <c r="B81" s="1" t="s">
        <v>20</v>
      </c>
      <c r="C81" s="1" t="s">
        <v>38</v>
      </c>
      <c r="D81" s="2">
        <v>44791</v>
      </c>
      <c r="E81" s="5">
        <v>9681</v>
      </c>
      <c r="F81" s="1">
        <v>24</v>
      </c>
      <c r="G81" s="5">
        <v>403.38</v>
      </c>
      <c r="H81" s="12">
        <v>3872.4</v>
      </c>
      <c r="I81" s="7">
        <f>VLOOKUP(Sales_Table[[#This Row],[Country]], MarkupTable!$A$2:$B$7, 2, FALSE)</f>
        <v>0.35</v>
      </c>
      <c r="J81" t="str">
        <f>IF(Sales_Table[[#This Row],[Markup]]&gt;0.2, "High tax", "Low tax")</f>
        <v>High tax</v>
      </c>
    </row>
    <row r="82" spans="1:10" x14ac:dyDescent="0.35">
      <c r="A82" s="1" t="s">
        <v>42</v>
      </c>
      <c r="B82" s="1" t="s">
        <v>20</v>
      </c>
      <c r="C82" s="1" t="s">
        <v>45</v>
      </c>
      <c r="D82" s="2">
        <v>44742</v>
      </c>
      <c r="E82" s="5">
        <v>14504</v>
      </c>
      <c r="F82" s="1">
        <v>21</v>
      </c>
      <c r="G82" s="5">
        <v>690.67</v>
      </c>
      <c r="H82" s="12">
        <v>5801.6</v>
      </c>
      <c r="I82" s="7">
        <f>VLOOKUP(Sales_Table[[#This Row],[Country]], MarkupTable!$A$2:$B$7, 2, FALSE)</f>
        <v>0.35</v>
      </c>
      <c r="J82" t="str">
        <f>IF(Sales_Table[[#This Row],[Markup]]&gt;0.2, "High tax", "Low tax")</f>
        <v>High tax</v>
      </c>
    </row>
    <row r="83" spans="1:10" x14ac:dyDescent="0.35">
      <c r="A83" s="1" t="s">
        <v>48</v>
      </c>
      <c r="B83" s="1" t="s">
        <v>9</v>
      </c>
      <c r="C83" s="1" t="s">
        <v>36</v>
      </c>
      <c r="D83" s="2">
        <v>44796</v>
      </c>
      <c r="E83" s="5">
        <v>280</v>
      </c>
      <c r="F83" s="1">
        <v>311</v>
      </c>
      <c r="G83" s="5">
        <v>0.9</v>
      </c>
      <c r="H83" s="12">
        <v>112</v>
      </c>
      <c r="I83" s="7">
        <f>VLOOKUP(Sales_Table[[#This Row],[Country]], MarkupTable!$A$2:$B$7, 2, FALSE)</f>
        <v>0.3</v>
      </c>
      <c r="J83" t="str">
        <f>IF(Sales_Table[[#This Row],[Markup]]&gt;0.2, "High tax", "Low tax")</f>
        <v>High tax</v>
      </c>
    </row>
    <row r="84" spans="1:10" x14ac:dyDescent="0.35">
      <c r="A84" s="1" t="s">
        <v>17</v>
      </c>
      <c r="B84" s="1" t="s">
        <v>15</v>
      </c>
      <c r="C84" s="1" t="s">
        <v>2</v>
      </c>
      <c r="D84" s="2">
        <v>44774</v>
      </c>
      <c r="E84" s="5">
        <v>63</v>
      </c>
      <c r="F84" s="1">
        <v>181</v>
      </c>
      <c r="G84" s="5">
        <v>0.35</v>
      </c>
      <c r="H84" s="12">
        <v>25.2</v>
      </c>
      <c r="I84" s="7">
        <f>VLOOKUP(Sales_Table[[#This Row],[Country]], MarkupTable!$A$2:$B$7, 2, FALSE)</f>
        <v>0.25</v>
      </c>
      <c r="J84" t="str">
        <f>IF(Sales_Table[[#This Row],[Markup]]&gt;0.2, "High tax", "Low tax")</f>
        <v>High tax</v>
      </c>
    </row>
    <row r="85" spans="1:10" x14ac:dyDescent="0.35">
      <c r="A85" s="1" t="s">
        <v>30</v>
      </c>
      <c r="B85" s="1" t="s">
        <v>15</v>
      </c>
      <c r="C85" s="1" t="s">
        <v>14</v>
      </c>
      <c r="D85" s="2">
        <v>44706</v>
      </c>
      <c r="E85" s="5">
        <v>8001</v>
      </c>
      <c r="F85" s="1">
        <v>10</v>
      </c>
      <c r="G85" s="5">
        <v>800.1</v>
      </c>
      <c r="H85" s="12">
        <v>3200.4</v>
      </c>
      <c r="I85" s="7">
        <f>VLOOKUP(Sales_Table[[#This Row],[Country]], MarkupTable!$A$2:$B$7, 2, FALSE)</f>
        <v>0.25</v>
      </c>
      <c r="J85" t="str">
        <f>IF(Sales_Table[[#This Row],[Markup]]&gt;0.2, "High tax", "Low tax")</f>
        <v>High tax</v>
      </c>
    </row>
    <row r="86" spans="1:10" x14ac:dyDescent="0.35">
      <c r="A86" s="1" t="s">
        <v>30</v>
      </c>
      <c r="B86" s="1" t="s">
        <v>23</v>
      </c>
      <c r="C86" s="1" t="s">
        <v>29</v>
      </c>
      <c r="D86" s="2">
        <v>44571</v>
      </c>
      <c r="E86" s="5">
        <v>4032</v>
      </c>
      <c r="F86" s="1">
        <v>82</v>
      </c>
      <c r="G86" s="5">
        <v>49.17</v>
      </c>
      <c r="H86" s="12">
        <v>1612.8</v>
      </c>
      <c r="I86" s="7">
        <f>VLOOKUP(Sales_Table[[#This Row],[Country]], MarkupTable!$A$2:$B$7, 2, FALSE)</f>
        <v>0.1</v>
      </c>
      <c r="J86" t="str">
        <f>IF(Sales_Table[[#This Row],[Markup]]&gt;0.2, "High tax", "Low tax")</f>
        <v>Low tax</v>
      </c>
    </row>
    <row r="87" spans="1:10" x14ac:dyDescent="0.35">
      <c r="A87" s="1" t="s">
        <v>37</v>
      </c>
      <c r="B87" s="1" t="s">
        <v>9</v>
      </c>
      <c r="C87" s="1" t="s">
        <v>52</v>
      </c>
      <c r="D87" s="2">
        <v>44599</v>
      </c>
      <c r="E87" s="5">
        <v>5859</v>
      </c>
      <c r="F87" s="1">
        <v>108</v>
      </c>
      <c r="G87" s="5">
        <v>54.25</v>
      </c>
      <c r="H87" s="12">
        <v>2343.6</v>
      </c>
      <c r="I87" s="7">
        <f>VLOOKUP(Sales_Table[[#This Row],[Country]], MarkupTable!$A$2:$B$7, 2, FALSE)</f>
        <v>0.3</v>
      </c>
      <c r="J87" t="str">
        <f>IF(Sales_Table[[#This Row],[Markup]]&gt;0.2, "High tax", "Low tax")</f>
        <v>High tax</v>
      </c>
    </row>
    <row r="88" spans="1:10" x14ac:dyDescent="0.35">
      <c r="A88" s="1" t="s">
        <v>25</v>
      </c>
      <c r="B88" s="1" t="s">
        <v>20</v>
      </c>
      <c r="C88" s="1" t="s">
        <v>21</v>
      </c>
      <c r="D88" s="2">
        <v>44693</v>
      </c>
      <c r="E88" s="5">
        <v>11095</v>
      </c>
      <c r="F88" s="1">
        <v>401</v>
      </c>
      <c r="G88" s="5">
        <v>27.67</v>
      </c>
      <c r="H88" s="12">
        <v>4438</v>
      </c>
      <c r="I88" s="7">
        <f>VLOOKUP(Sales_Table[[#This Row],[Country]], MarkupTable!$A$2:$B$7, 2, FALSE)</f>
        <v>0.35</v>
      </c>
      <c r="J88" t="str">
        <f>IF(Sales_Table[[#This Row],[Markup]]&gt;0.2, "High tax", "Low tax")</f>
        <v>High tax</v>
      </c>
    </row>
    <row r="89" spans="1:10" x14ac:dyDescent="0.35">
      <c r="A89" s="1" t="s">
        <v>47</v>
      </c>
      <c r="B89" s="1" t="s">
        <v>9</v>
      </c>
      <c r="C89" s="1" t="s">
        <v>33</v>
      </c>
      <c r="D89" s="2">
        <v>44627</v>
      </c>
      <c r="E89" s="5">
        <v>7182</v>
      </c>
      <c r="F89" s="1">
        <v>408</v>
      </c>
      <c r="G89" s="5">
        <v>17.600000000000001</v>
      </c>
      <c r="H89" s="12">
        <v>2872.8</v>
      </c>
      <c r="I89" s="7">
        <f>VLOOKUP(Sales_Table[[#This Row],[Country]], MarkupTable!$A$2:$B$7, 2, FALSE)</f>
        <v>0.3</v>
      </c>
      <c r="J89" t="str">
        <f>IF(Sales_Table[[#This Row],[Markup]]&gt;0.2, "High tax", "Low tax")</f>
        <v>High tax</v>
      </c>
    </row>
    <row r="90" spans="1:10" x14ac:dyDescent="0.35">
      <c r="A90" s="1" t="s">
        <v>37</v>
      </c>
      <c r="B90" s="1" t="s">
        <v>9</v>
      </c>
      <c r="C90" s="1" t="s">
        <v>5</v>
      </c>
      <c r="D90" s="2">
        <v>44656</v>
      </c>
      <c r="E90" s="5">
        <v>6881</v>
      </c>
      <c r="F90" s="1">
        <v>420</v>
      </c>
      <c r="G90" s="5">
        <v>16.38</v>
      </c>
      <c r="H90" s="12">
        <v>2752.4</v>
      </c>
      <c r="I90" s="7">
        <f>VLOOKUP(Sales_Table[[#This Row],[Country]], MarkupTable!$A$2:$B$7, 2, FALSE)</f>
        <v>0.3</v>
      </c>
      <c r="J90" t="str">
        <f>IF(Sales_Table[[#This Row],[Markup]]&gt;0.2, "High tax", "Low tax")</f>
        <v>High tax</v>
      </c>
    </row>
    <row r="91" spans="1:10" x14ac:dyDescent="0.35">
      <c r="A91" s="1" t="s">
        <v>42</v>
      </c>
      <c r="B91" s="1" t="s">
        <v>23</v>
      </c>
      <c r="C91" s="1" t="s">
        <v>51</v>
      </c>
      <c r="D91" s="2">
        <v>44564</v>
      </c>
      <c r="E91" s="5">
        <v>7154</v>
      </c>
      <c r="F91" s="1">
        <v>348</v>
      </c>
      <c r="G91" s="5">
        <v>20.56</v>
      </c>
      <c r="H91" s="12">
        <v>2861.6</v>
      </c>
      <c r="I91" s="7">
        <f>VLOOKUP(Sales_Table[[#This Row],[Country]], MarkupTable!$A$2:$B$7, 2, FALSE)</f>
        <v>0.1</v>
      </c>
      <c r="J91" t="str">
        <f>IF(Sales_Table[[#This Row],[Markup]]&gt;0.2, "High tax", "Low tax")</f>
        <v>Low tax</v>
      </c>
    </row>
    <row r="92" spans="1:10" x14ac:dyDescent="0.35">
      <c r="A92" s="1" t="s">
        <v>37</v>
      </c>
      <c r="B92" s="1" t="s">
        <v>1</v>
      </c>
      <c r="C92" s="1" t="s">
        <v>24</v>
      </c>
      <c r="D92" s="2">
        <v>44644</v>
      </c>
      <c r="E92" s="5">
        <v>6188</v>
      </c>
      <c r="F92" s="1">
        <v>270</v>
      </c>
      <c r="G92" s="5">
        <v>22.92</v>
      </c>
      <c r="H92" s="12">
        <v>2475.1999999999998</v>
      </c>
      <c r="I92" s="7">
        <f>VLOOKUP(Sales_Table[[#This Row],[Country]], MarkupTable!$A$2:$B$7, 2, FALSE)</f>
        <v>0.12</v>
      </c>
      <c r="J92" t="str">
        <f>IF(Sales_Table[[#This Row],[Markup]]&gt;0.2, "High tax", "Low tax")</f>
        <v>Low tax</v>
      </c>
    </row>
    <row r="93" spans="1:10" x14ac:dyDescent="0.35">
      <c r="A93" s="1" t="s">
        <v>47</v>
      </c>
      <c r="B93" s="1" t="s">
        <v>4</v>
      </c>
      <c r="C93" s="1" t="s">
        <v>45</v>
      </c>
      <c r="D93" s="2">
        <v>44749</v>
      </c>
      <c r="E93" s="5">
        <v>4221</v>
      </c>
      <c r="F93" s="1">
        <v>9</v>
      </c>
      <c r="G93" s="5">
        <v>469</v>
      </c>
      <c r="H93" s="12">
        <v>1688.4</v>
      </c>
      <c r="I93" s="7">
        <f>VLOOKUP(Sales_Table[[#This Row],[Country]], MarkupTable!$A$2:$B$7, 2, FALSE)</f>
        <v>0.15</v>
      </c>
      <c r="J93" t="str">
        <f>IF(Sales_Table[[#This Row],[Markup]]&gt;0.2, "High tax", "Low tax")</f>
        <v>Low tax</v>
      </c>
    </row>
    <row r="94" spans="1:10" x14ac:dyDescent="0.35">
      <c r="A94" s="1" t="s">
        <v>3</v>
      </c>
      <c r="B94" s="1" t="s">
        <v>20</v>
      </c>
      <c r="C94" s="1" t="s">
        <v>14</v>
      </c>
      <c r="D94" s="2">
        <v>44768</v>
      </c>
      <c r="E94" s="5">
        <v>630</v>
      </c>
      <c r="F94" s="1">
        <v>264</v>
      </c>
      <c r="G94" s="5">
        <v>2.39</v>
      </c>
      <c r="H94" s="12">
        <v>252</v>
      </c>
      <c r="I94" s="7">
        <f>VLOOKUP(Sales_Table[[#This Row],[Country]], MarkupTable!$A$2:$B$7, 2, FALSE)</f>
        <v>0.35</v>
      </c>
      <c r="J94" t="str">
        <f>IF(Sales_Table[[#This Row],[Markup]]&gt;0.2, "High tax", "Low tax")</f>
        <v>High tax</v>
      </c>
    </row>
    <row r="95" spans="1:10" x14ac:dyDescent="0.35">
      <c r="A95" s="1" t="s">
        <v>40</v>
      </c>
      <c r="B95" s="1" t="s">
        <v>9</v>
      </c>
      <c r="C95" s="1" t="s">
        <v>29</v>
      </c>
      <c r="D95" s="2">
        <v>44749</v>
      </c>
      <c r="E95" s="5">
        <v>1743</v>
      </c>
      <c r="F95" s="1">
        <v>111</v>
      </c>
      <c r="G95" s="5">
        <v>15.7</v>
      </c>
      <c r="H95" s="12">
        <v>697.2</v>
      </c>
      <c r="I95" s="7">
        <f>VLOOKUP(Sales_Table[[#This Row],[Country]], MarkupTable!$A$2:$B$7, 2, FALSE)</f>
        <v>0.3</v>
      </c>
      <c r="J95" t="str">
        <f>IF(Sales_Table[[#This Row],[Markup]]&gt;0.2, "High tax", "Low tax")</f>
        <v>High tax</v>
      </c>
    </row>
    <row r="96" spans="1:10" x14ac:dyDescent="0.35">
      <c r="A96" s="1" t="s">
        <v>25</v>
      </c>
      <c r="B96" s="1" t="s">
        <v>23</v>
      </c>
      <c r="C96" s="1" t="s">
        <v>16</v>
      </c>
      <c r="D96" s="2">
        <v>44757</v>
      </c>
      <c r="E96" s="5">
        <v>2919</v>
      </c>
      <c r="F96" s="1">
        <v>65</v>
      </c>
      <c r="G96" s="5">
        <v>44.91</v>
      </c>
      <c r="H96" s="12">
        <v>1167.5999999999999</v>
      </c>
      <c r="I96" s="7">
        <f>VLOOKUP(Sales_Table[[#This Row],[Country]], MarkupTable!$A$2:$B$7, 2, FALSE)</f>
        <v>0.1</v>
      </c>
      <c r="J96" t="str">
        <f>IF(Sales_Table[[#This Row],[Markup]]&gt;0.2, "High tax", "Low tax")</f>
        <v>Low tax</v>
      </c>
    </row>
    <row r="97" spans="1:10" x14ac:dyDescent="0.35">
      <c r="A97" s="1" t="s">
        <v>30</v>
      </c>
      <c r="B97" s="1" t="s">
        <v>15</v>
      </c>
      <c r="C97" s="1" t="s">
        <v>21</v>
      </c>
      <c r="D97" s="2">
        <v>44652</v>
      </c>
      <c r="E97" s="5">
        <v>49</v>
      </c>
      <c r="F97" s="1">
        <v>97</v>
      </c>
      <c r="G97" s="5">
        <v>0.51</v>
      </c>
      <c r="H97" s="12">
        <v>19.600000000000001</v>
      </c>
      <c r="I97" s="7">
        <f>VLOOKUP(Sales_Table[[#This Row],[Country]], MarkupTable!$A$2:$B$7, 2, FALSE)</f>
        <v>0.25</v>
      </c>
      <c r="J97" t="str">
        <f>IF(Sales_Table[[#This Row],[Markup]]&gt;0.2, "High tax", "Low tax")</f>
        <v>High tax</v>
      </c>
    </row>
    <row r="98" spans="1:10" x14ac:dyDescent="0.35">
      <c r="A98" s="1" t="s">
        <v>28</v>
      </c>
      <c r="B98" s="1" t="s">
        <v>9</v>
      </c>
      <c r="C98" s="1" t="s">
        <v>24</v>
      </c>
      <c r="D98" s="2">
        <v>44732</v>
      </c>
      <c r="E98" s="5">
        <v>1827</v>
      </c>
      <c r="F98" s="1">
        <v>6</v>
      </c>
      <c r="G98" s="5">
        <v>304.5</v>
      </c>
      <c r="H98" s="12">
        <v>730.8</v>
      </c>
      <c r="I98" s="7">
        <f>VLOOKUP(Sales_Table[[#This Row],[Country]], MarkupTable!$A$2:$B$7, 2, FALSE)</f>
        <v>0.3</v>
      </c>
      <c r="J98" t="str">
        <f>IF(Sales_Table[[#This Row],[Markup]]&gt;0.2, "High tax", "Low tax")</f>
        <v>High tax</v>
      </c>
    </row>
    <row r="99" spans="1:10" x14ac:dyDescent="0.35">
      <c r="A99" s="1" t="s">
        <v>43</v>
      </c>
      <c r="B99" s="1" t="s">
        <v>1</v>
      </c>
      <c r="C99" s="1" t="s">
        <v>36</v>
      </c>
      <c r="D99" s="2">
        <v>44741</v>
      </c>
      <c r="E99" s="5">
        <v>13006</v>
      </c>
      <c r="F99" s="1">
        <v>482</v>
      </c>
      <c r="G99" s="5">
        <v>26.98</v>
      </c>
      <c r="H99" s="12">
        <v>5202.3999999999996</v>
      </c>
      <c r="I99" s="7">
        <f>VLOOKUP(Sales_Table[[#This Row],[Country]], MarkupTable!$A$2:$B$7, 2, FALSE)</f>
        <v>0.12</v>
      </c>
      <c r="J99" t="str">
        <f>IF(Sales_Table[[#This Row],[Markup]]&gt;0.2, "High tax", "Low tax")</f>
        <v>Low tax</v>
      </c>
    </row>
    <row r="100" spans="1:10" x14ac:dyDescent="0.35">
      <c r="A100" s="1" t="s">
        <v>27</v>
      </c>
      <c r="B100" s="1" t="s">
        <v>20</v>
      </c>
      <c r="C100" s="1" t="s">
        <v>16</v>
      </c>
      <c r="D100" s="2">
        <v>44727</v>
      </c>
      <c r="E100" s="5">
        <v>1064</v>
      </c>
      <c r="F100" s="1">
        <v>106</v>
      </c>
      <c r="G100" s="5">
        <v>10.039999999999999</v>
      </c>
      <c r="H100" s="12">
        <v>425.6</v>
      </c>
      <c r="I100" s="7">
        <f>VLOOKUP(Sales_Table[[#This Row],[Country]], MarkupTable!$A$2:$B$7, 2, FALSE)</f>
        <v>0.35</v>
      </c>
      <c r="J100" t="str">
        <f>IF(Sales_Table[[#This Row],[Markup]]&gt;0.2, "High tax", "Low tax")</f>
        <v>High tax</v>
      </c>
    </row>
    <row r="101" spans="1:10" x14ac:dyDescent="0.35">
      <c r="A101" s="1" t="s">
        <v>34</v>
      </c>
      <c r="B101" s="1" t="s">
        <v>20</v>
      </c>
      <c r="C101" s="1" t="s">
        <v>14</v>
      </c>
      <c r="D101" s="2">
        <v>44659</v>
      </c>
      <c r="E101" s="5">
        <v>11571</v>
      </c>
      <c r="F101" s="1">
        <v>180</v>
      </c>
      <c r="G101" s="5">
        <v>64.28</v>
      </c>
      <c r="H101" s="12">
        <v>4628.3999999999996</v>
      </c>
      <c r="I101" s="7">
        <f>VLOOKUP(Sales_Table[[#This Row],[Country]], MarkupTable!$A$2:$B$7, 2, FALSE)</f>
        <v>0.35</v>
      </c>
      <c r="J101" t="str">
        <f>IF(Sales_Table[[#This Row],[Markup]]&gt;0.2, "High tax", "Low tax")</f>
        <v>High tax</v>
      </c>
    </row>
    <row r="102" spans="1:10" x14ac:dyDescent="0.35">
      <c r="A102" s="1" t="s">
        <v>37</v>
      </c>
      <c r="B102" s="1" t="s">
        <v>9</v>
      </c>
      <c r="C102" s="1" t="s">
        <v>45</v>
      </c>
      <c r="D102" s="2">
        <v>44634</v>
      </c>
      <c r="E102" s="5">
        <v>5740</v>
      </c>
      <c r="F102" s="1">
        <v>31</v>
      </c>
      <c r="G102" s="5">
        <v>185.16</v>
      </c>
      <c r="H102" s="12">
        <v>2296</v>
      </c>
      <c r="I102" s="7">
        <f>VLOOKUP(Sales_Table[[#This Row],[Country]], MarkupTable!$A$2:$B$7, 2, FALSE)</f>
        <v>0.3</v>
      </c>
      <c r="J102" t="str">
        <f>IF(Sales_Table[[#This Row],[Markup]]&gt;0.2, "High tax", "Low tax")</f>
        <v>High tax</v>
      </c>
    </row>
    <row r="103" spans="1:10" x14ac:dyDescent="0.35">
      <c r="A103" s="1" t="s">
        <v>42</v>
      </c>
      <c r="B103" s="1" t="s">
        <v>20</v>
      </c>
      <c r="C103" s="1" t="s">
        <v>36</v>
      </c>
      <c r="D103" s="2">
        <v>44757</v>
      </c>
      <c r="E103" s="5">
        <v>1456</v>
      </c>
      <c r="F103" s="1">
        <v>359</v>
      </c>
      <c r="G103" s="5">
        <v>4.0599999999999996</v>
      </c>
      <c r="H103" s="12">
        <v>582.4</v>
      </c>
      <c r="I103" s="7">
        <f>VLOOKUP(Sales_Table[[#This Row],[Country]], MarkupTable!$A$2:$B$7, 2, FALSE)</f>
        <v>0.35</v>
      </c>
      <c r="J103" t="str">
        <f>IF(Sales_Table[[#This Row],[Markup]]&gt;0.2, "High tax", "Low tax")</f>
        <v>High tax</v>
      </c>
    </row>
    <row r="104" spans="1:10" x14ac:dyDescent="0.35">
      <c r="A104" s="1" t="s">
        <v>43</v>
      </c>
      <c r="B104" s="1" t="s">
        <v>4</v>
      </c>
      <c r="C104" s="1" t="s">
        <v>24</v>
      </c>
      <c r="D104" s="2">
        <v>44670</v>
      </c>
      <c r="E104" s="5">
        <v>5334</v>
      </c>
      <c r="F104" s="1">
        <v>80</v>
      </c>
      <c r="G104" s="5">
        <v>66.680000000000007</v>
      </c>
      <c r="H104" s="12">
        <v>2133.6</v>
      </c>
      <c r="I104" s="7">
        <f>VLOOKUP(Sales_Table[[#This Row],[Country]], MarkupTable!$A$2:$B$7, 2, FALSE)</f>
        <v>0.15</v>
      </c>
      <c r="J104" t="str">
        <f>IF(Sales_Table[[#This Row],[Markup]]&gt;0.2, "High tax", "Low tax")</f>
        <v>Low tax</v>
      </c>
    </row>
    <row r="105" spans="1:10" x14ac:dyDescent="0.35">
      <c r="A105" s="1" t="s">
        <v>27</v>
      </c>
      <c r="B105" s="1" t="s">
        <v>20</v>
      </c>
      <c r="C105" s="1" t="s">
        <v>12</v>
      </c>
      <c r="D105" s="2">
        <v>44648</v>
      </c>
      <c r="E105" s="5">
        <v>4151</v>
      </c>
      <c r="F105" s="1">
        <v>296</v>
      </c>
      <c r="G105" s="5">
        <v>14.02</v>
      </c>
      <c r="H105" s="12">
        <v>1660.4</v>
      </c>
      <c r="I105" s="7">
        <f>VLOOKUP(Sales_Table[[#This Row],[Country]], MarkupTable!$A$2:$B$7, 2, FALSE)</f>
        <v>0.35</v>
      </c>
      <c r="J105" t="str">
        <f>IF(Sales_Table[[#This Row],[Markup]]&gt;0.2, "High tax", "Low tax")</f>
        <v>High tax</v>
      </c>
    </row>
    <row r="106" spans="1:10" x14ac:dyDescent="0.35">
      <c r="A106" s="1" t="s">
        <v>17</v>
      </c>
      <c r="B106" s="1" t="s">
        <v>23</v>
      </c>
      <c r="C106" s="1" t="s">
        <v>33</v>
      </c>
      <c r="D106" s="2">
        <v>44624</v>
      </c>
      <c r="E106" s="5">
        <v>8106</v>
      </c>
      <c r="F106" s="1">
        <v>101</v>
      </c>
      <c r="G106" s="5">
        <v>80.260000000000005</v>
      </c>
      <c r="H106" s="12">
        <v>3242.4</v>
      </c>
      <c r="I106" s="7">
        <f>VLOOKUP(Sales_Table[[#This Row],[Country]], MarkupTable!$A$2:$B$7, 2, FALSE)</f>
        <v>0.1</v>
      </c>
      <c r="J106" t="str">
        <f>IF(Sales_Table[[#This Row],[Markup]]&gt;0.2, "High tax", "Low tax")</f>
        <v>Low tax</v>
      </c>
    </row>
    <row r="107" spans="1:10" x14ac:dyDescent="0.35">
      <c r="A107" s="1" t="s">
        <v>25</v>
      </c>
      <c r="B107" s="1" t="s">
        <v>15</v>
      </c>
      <c r="C107" s="1" t="s">
        <v>52</v>
      </c>
      <c r="D107" s="2">
        <v>44775</v>
      </c>
      <c r="E107" s="5">
        <v>126</v>
      </c>
      <c r="F107" s="1">
        <v>40</v>
      </c>
      <c r="G107" s="5">
        <v>3.15</v>
      </c>
      <c r="H107" s="12">
        <v>50.4</v>
      </c>
      <c r="I107" s="7">
        <f>VLOOKUP(Sales_Table[[#This Row],[Country]], MarkupTable!$A$2:$B$7, 2, FALSE)</f>
        <v>0.25</v>
      </c>
      <c r="J107" t="str">
        <f>IF(Sales_Table[[#This Row],[Markup]]&gt;0.2, "High tax", "Low tax")</f>
        <v>High tax</v>
      </c>
    </row>
    <row r="108" spans="1:10" x14ac:dyDescent="0.35">
      <c r="A108" s="1" t="s">
        <v>34</v>
      </c>
      <c r="B108" s="1" t="s">
        <v>1</v>
      </c>
      <c r="C108" s="1" t="s">
        <v>33</v>
      </c>
      <c r="D108" s="2">
        <v>44798</v>
      </c>
      <c r="E108" s="5">
        <v>4697</v>
      </c>
      <c r="F108" s="1">
        <v>42</v>
      </c>
      <c r="G108" s="5">
        <v>111.83</v>
      </c>
      <c r="H108" s="12">
        <v>1878.8</v>
      </c>
      <c r="I108" s="7">
        <f>VLOOKUP(Sales_Table[[#This Row],[Country]], MarkupTable!$A$2:$B$7, 2, FALSE)</f>
        <v>0.12</v>
      </c>
      <c r="J108" t="str">
        <f>IF(Sales_Table[[#This Row],[Markup]]&gt;0.2, "High tax", "Low tax")</f>
        <v>Low tax</v>
      </c>
    </row>
    <row r="109" spans="1:10" x14ac:dyDescent="0.35">
      <c r="A109" s="1" t="s">
        <v>27</v>
      </c>
      <c r="B109" s="1" t="s">
        <v>20</v>
      </c>
      <c r="C109" s="1" t="s">
        <v>41</v>
      </c>
      <c r="D109" s="2">
        <v>44617</v>
      </c>
      <c r="E109" s="5">
        <v>7798</v>
      </c>
      <c r="F109" s="1">
        <v>167</v>
      </c>
      <c r="G109" s="5">
        <v>46.69</v>
      </c>
      <c r="H109" s="12">
        <v>3119.2</v>
      </c>
      <c r="I109" s="7">
        <f>VLOOKUP(Sales_Table[[#This Row],[Country]], MarkupTable!$A$2:$B$7, 2, FALSE)</f>
        <v>0.35</v>
      </c>
      <c r="J109" t="str">
        <f>IF(Sales_Table[[#This Row],[Markup]]&gt;0.2, "High tax", "Low tax")</f>
        <v>High tax</v>
      </c>
    </row>
    <row r="110" spans="1:10" x14ac:dyDescent="0.35">
      <c r="A110" s="1" t="s">
        <v>43</v>
      </c>
      <c r="B110" s="1" t="s">
        <v>4</v>
      </c>
      <c r="C110" s="1" t="s">
        <v>21</v>
      </c>
      <c r="D110" s="2">
        <v>44719</v>
      </c>
      <c r="E110" s="5">
        <v>9408</v>
      </c>
      <c r="F110" s="1">
        <v>138</v>
      </c>
      <c r="G110" s="5">
        <v>68.17</v>
      </c>
      <c r="H110" s="12">
        <v>3763.2</v>
      </c>
      <c r="I110" s="7">
        <f>VLOOKUP(Sales_Table[[#This Row],[Country]], MarkupTable!$A$2:$B$7, 2, FALSE)</f>
        <v>0.15</v>
      </c>
      <c r="J110" t="str">
        <f>IF(Sales_Table[[#This Row],[Markup]]&gt;0.2, "High tax", "Low tax")</f>
        <v>Low tax</v>
      </c>
    </row>
    <row r="111" spans="1:10" x14ac:dyDescent="0.35">
      <c r="A111" s="1" t="s">
        <v>8</v>
      </c>
      <c r="B111" s="1" t="s">
        <v>4</v>
      </c>
      <c r="C111" s="1" t="s">
        <v>33</v>
      </c>
      <c r="D111" s="2">
        <v>44663</v>
      </c>
      <c r="E111" s="5">
        <v>1939</v>
      </c>
      <c r="F111" s="1">
        <v>520</v>
      </c>
      <c r="G111" s="5">
        <v>3.73</v>
      </c>
      <c r="H111" s="12">
        <v>775.6</v>
      </c>
      <c r="I111" s="7">
        <f>VLOOKUP(Sales_Table[[#This Row],[Country]], MarkupTable!$A$2:$B$7, 2, FALSE)</f>
        <v>0.15</v>
      </c>
      <c r="J111" t="str">
        <f>IF(Sales_Table[[#This Row],[Markup]]&gt;0.2, "High tax", "Low tax")</f>
        <v>Low tax</v>
      </c>
    </row>
    <row r="112" spans="1:10" x14ac:dyDescent="0.35">
      <c r="A112" s="1" t="s">
        <v>49</v>
      </c>
      <c r="B112" s="1" t="s">
        <v>4</v>
      </c>
      <c r="C112" s="1" t="s">
        <v>33</v>
      </c>
      <c r="D112" s="2">
        <v>44748</v>
      </c>
      <c r="E112" s="5">
        <v>10906</v>
      </c>
      <c r="F112" s="1">
        <v>94</v>
      </c>
      <c r="G112" s="5">
        <v>116.02</v>
      </c>
      <c r="H112" s="12">
        <v>4362.3999999999996</v>
      </c>
      <c r="I112" s="7">
        <f>VLOOKUP(Sales_Table[[#This Row],[Country]], MarkupTable!$A$2:$B$7, 2, FALSE)</f>
        <v>0.15</v>
      </c>
      <c r="J112" t="str">
        <f>IF(Sales_Table[[#This Row],[Markup]]&gt;0.2, "High tax", "Low tax")</f>
        <v>Low tax</v>
      </c>
    </row>
    <row r="113" spans="1:10" x14ac:dyDescent="0.35">
      <c r="A113" s="1" t="s">
        <v>43</v>
      </c>
      <c r="B113" s="1" t="s">
        <v>1</v>
      </c>
      <c r="C113" s="1" t="s">
        <v>10</v>
      </c>
      <c r="D113" s="2">
        <v>44580</v>
      </c>
      <c r="E113" s="5">
        <v>5929</v>
      </c>
      <c r="F113" s="1">
        <v>175</v>
      </c>
      <c r="G113" s="5">
        <v>33.880000000000003</v>
      </c>
      <c r="H113" s="12">
        <v>2371.6</v>
      </c>
      <c r="I113" s="7">
        <f>VLOOKUP(Sales_Table[[#This Row],[Country]], MarkupTable!$A$2:$B$7, 2, FALSE)</f>
        <v>0.12</v>
      </c>
      <c r="J113" t="str">
        <f>IF(Sales_Table[[#This Row],[Markup]]&gt;0.2, "High tax", "Low tax")</f>
        <v>Low tax</v>
      </c>
    </row>
    <row r="114" spans="1:10" x14ac:dyDescent="0.35">
      <c r="A114" s="1" t="s">
        <v>47</v>
      </c>
      <c r="B114" s="1" t="s">
        <v>9</v>
      </c>
      <c r="C114" s="1" t="s">
        <v>36</v>
      </c>
      <c r="D114" s="2">
        <v>44566</v>
      </c>
      <c r="E114" s="5">
        <v>5579</v>
      </c>
      <c r="F114" s="1">
        <v>92</v>
      </c>
      <c r="G114" s="5">
        <v>60.64</v>
      </c>
      <c r="H114" s="12">
        <v>2231.6</v>
      </c>
      <c r="I114" s="7">
        <f>VLOOKUP(Sales_Table[[#This Row],[Country]], MarkupTable!$A$2:$B$7, 2, FALSE)</f>
        <v>0.3</v>
      </c>
      <c r="J114" t="str">
        <f>IF(Sales_Table[[#This Row],[Markup]]&gt;0.2, "High tax", "Low tax")</f>
        <v>High tax</v>
      </c>
    </row>
    <row r="115" spans="1:10" x14ac:dyDescent="0.35">
      <c r="A115" s="1" t="s">
        <v>47</v>
      </c>
      <c r="B115" s="1" t="s">
        <v>23</v>
      </c>
      <c r="C115" s="1" t="s">
        <v>52</v>
      </c>
      <c r="D115" s="2">
        <v>44585</v>
      </c>
      <c r="E115" s="5">
        <v>10927</v>
      </c>
      <c r="F115" s="1">
        <v>141</v>
      </c>
      <c r="G115" s="5">
        <v>77.5</v>
      </c>
      <c r="H115" s="12">
        <v>4370.8</v>
      </c>
      <c r="I115" s="7">
        <f>VLOOKUP(Sales_Table[[#This Row],[Country]], MarkupTable!$A$2:$B$7, 2, FALSE)</f>
        <v>0.1</v>
      </c>
      <c r="J115" t="str">
        <f>IF(Sales_Table[[#This Row],[Markup]]&gt;0.2, "High tax", "Low tax")</f>
        <v>Low tax</v>
      </c>
    </row>
    <row r="116" spans="1:10" x14ac:dyDescent="0.35">
      <c r="A116" s="1" t="s">
        <v>40</v>
      </c>
      <c r="B116" s="1" t="s">
        <v>9</v>
      </c>
      <c r="C116" s="1" t="s">
        <v>26</v>
      </c>
      <c r="D116" s="2">
        <v>44657</v>
      </c>
      <c r="E116" s="5">
        <v>623</v>
      </c>
      <c r="F116" s="1">
        <v>283</v>
      </c>
      <c r="G116" s="5">
        <v>2.2000000000000002</v>
      </c>
      <c r="H116" s="12">
        <v>249.2</v>
      </c>
      <c r="I116" s="7">
        <f>VLOOKUP(Sales_Table[[#This Row],[Country]], MarkupTable!$A$2:$B$7, 2, FALSE)</f>
        <v>0.3</v>
      </c>
      <c r="J116" t="str">
        <f>IF(Sales_Table[[#This Row],[Markup]]&gt;0.2, "High tax", "Low tax")</f>
        <v>High tax</v>
      </c>
    </row>
    <row r="117" spans="1:10" x14ac:dyDescent="0.35">
      <c r="A117" s="1" t="s">
        <v>13</v>
      </c>
      <c r="B117" s="1" t="s">
        <v>9</v>
      </c>
      <c r="C117" s="1" t="s">
        <v>36</v>
      </c>
      <c r="D117" s="2">
        <v>44727</v>
      </c>
      <c r="E117" s="5">
        <v>6013</v>
      </c>
      <c r="F117" s="1">
        <v>21</v>
      </c>
      <c r="G117" s="5">
        <v>286.33</v>
      </c>
      <c r="H117" s="12">
        <v>2405.1999999999998</v>
      </c>
      <c r="I117" s="7">
        <f>VLOOKUP(Sales_Table[[#This Row],[Country]], MarkupTable!$A$2:$B$7, 2, FALSE)</f>
        <v>0.3</v>
      </c>
      <c r="J117" t="str">
        <f>IF(Sales_Table[[#This Row],[Markup]]&gt;0.2, "High tax", "Low tax")</f>
        <v>High tax</v>
      </c>
    </row>
    <row r="118" spans="1:10" x14ac:dyDescent="0.35">
      <c r="A118" s="1" t="s">
        <v>6</v>
      </c>
      <c r="B118" s="1" t="s">
        <v>23</v>
      </c>
      <c r="C118" s="1" t="s">
        <v>50</v>
      </c>
      <c r="D118" s="2">
        <v>44589</v>
      </c>
      <c r="E118" s="5">
        <v>1505</v>
      </c>
      <c r="F118" s="1">
        <v>47</v>
      </c>
      <c r="G118" s="5">
        <v>32.020000000000003</v>
      </c>
      <c r="H118" s="12">
        <v>602</v>
      </c>
      <c r="I118" s="7">
        <f>VLOOKUP(Sales_Table[[#This Row],[Country]], MarkupTable!$A$2:$B$7, 2, FALSE)</f>
        <v>0.1</v>
      </c>
      <c r="J118" t="str">
        <f>IF(Sales_Table[[#This Row],[Markup]]&gt;0.2, "High tax", "Low tax")</f>
        <v>Low tax</v>
      </c>
    </row>
    <row r="119" spans="1:10" x14ac:dyDescent="0.35">
      <c r="A119" s="1" t="s">
        <v>43</v>
      </c>
      <c r="B119" s="1" t="s">
        <v>4</v>
      </c>
      <c r="C119" s="1" t="s">
        <v>51</v>
      </c>
      <c r="D119" s="2">
        <v>44636</v>
      </c>
      <c r="E119" s="5">
        <v>476</v>
      </c>
      <c r="F119" s="1">
        <v>125</v>
      </c>
      <c r="G119" s="5">
        <v>3.81</v>
      </c>
      <c r="H119" s="12">
        <v>190.4</v>
      </c>
      <c r="I119" s="7">
        <f>VLOOKUP(Sales_Table[[#This Row],[Country]], MarkupTable!$A$2:$B$7, 2, FALSE)</f>
        <v>0.15</v>
      </c>
      <c r="J119" t="str">
        <f>IF(Sales_Table[[#This Row],[Markup]]&gt;0.2, "High tax", "Low tax")</f>
        <v>Low tax</v>
      </c>
    </row>
    <row r="120" spans="1:10" x14ac:dyDescent="0.35">
      <c r="A120" s="1" t="s">
        <v>18</v>
      </c>
      <c r="B120" s="1" t="s">
        <v>9</v>
      </c>
      <c r="C120" s="1" t="s">
        <v>26</v>
      </c>
      <c r="D120" s="2">
        <v>44613</v>
      </c>
      <c r="E120" s="5">
        <v>11550</v>
      </c>
      <c r="F120" s="1">
        <v>396</v>
      </c>
      <c r="G120" s="5">
        <v>29.17</v>
      </c>
      <c r="H120" s="12">
        <v>4620</v>
      </c>
      <c r="I120" s="7">
        <f>VLOOKUP(Sales_Table[[#This Row],[Country]], MarkupTable!$A$2:$B$7, 2, FALSE)</f>
        <v>0.3</v>
      </c>
      <c r="J120" t="str">
        <f>IF(Sales_Table[[#This Row],[Markup]]&gt;0.2, "High tax", "Low tax")</f>
        <v>High tax</v>
      </c>
    </row>
    <row r="121" spans="1:10" x14ac:dyDescent="0.35">
      <c r="A121" s="1" t="s">
        <v>43</v>
      </c>
      <c r="B121" s="1" t="s">
        <v>20</v>
      </c>
      <c r="C121" s="1" t="s">
        <v>39</v>
      </c>
      <c r="D121" s="2">
        <v>44608</v>
      </c>
      <c r="E121" s="5">
        <v>17318</v>
      </c>
      <c r="F121" s="1">
        <v>87</v>
      </c>
      <c r="G121" s="5">
        <v>199.06</v>
      </c>
      <c r="H121" s="12">
        <v>6927.2</v>
      </c>
      <c r="I121" s="7">
        <f>VLOOKUP(Sales_Table[[#This Row],[Country]], MarkupTable!$A$2:$B$7, 2, FALSE)</f>
        <v>0.35</v>
      </c>
      <c r="J121" t="str">
        <f>IF(Sales_Table[[#This Row],[Markup]]&gt;0.2, "High tax", "Low tax")</f>
        <v>High tax</v>
      </c>
    </row>
    <row r="122" spans="1:10" x14ac:dyDescent="0.35">
      <c r="A122" s="1" t="s">
        <v>0</v>
      </c>
      <c r="B122" s="1" t="s">
        <v>23</v>
      </c>
      <c r="C122" s="1" t="s">
        <v>33</v>
      </c>
      <c r="D122" s="2">
        <v>44574</v>
      </c>
      <c r="E122" s="5">
        <v>1848</v>
      </c>
      <c r="F122" s="1">
        <v>27</v>
      </c>
      <c r="G122" s="5">
        <v>68.44</v>
      </c>
      <c r="H122" s="12">
        <v>739.2</v>
      </c>
      <c r="I122" s="7">
        <f>VLOOKUP(Sales_Table[[#This Row],[Country]], MarkupTable!$A$2:$B$7, 2, FALSE)</f>
        <v>0.1</v>
      </c>
      <c r="J122" t="str">
        <f>IF(Sales_Table[[#This Row],[Markup]]&gt;0.2, "High tax", "Low tax")</f>
        <v>Low tax</v>
      </c>
    </row>
    <row r="123" spans="1:10" x14ac:dyDescent="0.35">
      <c r="A123" s="1" t="s">
        <v>43</v>
      </c>
      <c r="B123" s="1" t="s">
        <v>9</v>
      </c>
      <c r="C123" s="1" t="s">
        <v>24</v>
      </c>
      <c r="D123" s="2">
        <v>44643</v>
      </c>
      <c r="E123" s="5">
        <v>7273</v>
      </c>
      <c r="F123" s="1">
        <v>547</v>
      </c>
      <c r="G123" s="5">
        <v>13.3</v>
      </c>
      <c r="H123" s="12">
        <v>2909.2</v>
      </c>
      <c r="I123" s="7">
        <f>VLOOKUP(Sales_Table[[#This Row],[Country]], MarkupTable!$A$2:$B$7, 2, FALSE)</f>
        <v>0.3</v>
      </c>
      <c r="J123" t="str">
        <f>IF(Sales_Table[[#This Row],[Markup]]&gt;0.2, "High tax", "Low tax")</f>
        <v>High tax</v>
      </c>
    </row>
    <row r="124" spans="1:10" x14ac:dyDescent="0.35">
      <c r="A124" s="1" t="s">
        <v>32</v>
      </c>
      <c r="B124" s="1" t="s">
        <v>23</v>
      </c>
      <c r="C124" s="1" t="s">
        <v>33</v>
      </c>
      <c r="D124" s="2">
        <v>44728</v>
      </c>
      <c r="E124" s="5">
        <v>854</v>
      </c>
      <c r="F124" s="1">
        <v>118</v>
      </c>
      <c r="G124" s="5">
        <v>7.24</v>
      </c>
      <c r="H124" s="12">
        <v>341.6</v>
      </c>
      <c r="I124" s="7">
        <f>VLOOKUP(Sales_Table[[#This Row],[Country]], MarkupTable!$A$2:$B$7, 2, FALSE)</f>
        <v>0.1</v>
      </c>
      <c r="J124" t="str">
        <f>IF(Sales_Table[[#This Row],[Markup]]&gt;0.2, "High tax", "Low tax")</f>
        <v>Low tax</v>
      </c>
    </row>
    <row r="125" spans="1:10" x14ac:dyDescent="0.35">
      <c r="A125" s="1" t="s">
        <v>11</v>
      </c>
      <c r="B125" s="1" t="s">
        <v>4</v>
      </c>
      <c r="C125" s="1" t="s">
        <v>45</v>
      </c>
      <c r="D125" s="2">
        <v>44665</v>
      </c>
      <c r="E125" s="5">
        <v>6832</v>
      </c>
      <c r="F125" s="1">
        <v>46</v>
      </c>
      <c r="G125" s="5">
        <v>148.52000000000001</v>
      </c>
      <c r="H125" s="12">
        <v>2732.8</v>
      </c>
      <c r="I125" s="7">
        <f>VLOOKUP(Sales_Table[[#This Row],[Country]], MarkupTable!$A$2:$B$7, 2, FALSE)</f>
        <v>0.15</v>
      </c>
      <c r="J125" t="str">
        <f>IF(Sales_Table[[#This Row],[Markup]]&gt;0.2, "High tax", "Low tax")</f>
        <v>Low tax</v>
      </c>
    </row>
    <row r="126" spans="1:10" x14ac:dyDescent="0.35">
      <c r="A126" s="1" t="s">
        <v>43</v>
      </c>
      <c r="B126" s="1" t="s">
        <v>1</v>
      </c>
      <c r="C126" s="1" t="s">
        <v>24</v>
      </c>
      <c r="D126" s="2">
        <v>44586</v>
      </c>
      <c r="E126" s="5">
        <v>4606</v>
      </c>
      <c r="F126" s="1">
        <v>57</v>
      </c>
      <c r="G126" s="5">
        <v>80.81</v>
      </c>
      <c r="H126" s="12">
        <v>1842.4</v>
      </c>
      <c r="I126" s="7">
        <f>VLOOKUP(Sales_Table[[#This Row],[Country]], MarkupTable!$A$2:$B$7, 2, FALSE)</f>
        <v>0.12</v>
      </c>
      <c r="J126" t="str">
        <f>IF(Sales_Table[[#This Row],[Markup]]&gt;0.2, "High tax", "Low tax")</f>
        <v>Low tax</v>
      </c>
    </row>
    <row r="127" spans="1:10" x14ac:dyDescent="0.35">
      <c r="A127" s="1" t="s">
        <v>8</v>
      </c>
      <c r="B127" s="1" t="s">
        <v>4</v>
      </c>
      <c r="C127" s="1" t="s">
        <v>41</v>
      </c>
      <c r="D127" s="2">
        <v>44631</v>
      </c>
      <c r="E127" s="5">
        <v>4466</v>
      </c>
      <c r="F127" s="1">
        <v>22</v>
      </c>
      <c r="G127" s="5">
        <v>203</v>
      </c>
      <c r="H127" s="12">
        <v>1786.4</v>
      </c>
      <c r="I127" s="7">
        <f>VLOOKUP(Sales_Table[[#This Row],[Country]], MarkupTable!$A$2:$B$7, 2, FALSE)</f>
        <v>0.15</v>
      </c>
      <c r="J127" t="str">
        <f>IF(Sales_Table[[#This Row],[Markup]]&gt;0.2, "High tax", "Low tax")</f>
        <v>Low tax</v>
      </c>
    </row>
    <row r="128" spans="1:10" x14ac:dyDescent="0.35">
      <c r="A128" s="1" t="s">
        <v>48</v>
      </c>
      <c r="B128" s="1" t="s">
        <v>1</v>
      </c>
      <c r="C128" s="1" t="s">
        <v>41</v>
      </c>
      <c r="D128" s="2">
        <v>44770</v>
      </c>
      <c r="E128" s="5">
        <v>16114</v>
      </c>
      <c r="F128" s="1">
        <v>96</v>
      </c>
      <c r="G128" s="5">
        <v>167.85</v>
      </c>
      <c r="H128" s="12">
        <v>6445.6</v>
      </c>
      <c r="I128" s="7">
        <f>VLOOKUP(Sales_Table[[#This Row],[Country]], MarkupTable!$A$2:$B$7, 2, FALSE)</f>
        <v>0.12</v>
      </c>
      <c r="J128" t="str">
        <f>IF(Sales_Table[[#This Row],[Markup]]&gt;0.2, "High tax", "Low tax")</f>
        <v>Low tax</v>
      </c>
    </row>
    <row r="129" spans="1:10" x14ac:dyDescent="0.35">
      <c r="A129" s="1" t="s">
        <v>27</v>
      </c>
      <c r="B129" s="1" t="s">
        <v>15</v>
      </c>
      <c r="C129" s="1" t="s">
        <v>14</v>
      </c>
      <c r="D129" s="2">
        <v>44629</v>
      </c>
      <c r="E129" s="5">
        <v>1561</v>
      </c>
      <c r="F129" s="1">
        <v>44</v>
      </c>
      <c r="G129" s="5">
        <v>35.479999999999997</v>
      </c>
      <c r="H129" s="12">
        <v>624.4</v>
      </c>
      <c r="I129" s="7">
        <f>VLOOKUP(Sales_Table[[#This Row],[Country]], MarkupTable!$A$2:$B$7, 2, FALSE)</f>
        <v>0.25</v>
      </c>
      <c r="J129" t="str">
        <f>IF(Sales_Table[[#This Row],[Markup]]&gt;0.2, "High tax", "Low tax")</f>
        <v>High tax</v>
      </c>
    </row>
    <row r="130" spans="1:10" x14ac:dyDescent="0.35">
      <c r="A130" s="1" t="s">
        <v>34</v>
      </c>
      <c r="B130" s="1" t="s">
        <v>9</v>
      </c>
      <c r="C130" s="1" t="s">
        <v>21</v>
      </c>
      <c r="D130" s="2">
        <v>44740</v>
      </c>
      <c r="E130" s="5">
        <v>8897</v>
      </c>
      <c r="F130" s="1">
        <v>188</v>
      </c>
      <c r="G130" s="5">
        <v>47.32</v>
      </c>
      <c r="H130" s="12">
        <v>3558.8</v>
      </c>
      <c r="I130" s="7">
        <f>VLOOKUP(Sales_Table[[#This Row],[Country]], MarkupTable!$A$2:$B$7, 2, FALSE)</f>
        <v>0.3</v>
      </c>
      <c r="J130" t="str">
        <f>IF(Sales_Table[[#This Row],[Markup]]&gt;0.2, "High tax", "Low tax")</f>
        <v>High tax</v>
      </c>
    </row>
    <row r="131" spans="1:10" x14ac:dyDescent="0.35">
      <c r="A131" s="1" t="s">
        <v>27</v>
      </c>
      <c r="B131" s="1" t="s">
        <v>9</v>
      </c>
      <c r="C131" s="1" t="s">
        <v>31</v>
      </c>
      <c r="D131" s="2">
        <v>44770</v>
      </c>
      <c r="E131" s="5">
        <v>2464</v>
      </c>
      <c r="F131" s="1">
        <v>387</v>
      </c>
      <c r="G131" s="5">
        <v>6.37</v>
      </c>
      <c r="H131" s="12">
        <v>985.6</v>
      </c>
      <c r="I131" s="7">
        <f>VLOOKUP(Sales_Table[[#This Row],[Country]], MarkupTable!$A$2:$B$7, 2, FALSE)</f>
        <v>0.3</v>
      </c>
      <c r="J131" t="str">
        <f>IF(Sales_Table[[#This Row],[Markup]]&gt;0.2, "High tax", "Low tax")</f>
        <v>High tax</v>
      </c>
    </row>
    <row r="132" spans="1:10" x14ac:dyDescent="0.35">
      <c r="A132" s="1" t="s">
        <v>43</v>
      </c>
      <c r="B132" s="1" t="s">
        <v>23</v>
      </c>
      <c r="C132" s="1" t="s">
        <v>12</v>
      </c>
      <c r="D132" s="2">
        <v>44788</v>
      </c>
      <c r="E132" s="5">
        <v>4830</v>
      </c>
      <c r="F132" s="1">
        <v>50</v>
      </c>
      <c r="G132" s="5">
        <v>96.6</v>
      </c>
      <c r="H132" s="12">
        <v>1932</v>
      </c>
      <c r="I132" s="7">
        <f>VLOOKUP(Sales_Table[[#This Row],[Country]], MarkupTable!$A$2:$B$7, 2, FALSE)</f>
        <v>0.1</v>
      </c>
      <c r="J132" t="str">
        <f>IF(Sales_Table[[#This Row],[Markup]]&gt;0.2, "High tax", "Low tax")</f>
        <v>Low tax</v>
      </c>
    </row>
    <row r="133" spans="1:10" x14ac:dyDescent="0.35">
      <c r="A133" s="1" t="s">
        <v>35</v>
      </c>
      <c r="B133" s="1" t="s">
        <v>9</v>
      </c>
      <c r="C133" s="1" t="s">
        <v>39</v>
      </c>
      <c r="D133" s="2">
        <v>44573</v>
      </c>
      <c r="E133" s="5">
        <v>2765</v>
      </c>
      <c r="F133" s="1">
        <v>264</v>
      </c>
      <c r="G133" s="5">
        <v>10.47</v>
      </c>
      <c r="H133" s="12">
        <v>1106</v>
      </c>
      <c r="I133" s="7">
        <f>VLOOKUP(Sales_Table[[#This Row],[Country]], MarkupTable!$A$2:$B$7, 2, FALSE)</f>
        <v>0.3</v>
      </c>
      <c r="J133" t="str">
        <f>IF(Sales_Table[[#This Row],[Markup]]&gt;0.2, "High tax", "Low tax")</f>
        <v>High tax</v>
      </c>
    </row>
    <row r="134" spans="1:10" x14ac:dyDescent="0.35">
      <c r="A134" s="1" t="s">
        <v>28</v>
      </c>
      <c r="B134" s="1" t="s">
        <v>15</v>
      </c>
      <c r="C134" s="1" t="s">
        <v>38</v>
      </c>
      <c r="D134" s="2">
        <v>44644</v>
      </c>
      <c r="E134" s="5">
        <v>7126</v>
      </c>
      <c r="F134" s="1">
        <v>7</v>
      </c>
      <c r="G134" s="5">
        <v>1018</v>
      </c>
      <c r="H134" s="12">
        <v>2850.4</v>
      </c>
      <c r="I134" s="7">
        <f>VLOOKUP(Sales_Table[[#This Row],[Country]], MarkupTable!$A$2:$B$7, 2, FALSE)</f>
        <v>0.25</v>
      </c>
      <c r="J134" t="str">
        <f>IF(Sales_Table[[#This Row],[Markup]]&gt;0.2, "High tax", "Low tax")</f>
        <v>High tax</v>
      </c>
    </row>
    <row r="135" spans="1:10" x14ac:dyDescent="0.35">
      <c r="A135" s="1" t="s">
        <v>3</v>
      </c>
      <c r="B135" s="1" t="s">
        <v>1</v>
      </c>
      <c r="C135" s="1" t="s">
        <v>31</v>
      </c>
      <c r="D135" s="2">
        <v>44767</v>
      </c>
      <c r="E135" s="5">
        <v>4263</v>
      </c>
      <c r="F135" s="1">
        <v>90</v>
      </c>
      <c r="G135" s="5">
        <v>47.37</v>
      </c>
      <c r="H135" s="12">
        <v>1705.2</v>
      </c>
      <c r="I135" s="7">
        <f>VLOOKUP(Sales_Table[[#This Row],[Country]], MarkupTable!$A$2:$B$7, 2, FALSE)</f>
        <v>0.12</v>
      </c>
      <c r="J135" t="str">
        <f>IF(Sales_Table[[#This Row],[Markup]]&gt;0.2, "High tax", "Low tax")</f>
        <v>Low tax</v>
      </c>
    </row>
    <row r="136" spans="1:10" x14ac:dyDescent="0.35">
      <c r="A136" s="1" t="s">
        <v>11</v>
      </c>
      <c r="B136" s="1" t="s">
        <v>23</v>
      </c>
      <c r="C136" s="1" t="s">
        <v>12</v>
      </c>
      <c r="D136" s="2">
        <v>44774</v>
      </c>
      <c r="E136" s="5">
        <v>3605</v>
      </c>
      <c r="F136" s="1">
        <v>403</v>
      </c>
      <c r="G136" s="5">
        <v>8.9499999999999993</v>
      </c>
      <c r="H136" s="12">
        <v>1442</v>
      </c>
      <c r="I136" s="7">
        <f>VLOOKUP(Sales_Table[[#This Row],[Country]], MarkupTable!$A$2:$B$7, 2, FALSE)</f>
        <v>0.1</v>
      </c>
      <c r="J136" t="str">
        <f>IF(Sales_Table[[#This Row],[Markup]]&gt;0.2, "High tax", "Low tax")</f>
        <v>Low tax</v>
      </c>
    </row>
    <row r="137" spans="1:10" x14ac:dyDescent="0.35">
      <c r="A137" s="1" t="s">
        <v>3</v>
      </c>
      <c r="B137" s="1" t="s">
        <v>4</v>
      </c>
      <c r="C137" s="1" t="s">
        <v>29</v>
      </c>
      <c r="D137" s="2">
        <v>44697</v>
      </c>
      <c r="E137" s="5">
        <v>19929</v>
      </c>
      <c r="F137" s="1">
        <v>174</v>
      </c>
      <c r="G137" s="5">
        <v>114.53</v>
      </c>
      <c r="H137" s="12">
        <v>7971.6</v>
      </c>
      <c r="I137" s="7">
        <f>VLOOKUP(Sales_Table[[#This Row],[Country]], MarkupTable!$A$2:$B$7, 2, FALSE)</f>
        <v>0.15</v>
      </c>
      <c r="J137" t="str">
        <f>IF(Sales_Table[[#This Row],[Markup]]&gt;0.2, "High tax", "Low tax")</f>
        <v>Low tax</v>
      </c>
    </row>
    <row r="138" spans="1:10" x14ac:dyDescent="0.35">
      <c r="A138" s="1" t="s">
        <v>30</v>
      </c>
      <c r="B138" s="1" t="s">
        <v>4</v>
      </c>
      <c r="C138" s="1" t="s">
        <v>10</v>
      </c>
      <c r="D138" s="2">
        <v>44783</v>
      </c>
      <c r="E138" s="5">
        <v>5103</v>
      </c>
      <c r="F138" s="1">
        <v>140</v>
      </c>
      <c r="G138" s="5">
        <v>36.450000000000003</v>
      </c>
      <c r="H138" s="12">
        <v>2041.2</v>
      </c>
      <c r="I138" s="7">
        <f>VLOOKUP(Sales_Table[[#This Row],[Country]], MarkupTable!$A$2:$B$7, 2, FALSE)</f>
        <v>0.15</v>
      </c>
      <c r="J138" t="str">
        <f>IF(Sales_Table[[#This Row],[Markup]]&gt;0.2, "High tax", "Low tax")</f>
        <v>Low tax</v>
      </c>
    </row>
    <row r="139" spans="1:10" x14ac:dyDescent="0.35">
      <c r="A139" s="1" t="s">
        <v>8</v>
      </c>
      <c r="B139" s="1" t="s">
        <v>4</v>
      </c>
      <c r="C139" s="1" t="s">
        <v>24</v>
      </c>
      <c r="D139" s="2">
        <v>44566</v>
      </c>
      <c r="E139" s="5">
        <v>2541</v>
      </c>
      <c r="F139" s="1">
        <v>27</v>
      </c>
      <c r="G139" s="5">
        <v>94.11</v>
      </c>
      <c r="H139" s="12">
        <v>1016.4</v>
      </c>
      <c r="I139" s="7">
        <f>VLOOKUP(Sales_Table[[#This Row],[Country]], MarkupTable!$A$2:$B$7, 2, FALSE)</f>
        <v>0.15</v>
      </c>
      <c r="J139" t="str">
        <f>IF(Sales_Table[[#This Row],[Markup]]&gt;0.2, "High tax", "Low tax")</f>
        <v>Low tax</v>
      </c>
    </row>
    <row r="140" spans="1:10" x14ac:dyDescent="0.35">
      <c r="A140" s="1" t="s">
        <v>49</v>
      </c>
      <c r="B140" s="1" t="s">
        <v>1</v>
      </c>
      <c r="C140" s="1" t="s">
        <v>10</v>
      </c>
      <c r="D140" s="2">
        <v>44753</v>
      </c>
      <c r="E140" s="5">
        <v>5663</v>
      </c>
      <c r="F140" s="1">
        <v>110</v>
      </c>
      <c r="G140" s="5">
        <v>51.48</v>
      </c>
      <c r="H140" s="12">
        <v>2265.1999999999998</v>
      </c>
      <c r="I140" s="7">
        <f>VLOOKUP(Sales_Table[[#This Row],[Country]], MarkupTable!$A$2:$B$7, 2, FALSE)</f>
        <v>0.12</v>
      </c>
      <c r="J140" t="str">
        <f>IF(Sales_Table[[#This Row],[Markup]]&gt;0.2, "High tax", "Low tax")</f>
        <v>Low tax</v>
      </c>
    </row>
    <row r="141" spans="1:10" x14ac:dyDescent="0.35">
      <c r="A141" s="1" t="s">
        <v>40</v>
      </c>
      <c r="B141" s="1" t="s">
        <v>20</v>
      </c>
      <c r="C141" s="1" t="s">
        <v>14</v>
      </c>
      <c r="D141" s="2">
        <v>44676</v>
      </c>
      <c r="E141" s="5">
        <v>392</v>
      </c>
      <c r="F141" s="1">
        <v>30</v>
      </c>
      <c r="G141" s="5">
        <v>13.07</v>
      </c>
      <c r="H141" s="12">
        <v>156.80000000000001</v>
      </c>
      <c r="I141" s="7">
        <f>VLOOKUP(Sales_Table[[#This Row],[Country]], MarkupTable!$A$2:$B$7, 2, FALSE)</f>
        <v>0.35</v>
      </c>
      <c r="J141" t="str">
        <f>IF(Sales_Table[[#This Row],[Markup]]&gt;0.2, "High tax", "Low tax")</f>
        <v>High tax</v>
      </c>
    </row>
    <row r="142" spans="1:10" x14ac:dyDescent="0.35">
      <c r="A142" s="1" t="s">
        <v>6</v>
      </c>
      <c r="B142" s="1" t="s">
        <v>15</v>
      </c>
      <c r="C142" s="1" t="s">
        <v>36</v>
      </c>
      <c r="D142" s="2">
        <v>44655</v>
      </c>
      <c r="E142" s="5">
        <v>10976</v>
      </c>
      <c r="F142" s="1">
        <v>121</v>
      </c>
      <c r="G142" s="5">
        <v>90.71</v>
      </c>
      <c r="H142" s="12">
        <v>4390.3999999999996</v>
      </c>
      <c r="I142" s="7">
        <f>VLOOKUP(Sales_Table[[#This Row],[Country]], MarkupTable!$A$2:$B$7, 2, FALSE)</f>
        <v>0.25</v>
      </c>
      <c r="J142" t="str">
        <f>IF(Sales_Table[[#This Row],[Markup]]&gt;0.2, "High tax", "Low tax")</f>
        <v>High tax</v>
      </c>
    </row>
    <row r="143" spans="1:10" x14ac:dyDescent="0.35">
      <c r="A143" s="1" t="s">
        <v>19</v>
      </c>
      <c r="B143" s="1" t="s">
        <v>20</v>
      </c>
      <c r="C143" s="1" t="s">
        <v>45</v>
      </c>
      <c r="D143" s="2">
        <v>44663</v>
      </c>
      <c r="E143" s="5">
        <v>9282</v>
      </c>
      <c r="F143" s="1">
        <v>101</v>
      </c>
      <c r="G143" s="5">
        <v>91.9</v>
      </c>
      <c r="H143" s="12">
        <v>3712.8</v>
      </c>
      <c r="I143" s="7">
        <f>VLOOKUP(Sales_Table[[#This Row],[Country]], MarkupTable!$A$2:$B$7, 2, FALSE)</f>
        <v>0.35</v>
      </c>
      <c r="J143" t="str">
        <f>IF(Sales_Table[[#This Row],[Markup]]&gt;0.2, "High tax", "Low tax")</f>
        <v>High tax</v>
      </c>
    </row>
    <row r="144" spans="1:10" x14ac:dyDescent="0.35">
      <c r="A144" s="1" t="s">
        <v>40</v>
      </c>
      <c r="B144" s="1" t="s">
        <v>15</v>
      </c>
      <c r="C144" s="1" t="s">
        <v>5</v>
      </c>
      <c r="D144" s="2">
        <v>44775</v>
      </c>
      <c r="E144" s="5">
        <v>1827</v>
      </c>
      <c r="F144" s="1">
        <v>117</v>
      </c>
      <c r="G144" s="5">
        <v>15.62</v>
      </c>
      <c r="H144" s="12">
        <v>730.8</v>
      </c>
      <c r="I144" s="7">
        <f>VLOOKUP(Sales_Table[[#This Row],[Country]], MarkupTable!$A$2:$B$7, 2, FALSE)</f>
        <v>0.25</v>
      </c>
      <c r="J144" t="str">
        <f>IF(Sales_Table[[#This Row],[Markup]]&gt;0.2, "High tax", "Low tax")</f>
        <v>High tax</v>
      </c>
    </row>
    <row r="145" spans="1:10" x14ac:dyDescent="0.35">
      <c r="A145" s="1" t="s">
        <v>6</v>
      </c>
      <c r="B145" s="1" t="s">
        <v>15</v>
      </c>
      <c r="C145" s="1" t="s">
        <v>39</v>
      </c>
      <c r="D145" s="2">
        <v>44740</v>
      </c>
      <c r="E145" s="5">
        <v>8267</v>
      </c>
      <c r="F145" s="1">
        <v>272</v>
      </c>
      <c r="G145" s="5">
        <v>30.39</v>
      </c>
      <c r="H145" s="12">
        <v>3306.8</v>
      </c>
      <c r="I145" s="7">
        <f>VLOOKUP(Sales_Table[[#This Row],[Country]], MarkupTable!$A$2:$B$7, 2, FALSE)</f>
        <v>0.25</v>
      </c>
      <c r="J145" t="str">
        <f>IF(Sales_Table[[#This Row],[Markup]]&gt;0.2, "High tax", "Low tax")</f>
        <v>High tax</v>
      </c>
    </row>
    <row r="146" spans="1:10" x14ac:dyDescent="0.35">
      <c r="A146" s="1" t="s">
        <v>49</v>
      </c>
      <c r="B146" s="1" t="s">
        <v>9</v>
      </c>
      <c r="C146" s="1" t="s">
        <v>24</v>
      </c>
      <c r="D146" s="2">
        <v>44747</v>
      </c>
      <c r="E146" s="5">
        <v>4116</v>
      </c>
      <c r="F146" s="1">
        <v>128</v>
      </c>
      <c r="G146" s="5">
        <v>32.159999999999997</v>
      </c>
      <c r="H146" s="12">
        <v>1646.4</v>
      </c>
      <c r="I146" s="7">
        <f>VLOOKUP(Sales_Table[[#This Row],[Country]], MarkupTable!$A$2:$B$7, 2, FALSE)</f>
        <v>0.3</v>
      </c>
      <c r="J146" t="str">
        <f>IF(Sales_Table[[#This Row],[Markup]]&gt;0.2, "High tax", "Low tax")</f>
        <v>High tax</v>
      </c>
    </row>
    <row r="147" spans="1:10" x14ac:dyDescent="0.35">
      <c r="A147" s="1" t="s">
        <v>18</v>
      </c>
      <c r="B147" s="1" t="s">
        <v>15</v>
      </c>
      <c r="C147" s="1" t="s">
        <v>46</v>
      </c>
      <c r="D147" s="2">
        <v>44719</v>
      </c>
      <c r="E147" s="5">
        <v>2093</v>
      </c>
      <c r="F147" s="1">
        <v>45</v>
      </c>
      <c r="G147" s="5">
        <v>46.51</v>
      </c>
      <c r="H147" s="12">
        <v>837.2</v>
      </c>
      <c r="I147" s="7">
        <f>VLOOKUP(Sales_Table[[#This Row],[Country]], MarkupTable!$A$2:$B$7, 2, FALSE)</f>
        <v>0.25</v>
      </c>
      <c r="J147" t="str">
        <f>IF(Sales_Table[[#This Row],[Markup]]&gt;0.2, "High tax", "Low tax")</f>
        <v>High tax</v>
      </c>
    </row>
    <row r="148" spans="1:10" x14ac:dyDescent="0.35">
      <c r="A148" s="1" t="s">
        <v>17</v>
      </c>
      <c r="B148" s="1" t="s">
        <v>15</v>
      </c>
      <c r="C148" s="1" t="s">
        <v>10</v>
      </c>
      <c r="D148" s="2">
        <v>44579</v>
      </c>
      <c r="E148" s="5">
        <v>1015</v>
      </c>
      <c r="F148" s="1">
        <v>27</v>
      </c>
      <c r="G148" s="5">
        <v>37.590000000000003</v>
      </c>
      <c r="H148" s="12">
        <v>406</v>
      </c>
      <c r="I148" s="7">
        <f>VLOOKUP(Sales_Table[[#This Row],[Country]], MarkupTable!$A$2:$B$7, 2, FALSE)</f>
        <v>0.25</v>
      </c>
      <c r="J148" t="str">
        <f>IF(Sales_Table[[#This Row],[Markup]]&gt;0.2, "High tax", "Low tax")</f>
        <v>High tax</v>
      </c>
    </row>
    <row r="149" spans="1:10" x14ac:dyDescent="0.35">
      <c r="A149" s="1" t="s">
        <v>17</v>
      </c>
      <c r="B149" s="1" t="s">
        <v>9</v>
      </c>
      <c r="C149" s="1" t="s">
        <v>50</v>
      </c>
      <c r="D149" s="2">
        <v>44565</v>
      </c>
      <c r="E149" s="5">
        <v>12516</v>
      </c>
      <c r="F149" s="1">
        <v>212</v>
      </c>
      <c r="G149" s="5">
        <v>59.04</v>
      </c>
      <c r="H149" s="12">
        <v>5006.3999999999996</v>
      </c>
      <c r="I149" s="7">
        <f>VLOOKUP(Sales_Table[[#This Row],[Country]], MarkupTable!$A$2:$B$7, 2, FALSE)</f>
        <v>0.3</v>
      </c>
      <c r="J149" t="str">
        <f>IF(Sales_Table[[#This Row],[Markup]]&gt;0.2, "High tax", "Low tax")</f>
        <v>High tax</v>
      </c>
    </row>
    <row r="150" spans="1:10" x14ac:dyDescent="0.35">
      <c r="A150" s="1" t="s">
        <v>37</v>
      </c>
      <c r="B150" s="1" t="s">
        <v>9</v>
      </c>
      <c r="C150" s="1" t="s">
        <v>12</v>
      </c>
      <c r="D150" s="2">
        <v>44592</v>
      </c>
      <c r="E150" s="5">
        <v>2758</v>
      </c>
      <c r="F150" s="1">
        <v>18</v>
      </c>
      <c r="G150" s="5">
        <v>153.22</v>
      </c>
      <c r="H150" s="12">
        <v>1103.2</v>
      </c>
      <c r="I150" s="7">
        <f>VLOOKUP(Sales_Table[[#This Row],[Country]], MarkupTable!$A$2:$B$7, 2, FALSE)</f>
        <v>0.3</v>
      </c>
      <c r="J150" t="str">
        <f>IF(Sales_Table[[#This Row],[Markup]]&gt;0.2, "High tax", "Low tax")</f>
        <v>High tax</v>
      </c>
    </row>
    <row r="151" spans="1:10" x14ac:dyDescent="0.35">
      <c r="A151" s="1" t="s">
        <v>43</v>
      </c>
      <c r="B151" s="1" t="s">
        <v>4</v>
      </c>
      <c r="C151" s="1" t="s">
        <v>41</v>
      </c>
      <c r="D151" s="2">
        <v>44634</v>
      </c>
      <c r="E151" s="5">
        <v>3297</v>
      </c>
      <c r="F151" s="1">
        <v>149</v>
      </c>
      <c r="G151" s="5">
        <v>22.13</v>
      </c>
      <c r="H151" s="12">
        <v>1318.8</v>
      </c>
      <c r="I151" s="7">
        <f>VLOOKUP(Sales_Table[[#This Row],[Country]], MarkupTable!$A$2:$B$7, 2, FALSE)</f>
        <v>0.15</v>
      </c>
      <c r="J151" t="str">
        <f>IF(Sales_Table[[#This Row],[Markup]]&gt;0.2, "High tax", "Low tax")</f>
        <v>Low tax</v>
      </c>
    </row>
    <row r="152" spans="1:10" x14ac:dyDescent="0.35">
      <c r="A152" s="1" t="s">
        <v>44</v>
      </c>
      <c r="B152" s="1" t="s">
        <v>9</v>
      </c>
      <c r="C152" s="1" t="s">
        <v>52</v>
      </c>
      <c r="D152" s="2">
        <v>44680</v>
      </c>
      <c r="E152" s="5">
        <v>6048</v>
      </c>
      <c r="F152" s="1">
        <v>477</v>
      </c>
      <c r="G152" s="5">
        <v>12.68</v>
      </c>
      <c r="H152" s="12">
        <v>2419.1999999999998</v>
      </c>
      <c r="I152" s="7">
        <f>VLOOKUP(Sales_Table[[#This Row],[Country]], MarkupTable!$A$2:$B$7, 2, FALSE)</f>
        <v>0.3</v>
      </c>
      <c r="J152" t="str">
        <f>IF(Sales_Table[[#This Row],[Markup]]&gt;0.2, "High tax", "Low tax")</f>
        <v>High tax</v>
      </c>
    </row>
    <row r="153" spans="1:10" x14ac:dyDescent="0.35">
      <c r="A153" s="1" t="s">
        <v>11</v>
      </c>
      <c r="B153" s="1" t="s">
        <v>4</v>
      </c>
      <c r="C153" s="1" t="s">
        <v>10</v>
      </c>
      <c r="D153" s="2">
        <v>44599</v>
      </c>
      <c r="E153" s="5">
        <v>10101</v>
      </c>
      <c r="F153" s="1">
        <v>108</v>
      </c>
      <c r="G153" s="5">
        <v>93.53</v>
      </c>
      <c r="H153" s="12">
        <v>4040.4</v>
      </c>
      <c r="I153" s="7">
        <f>VLOOKUP(Sales_Table[[#This Row],[Country]], MarkupTable!$A$2:$B$7, 2, FALSE)</f>
        <v>0.15</v>
      </c>
      <c r="J153" t="str">
        <f>IF(Sales_Table[[#This Row],[Markup]]&gt;0.2, "High tax", "Low tax")</f>
        <v>Low tax</v>
      </c>
    </row>
    <row r="154" spans="1:10" x14ac:dyDescent="0.35">
      <c r="A154" s="1" t="s">
        <v>35</v>
      </c>
      <c r="B154" s="1" t="s">
        <v>1</v>
      </c>
      <c r="C154" s="1" t="s">
        <v>29</v>
      </c>
      <c r="D154" s="2">
        <v>44651</v>
      </c>
      <c r="E154" s="5">
        <v>2282</v>
      </c>
      <c r="F154" s="1">
        <v>178</v>
      </c>
      <c r="G154" s="5">
        <v>12.82</v>
      </c>
      <c r="H154" s="12">
        <v>912.8</v>
      </c>
      <c r="I154" s="7">
        <f>VLOOKUP(Sales_Table[[#This Row],[Country]], MarkupTable!$A$2:$B$7, 2, FALSE)</f>
        <v>0.12</v>
      </c>
      <c r="J154" t="str">
        <f>IF(Sales_Table[[#This Row],[Markup]]&gt;0.2, "High tax", "Low tax")</f>
        <v>Low tax</v>
      </c>
    </row>
    <row r="155" spans="1:10" x14ac:dyDescent="0.35">
      <c r="A155" s="1" t="s">
        <v>27</v>
      </c>
      <c r="B155" s="1" t="s">
        <v>4</v>
      </c>
      <c r="C155" s="1" t="s">
        <v>51</v>
      </c>
      <c r="D155" s="2">
        <v>44636</v>
      </c>
      <c r="E155" s="5">
        <v>4361</v>
      </c>
      <c r="F155" s="1">
        <v>81</v>
      </c>
      <c r="G155" s="5">
        <v>53.84</v>
      </c>
      <c r="H155" s="12">
        <v>1744.4</v>
      </c>
      <c r="I155" s="7">
        <f>VLOOKUP(Sales_Table[[#This Row],[Country]], MarkupTable!$A$2:$B$7, 2, FALSE)</f>
        <v>0.15</v>
      </c>
      <c r="J155" t="str">
        <f>IF(Sales_Table[[#This Row],[Markup]]&gt;0.2, "High tax", "Low tax")</f>
        <v>Low tax</v>
      </c>
    </row>
    <row r="156" spans="1:10" x14ac:dyDescent="0.35">
      <c r="A156" s="1" t="s">
        <v>25</v>
      </c>
      <c r="B156" s="1" t="s">
        <v>1</v>
      </c>
      <c r="C156" s="1" t="s">
        <v>24</v>
      </c>
      <c r="D156" s="2">
        <v>44586</v>
      </c>
      <c r="E156" s="5">
        <v>7798</v>
      </c>
      <c r="F156" s="1">
        <v>196</v>
      </c>
      <c r="G156" s="5">
        <v>39.79</v>
      </c>
      <c r="H156" s="12">
        <v>3119.2</v>
      </c>
      <c r="I156" s="7">
        <f>VLOOKUP(Sales_Table[[#This Row],[Country]], MarkupTable!$A$2:$B$7, 2, FALSE)</f>
        <v>0.12</v>
      </c>
      <c r="J156" t="str">
        <f>IF(Sales_Table[[#This Row],[Markup]]&gt;0.2, "High tax", "Low tax")</f>
        <v>Low tax</v>
      </c>
    </row>
    <row r="157" spans="1:10" x14ac:dyDescent="0.35">
      <c r="A157" s="1" t="s">
        <v>3</v>
      </c>
      <c r="B157" s="1" t="s">
        <v>4</v>
      </c>
      <c r="C157" s="1" t="s">
        <v>50</v>
      </c>
      <c r="D157" s="2">
        <v>44732</v>
      </c>
      <c r="E157" s="5">
        <v>3052</v>
      </c>
      <c r="F157" s="1">
        <v>447</v>
      </c>
      <c r="G157" s="5">
        <v>6.83</v>
      </c>
      <c r="H157" s="12">
        <v>1220.8</v>
      </c>
      <c r="I157" s="7">
        <f>VLOOKUP(Sales_Table[[#This Row],[Country]], MarkupTable!$A$2:$B$7, 2, FALSE)</f>
        <v>0.15</v>
      </c>
      <c r="J157" t="str">
        <f>IF(Sales_Table[[#This Row],[Markup]]&gt;0.2, "High tax", "Low tax")</f>
        <v>Low tax</v>
      </c>
    </row>
    <row r="158" spans="1:10" x14ac:dyDescent="0.35">
      <c r="A158" s="1" t="s">
        <v>6</v>
      </c>
      <c r="B158" s="1" t="s">
        <v>1</v>
      </c>
      <c r="C158" s="1" t="s">
        <v>14</v>
      </c>
      <c r="D158" s="2">
        <v>44649</v>
      </c>
      <c r="E158" s="5">
        <v>8029</v>
      </c>
      <c r="F158" s="1">
        <v>175</v>
      </c>
      <c r="G158" s="5">
        <v>45.88</v>
      </c>
      <c r="H158" s="12">
        <v>3211.6</v>
      </c>
      <c r="I158" s="7">
        <f>VLOOKUP(Sales_Table[[#This Row],[Country]], MarkupTable!$A$2:$B$7, 2, FALSE)</f>
        <v>0.12</v>
      </c>
      <c r="J158" t="str">
        <f>IF(Sales_Table[[#This Row],[Markup]]&gt;0.2, "High tax", "Low tax")</f>
        <v>Low tax</v>
      </c>
    </row>
    <row r="159" spans="1:10" x14ac:dyDescent="0.35">
      <c r="A159" s="1" t="s">
        <v>32</v>
      </c>
      <c r="B159" s="1" t="s">
        <v>9</v>
      </c>
      <c r="C159" s="1" t="s">
        <v>21</v>
      </c>
      <c r="D159" s="2">
        <v>44754</v>
      </c>
      <c r="E159" s="5">
        <v>854</v>
      </c>
      <c r="F159" s="1">
        <v>136</v>
      </c>
      <c r="G159" s="5">
        <v>6.28</v>
      </c>
      <c r="H159" s="12">
        <v>341.6</v>
      </c>
      <c r="I159" s="7">
        <f>VLOOKUP(Sales_Table[[#This Row],[Country]], MarkupTable!$A$2:$B$7, 2, FALSE)</f>
        <v>0.3</v>
      </c>
      <c r="J159" t="str">
        <f>IF(Sales_Table[[#This Row],[Markup]]&gt;0.2, "High tax", "Low tax")</f>
        <v>High tax</v>
      </c>
    </row>
    <row r="160" spans="1:10" x14ac:dyDescent="0.35">
      <c r="A160" s="1" t="s">
        <v>0</v>
      </c>
      <c r="B160" s="1" t="s">
        <v>23</v>
      </c>
      <c r="C160" s="1" t="s">
        <v>10</v>
      </c>
      <c r="D160" s="2">
        <v>44753</v>
      </c>
      <c r="E160" s="5">
        <v>5460</v>
      </c>
      <c r="F160" s="1">
        <v>138</v>
      </c>
      <c r="G160" s="5">
        <v>39.57</v>
      </c>
      <c r="H160" s="12">
        <v>2184</v>
      </c>
      <c r="I160" s="7">
        <f>VLOOKUP(Sales_Table[[#This Row],[Country]], MarkupTable!$A$2:$B$7, 2, FALSE)</f>
        <v>0.1</v>
      </c>
      <c r="J160" t="str">
        <f>IF(Sales_Table[[#This Row],[Markup]]&gt;0.2, "High tax", "Low tax")</f>
        <v>Low tax</v>
      </c>
    </row>
    <row r="161" spans="1:10" x14ac:dyDescent="0.35">
      <c r="A161" s="1" t="s">
        <v>25</v>
      </c>
      <c r="B161" s="1" t="s">
        <v>23</v>
      </c>
      <c r="C161" s="1" t="s">
        <v>10</v>
      </c>
      <c r="D161" s="2">
        <v>44580</v>
      </c>
      <c r="E161" s="5">
        <v>3017</v>
      </c>
      <c r="F161" s="1">
        <v>184</v>
      </c>
      <c r="G161" s="5">
        <v>16.399999999999999</v>
      </c>
      <c r="H161" s="12">
        <v>1206.8</v>
      </c>
      <c r="I161" s="7">
        <f>VLOOKUP(Sales_Table[[#This Row],[Country]], MarkupTable!$A$2:$B$7, 2, FALSE)</f>
        <v>0.1</v>
      </c>
      <c r="J161" t="str">
        <f>IF(Sales_Table[[#This Row],[Markup]]&gt;0.2, "High tax", "Low tax")</f>
        <v>Low tax</v>
      </c>
    </row>
    <row r="162" spans="1:10" x14ac:dyDescent="0.35">
      <c r="A162" s="1" t="s">
        <v>42</v>
      </c>
      <c r="B162" s="1" t="s">
        <v>20</v>
      </c>
      <c r="C162" s="1" t="s">
        <v>5</v>
      </c>
      <c r="D162" s="2">
        <v>44656</v>
      </c>
      <c r="E162" s="5">
        <v>8911</v>
      </c>
      <c r="F162" s="1">
        <v>82</v>
      </c>
      <c r="G162" s="5">
        <v>108.67</v>
      </c>
      <c r="H162" s="12">
        <v>3564.4</v>
      </c>
      <c r="I162" s="7">
        <f>VLOOKUP(Sales_Table[[#This Row],[Country]], MarkupTable!$A$2:$B$7, 2, FALSE)</f>
        <v>0.35</v>
      </c>
      <c r="J162" t="str">
        <f>IF(Sales_Table[[#This Row],[Markup]]&gt;0.2, "High tax", "Low tax")</f>
        <v>High tax</v>
      </c>
    </row>
    <row r="163" spans="1:10" x14ac:dyDescent="0.35">
      <c r="A163" s="1" t="s">
        <v>0</v>
      </c>
      <c r="B163" s="1" t="s">
        <v>23</v>
      </c>
      <c r="C163" s="1" t="s">
        <v>31</v>
      </c>
      <c r="D163" s="2">
        <v>44613</v>
      </c>
      <c r="E163" s="5">
        <v>7203</v>
      </c>
      <c r="F163" s="1">
        <v>12</v>
      </c>
      <c r="G163" s="5">
        <v>600.25</v>
      </c>
      <c r="H163" s="12">
        <v>2881.2</v>
      </c>
      <c r="I163" s="7">
        <f>VLOOKUP(Sales_Table[[#This Row],[Country]], MarkupTable!$A$2:$B$7, 2, FALSE)</f>
        <v>0.1</v>
      </c>
      <c r="J163" t="str">
        <f>IF(Sales_Table[[#This Row],[Markup]]&gt;0.2, "High tax", "Low tax")</f>
        <v>Low tax</v>
      </c>
    </row>
    <row r="164" spans="1:10" x14ac:dyDescent="0.35">
      <c r="A164" s="1" t="s">
        <v>18</v>
      </c>
      <c r="B164" s="1" t="s">
        <v>15</v>
      </c>
      <c r="C164" s="1" t="s">
        <v>51</v>
      </c>
      <c r="D164" s="2">
        <v>44701</v>
      </c>
      <c r="E164" s="5">
        <v>13083</v>
      </c>
      <c r="F164" s="1">
        <v>14</v>
      </c>
      <c r="G164" s="5">
        <v>934.5</v>
      </c>
      <c r="H164" s="12">
        <v>5233.2</v>
      </c>
      <c r="I164" s="7">
        <f>VLOOKUP(Sales_Table[[#This Row],[Country]], MarkupTable!$A$2:$B$7, 2, FALSE)</f>
        <v>0.25</v>
      </c>
      <c r="J164" t="str">
        <f>IF(Sales_Table[[#This Row],[Markup]]&gt;0.2, "High tax", "Low tax")</f>
        <v>High tax</v>
      </c>
    </row>
    <row r="165" spans="1:10" x14ac:dyDescent="0.35">
      <c r="A165" s="1" t="s">
        <v>22</v>
      </c>
      <c r="B165" s="1" t="s">
        <v>9</v>
      </c>
      <c r="C165" s="1" t="s">
        <v>31</v>
      </c>
      <c r="D165" s="2">
        <v>44771</v>
      </c>
      <c r="E165" s="5">
        <v>2779</v>
      </c>
      <c r="F165" s="1">
        <v>104</v>
      </c>
      <c r="G165" s="5">
        <v>26.72</v>
      </c>
      <c r="H165" s="12">
        <v>1111.5999999999999</v>
      </c>
      <c r="I165" s="7">
        <f>VLOOKUP(Sales_Table[[#This Row],[Country]], MarkupTable!$A$2:$B$7, 2, FALSE)</f>
        <v>0.3</v>
      </c>
      <c r="J165" t="str">
        <f>IF(Sales_Table[[#This Row],[Markup]]&gt;0.2, "High tax", "Low tax")</f>
        <v>High tax</v>
      </c>
    </row>
    <row r="166" spans="1:10" x14ac:dyDescent="0.35">
      <c r="A166" s="1" t="s">
        <v>19</v>
      </c>
      <c r="B166" s="1" t="s">
        <v>20</v>
      </c>
      <c r="C166" s="1" t="s">
        <v>36</v>
      </c>
      <c r="D166" s="2">
        <v>44589</v>
      </c>
      <c r="E166" s="5">
        <v>9058</v>
      </c>
      <c r="F166" s="1">
        <v>46</v>
      </c>
      <c r="G166" s="5">
        <v>196.91</v>
      </c>
      <c r="H166" s="12">
        <v>3623.2</v>
      </c>
      <c r="I166" s="7">
        <f>VLOOKUP(Sales_Table[[#This Row],[Country]], MarkupTable!$A$2:$B$7, 2, FALSE)</f>
        <v>0.35</v>
      </c>
      <c r="J166" t="str">
        <f>IF(Sales_Table[[#This Row],[Markup]]&gt;0.2, "High tax", "Low tax")</f>
        <v>High tax</v>
      </c>
    </row>
    <row r="167" spans="1:10" x14ac:dyDescent="0.35">
      <c r="A167" s="1" t="s">
        <v>27</v>
      </c>
      <c r="B167" s="1" t="s">
        <v>1</v>
      </c>
      <c r="C167" s="1" t="s">
        <v>51</v>
      </c>
      <c r="D167" s="2">
        <v>44761</v>
      </c>
      <c r="E167" s="5">
        <v>3549</v>
      </c>
      <c r="F167" s="1">
        <v>112</v>
      </c>
      <c r="G167" s="5">
        <v>31.69</v>
      </c>
      <c r="H167" s="12">
        <v>1419.6</v>
      </c>
      <c r="I167" s="7">
        <f>VLOOKUP(Sales_Table[[#This Row],[Country]], MarkupTable!$A$2:$B$7, 2, FALSE)</f>
        <v>0.12</v>
      </c>
      <c r="J167" t="str">
        <f>IF(Sales_Table[[#This Row],[Markup]]&gt;0.2, "High tax", "Low tax")</f>
        <v>Low tax</v>
      </c>
    </row>
    <row r="168" spans="1:10" x14ac:dyDescent="0.35">
      <c r="A168" s="1" t="s">
        <v>22</v>
      </c>
      <c r="B168" s="1" t="s">
        <v>15</v>
      </c>
      <c r="C168" s="1" t="s">
        <v>39</v>
      </c>
      <c r="D168" s="2">
        <v>44664</v>
      </c>
      <c r="E168" s="5">
        <v>9436</v>
      </c>
      <c r="F168" s="1">
        <v>11</v>
      </c>
      <c r="G168" s="5">
        <v>857.82</v>
      </c>
      <c r="H168" s="12">
        <v>3774.4</v>
      </c>
      <c r="I168" s="7">
        <f>VLOOKUP(Sales_Table[[#This Row],[Country]], MarkupTable!$A$2:$B$7, 2, FALSE)</f>
        <v>0.25</v>
      </c>
      <c r="J168" t="str">
        <f>IF(Sales_Table[[#This Row],[Markup]]&gt;0.2, "High tax", "Low tax")</f>
        <v>High tax</v>
      </c>
    </row>
    <row r="169" spans="1:10" x14ac:dyDescent="0.35">
      <c r="A169" s="1" t="s">
        <v>30</v>
      </c>
      <c r="B169" s="1" t="s">
        <v>4</v>
      </c>
      <c r="C169" s="1" t="s">
        <v>7</v>
      </c>
      <c r="D169" s="2">
        <v>44603</v>
      </c>
      <c r="E169" s="5">
        <v>10283</v>
      </c>
      <c r="F169" s="1">
        <v>21</v>
      </c>
      <c r="G169" s="5">
        <v>489.67</v>
      </c>
      <c r="H169" s="12">
        <v>4113.2</v>
      </c>
      <c r="I169" s="7">
        <f>VLOOKUP(Sales_Table[[#This Row],[Country]], MarkupTable!$A$2:$B$7, 2, FALSE)</f>
        <v>0.15</v>
      </c>
      <c r="J169" t="str">
        <f>IF(Sales_Table[[#This Row],[Markup]]&gt;0.2, "High tax", "Low tax")</f>
        <v>Low tax</v>
      </c>
    </row>
    <row r="170" spans="1:10" x14ac:dyDescent="0.35">
      <c r="A170" s="1" t="s">
        <v>30</v>
      </c>
      <c r="B170" s="1" t="s">
        <v>15</v>
      </c>
      <c r="C170" s="1" t="s">
        <v>31</v>
      </c>
      <c r="D170" s="2">
        <v>44622</v>
      </c>
      <c r="E170" s="5">
        <v>5446</v>
      </c>
      <c r="F170" s="1">
        <v>116</v>
      </c>
      <c r="G170" s="5">
        <v>46.95</v>
      </c>
      <c r="H170" s="12">
        <v>2178.4</v>
      </c>
      <c r="I170" s="7">
        <f>VLOOKUP(Sales_Table[[#This Row],[Country]], MarkupTable!$A$2:$B$7, 2, FALSE)</f>
        <v>0.25</v>
      </c>
      <c r="J170" t="str">
        <f>IF(Sales_Table[[#This Row],[Markup]]&gt;0.2, "High tax", "Low tax")</f>
        <v>High tax</v>
      </c>
    </row>
    <row r="171" spans="1:10" x14ac:dyDescent="0.35">
      <c r="A171" s="1" t="s">
        <v>49</v>
      </c>
      <c r="B171" s="1" t="s">
        <v>9</v>
      </c>
      <c r="C171" s="1" t="s">
        <v>38</v>
      </c>
      <c r="D171" s="2">
        <v>44622</v>
      </c>
      <c r="E171" s="5">
        <v>1043</v>
      </c>
      <c r="F171" s="1">
        <v>202</v>
      </c>
      <c r="G171" s="5">
        <v>5.16</v>
      </c>
      <c r="H171" s="12">
        <v>417.2</v>
      </c>
      <c r="I171" s="7">
        <f>VLOOKUP(Sales_Table[[#This Row],[Country]], MarkupTable!$A$2:$B$7, 2, FALSE)</f>
        <v>0.3</v>
      </c>
      <c r="J171" t="str">
        <f>IF(Sales_Table[[#This Row],[Markup]]&gt;0.2, "High tax", "Low tax")</f>
        <v>High tax</v>
      </c>
    </row>
    <row r="172" spans="1:10" x14ac:dyDescent="0.35">
      <c r="A172" s="1" t="s">
        <v>3</v>
      </c>
      <c r="B172" s="1" t="s">
        <v>20</v>
      </c>
      <c r="C172" s="1" t="s">
        <v>12</v>
      </c>
      <c r="D172" s="2">
        <v>44770</v>
      </c>
      <c r="E172" s="5">
        <v>12586</v>
      </c>
      <c r="F172" s="1">
        <v>6</v>
      </c>
      <c r="G172" s="5">
        <v>2097.67</v>
      </c>
      <c r="H172" s="12">
        <v>5034.3999999999996</v>
      </c>
      <c r="I172" s="7">
        <f>VLOOKUP(Sales_Table[[#This Row],[Country]], MarkupTable!$A$2:$B$7, 2, FALSE)</f>
        <v>0.35</v>
      </c>
      <c r="J172" t="str">
        <f>IF(Sales_Table[[#This Row],[Markup]]&gt;0.2, "High tax", "Low tax")</f>
        <v>High tax</v>
      </c>
    </row>
    <row r="173" spans="1:10" x14ac:dyDescent="0.35">
      <c r="A173" s="1" t="s">
        <v>43</v>
      </c>
      <c r="B173" s="1" t="s">
        <v>4</v>
      </c>
      <c r="C173" s="1" t="s">
        <v>14</v>
      </c>
      <c r="D173" s="2">
        <v>44568</v>
      </c>
      <c r="E173" s="5">
        <v>1687</v>
      </c>
      <c r="F173" s="1">
        <v>520</v>
      </c>
      <c r="G173" s="5">
        <v>3.24</v>
      </c>
      <c r="H173" s="12">
        <v>674.8</v>
      </c>
      <c r="I173" s="7">
        <f>VLOOKUP(Sales_Table[[#This Row],[Country]], MarkupTable!$A$2:$B$7, 2, FALSE)</f>
        <v>0.15</v>
      </c>
      <c r="J173" t="str">
        <f>IF(Sales_Table[[#This Row],[Markup]]&gt;0.2, "High tax", "Low tax")</f>
        <v>Low tax</v>
      </c>
    </row>
    <row r="174" spans="1:10" x14ac:dyDescent="0.35">
      <c r="A174" s="1" t="s">
        <v>17</v>
      </c>
      <c r="B174" s="1" t="s">
        <v>1</v>
      </c>
      <c r="C174" s="1" t="s">
        <v>38</v>
      </c>
      <c r="D174" s="2">
        <v>44663</v>
      </c>
      <c r="E174" s="5">
        <v>5299</v>
      </c>
      <c r="F174" s="1">
        <v>167</v>
      </c>
      <c r="G174" s="5">
        <v>31.73</v>
      </c>
      <c r="H174" s="12">
        <v>2119.6</v>
      </c>
      <c r="I174" s="7">
        <f>VLOOKUP(Sales_Table[[#This Row],[Country]], MarkupTable!$A$2:$B$7, 2, FALSE)</f>
        <v>0.12</v>
      </c>
      <c r="J174" t="str">
        <f>IF(Sales_Table[[#This Row],[Markup]]&gt;0.2, "High tax", "Low tax")</f>
        <v>Low tax</v>
      </c>
    </row>
    <row r="175" spans="1:10" x14ac:dyDescent="0.35">
      <c r="A175" s="1" t="s">
        <v>3</v>
      </c>
      <c r="B175" s="1" t="s">
        <v>23</v>
      </c>
      <c r="C175" s="1" t="s">
        <v>41</v>
      </c>
      <c r="D175" s="2">
        <v>44739</v>
      </c>
      <c r="E175" s="5">
        <v>3213</v>
      </c>
      <c r="F175" s="1">
        <v>72</v>
      </c>
      <c r="G175" s="5">
        <v>44.62</v>
      </c>
      <c r="H175" s="12">
        <v>1285.2</v>
      </c>
      <c r="I175" s="7">
        <f>VLOOKUP(Sales_Table[[#This Row],[Country]], MarkupTable!$A$2:$B$7, 2, FALSE)</f>
        <v>0.1</v>
      </c>
      <c r="J175" t="str">
        <f>IF(Sales_Table[[#This Row],[Markup]]&gt;0.2, "High tax", "Low tax")</f>
        <v>Low tax</v>
      </c>
    </row>
    <row r="176" spans="1:10" x14ac:dyDescent="0.35">
      <c r="A176" s="1" t="s">
        <v>0</v>
      </c>
      <c r="B176" s="1" t="s">
        <v>9</v>
      </c>
      <c r="C176" s="1" t="s">
        <v>16</v>
      </c>
      <c r="D176" s="2">
        <v>44575</v>
      </c>
      <c r="E176" s="5">
        <v>5194</v>
      </c>
      <c r="F176" s="1">
        <v>418</v>
      </c>
      <c r="G176" s="5">
        <v>12.43</v>
      </c>
      <c r="H176" s="12">
        <v>2077.6</v>
      </c>
      <c r="I176" s="7">
        <f>VLOOKUP(Sales_Table[[#This Row],[Country]], MarkupTable!$A$2:$B$7, 2, FALSE)</f>
        <v>0.3</v>
      </c>
      <c r="J176" t="str">
        <f>IF(Sales_Table[[#This Row],[Markup]]&gt;0.2, "High tax", "Low tax")</f>
        <v>High tax</v>
      </c>
    </row>
    <row r="177" spans="1:10" x14ac:dyDescent="0.35">
      <c r="A177" s="1" t="s">
        <v>25</v>
      </c>
      <c r="B177" s="1" t="s">
        <v>1</v>
      </c>
      <c r="C177" s="1" t="s">
        <v>50</v>
      </c>
      <c r="D177" s="2">
        <v>44599</v>
      </c>
      <c r="E177" s="5">
        <v>4753</v>
      </c>
      <c r="F177" s="1">
        <v>389</v>
      </c>
      <c r="G177" s="5">
        <v>12.22</v>
      </c>
      <c r="H177" s="12">
        <v>1901.2</v>
      </c>
      <c r="I177" s="7">
        <f>VLOOKUP(Sales_Table[[#This Row],[Country]], MarkupTable!$A$2:$B$7, 2, FALSE)</f>
        <v>0.12</v>
      </c>
      <c r="J177" t="str">
        <f>IF(Sales_Table[[#This Row],[Markup]]&gt;0.2, "High tax", "Low tax")</f>
        <v>Low tax</v>
      </c>
    </row>
    <row r="178" spans="1:10" x14ac:dyDescent="0.35">
      <c r="A178" s="1" t="s">
        <v>0</v>
      </c>
      <c r="B178" s="1" t="s">
        <v>9</v>
      </c>
      <c r="C178" s="1" t="s">
        <v>21</v>
      </c>
      <c r="D178" s="2">
        <v>44643</v>
      </c>
      <c r="E178" s="5">
        <v>13706</v>
      </c>
      <c r="F178" s="1">
        <v>26</v>
      </c>
      <c r="G178" s="5">
        <v>527.15</v>
      </c>
      <c r="H178" s="12">
        <v>5482.4</v>
      </c>
      <c r="I178" s="7">
        <f>VLOOKUP(Sales_Table[[#This Row],[Country]], MarkupTable!$A$2:$B$7, 2, FALSE)</f>
        <v>0.3</v>
      </c>
      <c r="J178" t="str">
        <f>IF(Sales_Table[[#This Row],[Markup]]&gt;0.2, "High tax", "Low tax")</f>
        <v>High tax</v>
      </c>
    </row>
    <row r="179" spans="1:10" x14ac:dyDescent="0.35">
      <c r="A179" s="1" t="s">
        <v>27</v>
      </c>
      <c r="B179" s="1" t="s">
        <v>4</v>
      </c>
      <c r="C179" s="1" t="s">
        <v>7</v>
      </c>
      <c r="D179" s="2">
        <v>44571</v>
      </c>
      <c r="E179" s="5">
        <v>6489</v>
      </c>
      <c r="F179" s="1">
        <v>146</v>
      </c>
      <c r="G179" s="5">
        <v>44.45</v>
      </c>
      <c r="H179" s="12">
        <v>2595.6</v>
      </c>
      <c r="I179" s="7">
        <f>VLOOKUP(Sales_Table[[#This Row],[Country]], MarkupTable!$A$2:$B$7, 2, FALSE)</f>
        <v>0.15</v>
      </c>
      <c r="J179" t="str">
        <f>IF(Sales_Table[[#This Row],[Markup]]&gt;0.2, "High tax", "Low tax")</f>
        <v>Low tax</v>
      </c>
    </row>
    <row r="180" spans="1:10" x14ac:dyDescent="0.35">
      <c r="A180" s="1" t="s">
        <v>11</v>
      </c>
      <c r="B180" s="1" t="s">
        <v>1</v>
      </c>
      <c r="C180" s="1" t="s">
        <v>46</v>
      </c>
      <c r="D180" s="2">
        <v>44637</v>
      </c>
      <c r="E180" s="5">
        <v>9324</v>
      </c>
      <c r="F180" s="1">
        <v>41</v>
      </c>
      <c r="G180" s="5">
        <v>227.41</v>
      </c>
      <c r="H180" s="12">
        <v>3729.6</v>
      </c>
      <c r="I180" s="7">
        <f>VLOOKUP(Sales_Table[[#This Row],[Country]], MarkupTable!$A$2:$B$7, 2, FALSE)</f>
        <v>0.12</v>
      </c>
      <c r="J180" t="str">
        <f>IF(Sales_Table[[#This Row],[Markup]]&gt;0.2, "High tax", "Low tax")</f>
        <v>Low tax</v>
      </c>
    </row>
    <row r="181" spans="1:10" x14ac:dyDescent="0.35">
      <c r="A181" s="1" t="s">
        <v>6</v>
      </c>
      <c r="B181" s="1" t="s">
        <v>20</v>
      </c>
      <c r="C181" s="1" t="s">
        <v>33</v>
      </c>
      <c r="D181" s="2">
        <v>44582</v>
      </c>
      <c r="E181" s="5">
        <v>10829</v>
      </c>
      <c r="F181" s="1">
        <v>54</v>
      </c>
      <c r="G181" s="5">
        <v>200.54</v>
      </c>
      <c r="H181" s="12">
        <v>4331.6000000000004</v>
      </c>
      <c r="I181" s="7">
        <f>VLOOKUP(Sales_Table[[#This Row],[Country]], MarkupTable!$A$2:$B$7, 2, FALSE)</f>
        <v>0.35</v>
      </c>
      <c r="J181" t="str">
        <f>IF(Sales_Table[[#This Row],[Markup]]&gt;0.2, "High tax", "Low tax")</f>
        <v>High tax</v>
      </c>
    </row>
    <row r="182" spans="1:10" x14ac:dyDescent="0.35">
      <c r="A182" s="1" t="s">
        <v>19</v>
      </c>
      <c r="B182" s="1" t="s">
        <v>9</v>
      </c>
      <c r="C182" s="1" t="s">
        <v>38</v>
      </c>
      <c r="D182" s="2">
        <v>44746</v>
      </c>
      <c r="E182" s="5">
        <v>8113</v>
      </c>
      <c r="F182" s="1">
        <v>370</v>
      </c>
      <c r="G182" s="5">
        <v>21.93</v>
      </c>
      <c r="H182" s="12">
        <v>3245.2</v>
      </c>
      <c r="I182" s="7">
        <f>VLOOKUP(Sales_Table[[#This Row],[Country]], MarkupTable!$A$2:$B$7, 2, FALSE)</f>
        <v>0.3</v>
      </c>
      <c r="J182" t="str">
        <f>IF(Sales_Table[[#This Row],[Markup]]&gt;0.2, "High tax", "Low tax")</f>
        <v>High tax</v>
      </c>
    </row>
    <row r="183" spans="1:10" x14ac:dyDescent="0.35">
      <c r="A183" s="1" t="s">
        <v>35</v>
      </c>
      <c r="B183" s="1" t="s">
        <v>23</v>
      </c>
      <c r="C183" s="1" t="s">
        <v>7</v>
      </c>
      <c r="D183" s="2">
        <v>44746</v>
      </c>
      <c r="E183" s="5">
        <v>3269</v>
      </c>
      <c r="F183" s="1">
        <v>176</v>
      </c>
      <c r="G183" s="5">
        <v>18.57</v>
      </c>
      <c r="H183" s="12">
        <v>1307.5999999999999</v>
      </c>
      <c r="I183" s="7">
        <f>VLOOKUP(Sales_Table[[#This Row],[Country]], MarkupTable!$A$2:$B$7, 2, FALSE)</f>
        <v>0.1</v>
      </c>
      <c r="J183" t="str">
        <f>IF(Sales_Table[[#This Row],[Markup]]&gt;0.2, "High tax", "Low tax")</f>
        <v>Low tax</v>
      </c>
    </row>
    <row r="184" spans="1:10" x14ac:dyDescent="0.35">
      <c r="A184" s="1" t="s">
        <v>48</v>
      </c>
      <c r="B184" s="1" t="s">
        <v>20</v>
      </c>
      <c r="C184" s="1" t="s">
        <v>39</v>
      </c>
      <c r="D184" s="2">
        <v>44783</v>
      </c>
      <c r="E184" s="5">
        <v>273</v>
      </c>
      <c r="F184" s="1">
        <v>210</v>
      </c>
      <c r="G184" s="5">
        <v>1.3</v>
      </c>
      <c r="H184" s="12">
        <v>109.2</v>
      </c>
      <c r="I184" s="7">
        <f>VLOOKUP(Sales_Table[[#This Row],[Country]], MarkupTable!$A$2:$B$7, 2, FALSE)</f>
        <v>0.35</v>
      </c>
      <c r="J184" t="str">
        <f>IF(Sales_Table[[#This Row],[Markup]]&gt;0.2, "High tax", "Low tax")</f>
        <v>High tax</v>
      </c>
    </row>
    <row r="185" spans="1:10" x14ac:dyDescent="0.35">
      <c r="A185" s="1" t="s">
        <v>37</v>
      </c>
      <c r="B185" s="1" t="s">
        <v>9</v>
      </c>
      <c r="C185" s="1" t="s">
        <v>16</v>
      </c>
      <c r="D185" s="2">
        <v>44652</v>
      </c>
      <c r="E185" s="5">
        <v>7287</v>
      </c>
      <c r="F185" s="1">
        <v>12</v>
      </c>
      <c r="G185" s="5">
        <v>607.25</v>
      </c>
      <c r="H185" s="12">
        <v>2914.8</v>
      </c>
      <c r="I185" s="7">
        <f>VLOOKUP(Sales_Table[[#This Row],[Country]], MarkupTable!$A$2:$B$7, 2, FALSE)</f>
        <v>0.3</v>
      </c>
      <c r="J185" t="str">
        <f>IF(Sales_Table[[#This Row],[Markup]]&gt;0.2, "High tax", "Low tax")</f>
        <v>High tax</v>
      </c>
    </row>
    <row r="186" spans="1:10" x14ac:dyDescent="0.35">
      <c r="A186" s="1" t="s">
        <v>6</v>
      </c>
      <c r="B186" s="1" t="s">
        <v>4</v>
      </c>
      <c r="C186" s="1" t="s">
        <v>45</v>
      </c>
      <c r="D186" s="2">
        <v>44614</v>
      </c>
      <c r="E186" s="5">
        <v>2583</v>
      </c>
      <c r="F186" s="1">
        <v>159</v>
      </c>
      <c r="G186" s="5">
        <v>16.25</v>
      </c>
      <c r="H186" s="12">
        <v>1033.2</v>
      </c>
      <c r="I186" s="7">
        <f>VLOOKUP(Sales_Table[[#This Row],[Country]], MarkupTable!$A$2:$B$7, 2, FALSE)</f>
        <v>0.15</v>
      </c>
      <c r="J186" t="str">
        <f>IF(Sales_Table[[#This Row],[Markup]]&gt;0.2, "High tax", "Low tax")</f>
        <v>Low tax</v>
      </c>
    </row>
    <row r="187" spans="1:10" x14ac:dyDescent="0.35">
      <c r="A187" s="1" t="s">
        <v>44</v>
      </c>
      <c r="B187" s="1" t="s">
        <v>1</v>
      </c>
      <c r="C187" s="1" t="s">
        <v>38</v>
      </c>
      <c r="D187" s="2">
        <v>44564</v>
      </c>
      <c r="E187" s="5">
        <v>9982</v>
      </c>
      <c r="F187" s="1">
        <v>187</v>
      </c>
      <c r="G187" s="5">
        <v>53.38</v>
      </c>
      <c r="H187" s="12">
        <v>3992.8</v>
      </c>
      <c r="I187" s="7">
        <f>VLOOKUP(Sales_Table[[#This Row],[Country]], MarkupTable!$A$2:$B$7, 2, FALSE)</f>
        <v>0.12</v>
      </c>
      <c r="J187" t="str">
        <f>IF(Sales_Table[[#This Row],[Markup]]&gt;0.2, "High tax", "Low tax")</f>
        <v>Low tax</v>
      </c>
    </row>
    <row r="188" spans="1:10" x14ac:dyDescent="0.35">
      <c r="A188" s="1" t="s">
        <v>25</v>
      </c>
      <c r="B188" s="1" t="s">
        <v>4</v>
      </c>
      <c r="C188" s="1" t="s">
        <v>26</v>
      </c>
      <c r="D188" s="2">
        <v>44712</v>
      </c>
      <c r="E188" s="5">
        <v>4795</v>
      </c>
      <c r="F188" s="1">
        <v>233</v>
      </c>
      <c r="G188" s="5">
        <v>20.58</v>
      </c>
      <c r="H188" s="12">
        <v>1918</v>
      </c>
      <c r="I188" s="7">
        <f>VLOOKUP(Sales_Table[[#This Row],[Country]], MarkupTable!$A$2:$B$7, 2, FALSE)</f>
        <v>0.15</v>
      </c>
      <c r="J188" t="str">
        <f>IF(Sales_Table[[#This Row],[Markup]]&gt;0.2, "High tax", "Low tax")</f>
        <v>Low tax</v>
      </c>
    </row>
    <row r="189" spans="1:10" x14ac:dyDescent="0.35">
      <c r="A189" s="1" t="s">
        <v>48</v>
      </c>
      <c r="B189" s="1" t="s">
        <v>1</v>
      </c>
      <c r="C189" s="1" t="s">
        <v>12</v>
      </c>
      <c r="D189" s="2">
        <v>44564</v>
      </c>
      <c r="E189" s="5">
        <v>9310</v>
      </c>
      <c r="F189" s="1">
        <v>282</v>
      </c>
      <c r="G189" s="5">
        <v>33.01</v>
      </c>
      <c r="H189" s="12">
        <v>3724</v>
      </c>
      <c r="I189" s="7">
        <f>VLOOKUP(Sales_Table[[#This Row],[Country]], MarkupTable!$A$2:$B$7, 2, FALSE)</f>
        <v>0.12</v>
      </c>
      <c r="J189" t="str">
        <f>IF(Sales_Table[[#This Row],[Markup]]&gt;0.2, "High tax", "Low tax")</f>
        <v>Low tax</v>
      </c>
    </row>
    <row r="190" spans="1:10" x14ac:dyDescent="0.35">
      <c r="A190" s="1" t="s">
        <v>34</v>
      </c>
      <c r="B190" s="1" t="s">
        <v>15</v>
      </c>
      <c r="C190" s="1" t="s">
        <v>51</v>
      </c>
      <c r="D190" s="2">
        <v>44588</v>
      </c>
      <c r="E190" s="5">
        <v>497</v>
      </c>
      <c r="F190" s="1">
        <v>475</v>
      </c>
      <c r="G190" s="5">
        <v>1.05</v>
      </c>
      <c r="H190" s="12">
        <v>198.8</v>
      </c>
      <c r="I190" s="7">
        <f>VLOOKUP(Sales_Table[[#This Row],[Country]], MarkupTable!$A$2:$B$7, 2, FALSE)</f>
        <v>0.25</v>
      </c>
      <c r="J190" t="str">
        <f>IF(Sales_Table[[#This Row],[Markup]]&gt;0.2, "High tax", "Low tax")</f>
        <v>High tax</v>
      </c>
    </row>
    <row r="191" spans="1:10" x14ac:dyDescent="0.35">
      <c r="A191" s="1" t="s">
        <v>19</v>
      </c>
      <c r="B191" s="1" t="s">
        <v>1</v>
      </c>
      <c r="C191" s="1" t="s">
        <v>16</v>
      </c>
      <c r="D191" s="2">
        <v>44589</v>
      </c>
      <c r="E191" s="5">
        <v>581</v>
      </c>
      <c r="F191" s="1">
        <v>65</v>
      </c>
      <c r="G191" s="5">
        <v>8.94</v>
      </c>
      <c r="H191" s="12">
        <v>232.4</v>
      </c>
      <c r="I191" s="7">
        <f>VLOOKUP(Sales_Table[[#This Row],[Country]], MarkupTable!$A$2:$B$7, 2, FALSE)</f>
        <v>0.12</v>
      </c>
      <c r="J191" t="str">
        <f>IF(Sales_Table[[#This Row],[Markup]]&gt;0.2, "High tax", "Low tax")</f>
        <v>Low tax</v>
      </c>
    </row>
    <row r="192" spans="1:10" x14ac:dyDescent="0.35">
      <c r="A192" s="1" t="s">
        <v>32</v>
      </c>
      <c r="B192" s="1" t="s">
        <v>9</v>
      </c>
      <c r="C192" s="1" t="s">
        <v>29</v>
      </c>
      <c r="D192" s="2">
        <v>44740</v>
      </c>
      <c r="E192" s="5">
        <v>3472</v>
      </c>
      <c r="F192" s="1">
        <v>311</v>
      </c>
      <c r="G192" s="5">
        <v>11.16</v>
      </c>
      <c r="H192" s="12">
        <v>1388.8</v>
      </c>
      <c r="I192" s="7">
        <f>VLOOKUP(Sales_Table[[#This Row],[Country]], MarkupTable!$A$2:$B$7, 2, FALSE)</f>
        <v>0.3</v>
      </c>
      <c r="J192" t="str">
        <f>IF(Sales_Table[[#This Row],[Markup]]&gt;0.2, "High tax", "Low tax")</f>
        <v>High tax</v>
      </c>
    </row>
    <row r="193" spans="1:10" x14ac:dyDescent="0.35">
      <c r="A193" s="1" t="s">
        <v>34</v>
      </c>
      <c r="B193" s="1" t="s">
        <v>1</v>
      </c>
      <c r="C193" s="1" t="s">
        <v>46</v>
      </c>
      <c r="D193" s="2">
        <v>44622</v>
      </c>
      <c r="E193" s="5">
        <v>4333</v>
      </c>
      <c r="F193" s="1">
        <v>43</v>
      </c>
      <c r="G193" s="5">
        <v>100.77</v>
      </c>
      <c r="H193" s="12">
        <v>1733.2</v>
      </c>
      <c r="I193" s="7">
        <f>VLOOKUP(Sales_Table[[#This Row],[Country]], MarkupTable!$A$2:$B$7, 2, FALSE)</f>
        <v>0.12</v>
      </c>
      <c r="J193" t="str">
        <f>IF(Sales_Table[[#This Row],[Markup]]&gt;0.2, "High tax", "Low tax")</f>
        <v>Low tax</v>
      </c>
    </row>
    <row r="194" spans="1:10" x14ac:dyDescent="0.35">
      <c r="A194" s="1" t="s">
        <v>40</v>
      </c>
      <c r="B194" s="1" t="s">
        <v>9</v>
      </c>
      <c r="C194" s="1" t="s">
        <v>14</v>
      </c>
      <c r="D194" s="2">
        <v>44708</v>
      </c>
      <c r="E194" s="5">
        <v>3325</v>
      </c>
      <c r="F194" s="1">
        <v>26</v>
      </c>
      <c r="G194" s="5">
        <v>127.88</v>
      </c>
      <c r="H194" s="12">
        <v>1330</v>
      </c>
      <c r="I194" s="7">
        <f>VLOOKUP(Sales_Table[[#This Row],[Country]], MarkupTable!$A$2:$B$7, 2, FALSE)</f>
        <v>0.3</v>
      </c>
      <c r="J194" t="str">
        <f>IF(Sales_Table[[#This Row],[Markup]]&gt;0.2, "High tax", "Low tax")</f>
        <v>High tax</v>
      </c>
    </row>
    <row r="195" spans="1:10" x14ac:dyDescent="0.35">
      <c r="A195" s="1" t="s">
        <v>37</v>
      </c>
      <c r="B195" s="1" t="s">
        <v>20</v>
      </c>
      <c r="C195" s="1" t="s">
        <v>41</v>
      </c>
      <c r="D195" s="2">
        <v>44742</v>
      </c>
      <c r="E195" s="5">
        <v>11718</v>
      </c>
      <c r="F195" s="1">
        <v>84</v>
      </c>
      <c r="G195" s="5">
        <v>139.5</v>
      </c>
      <c r="H195" s="12">
        <v>4687.2</v>
      </c>
      <c r="I195" s="7">
        <f>VLOOKUP(Sales_Table[[#This Row],[Country]], MarkupTable!$A$2:$B$7, 2, FALSE)</f>
        <v>0.35</v>
      </c>
      <c r="J195" t="str">
        <f>IF(Sales_Table[[#This Row],[Markup]]&gt;0.2, "High tax", "Low tax")</f>
        <v>High tax</v>
      </c>
    </row>
    <row r="196" spans="1:10" x14ac:dyDescent="0.35">
      <c r="A196" s="1" t="s">
        <v>19</v>
      </c>
      <c r="B196" s="1" t="s">
        <v>23</v>
      </c>
      <c r="C196" s="1" t="s">
        <v>7</v>
      </c>
      <c r="D196" s="2">
        <v>44719</v>
      </c>
      <c r="E196" s="5">
        <v>2100</v>
      </c>
      <c r="F196" s="1">
        <v>78</v>
      </c>
      <c r="G196" s="5">
        <v>26.92</v>
      </c>
      <c r="H196" s="12">
        <v>840</v>
      </c>
      <c r="I196" s="7">
        <f>VLOOKUP(Sales_Table[[#This Row],[Country]], MarkupTable!$A$2:$B$7, 2, FALSE)</f>
        <v>0.1</v>
      </c>
      <c r="J196" t="str">
        <f>IF(Sales_Table[[#This Row],[Markup]]&gt;0.2, "High tax", "Low tax")</f>
        <v>Low tax</v>
      </c>
    </row>
    <row r="197" spans="1:10" x14ac:dyDescent="0.35">
      <c r="A197" s="1" t="s">
        <v>35</v>
      </c>
      <c r="B197" s="1" t="s">
        <v>20</v>
      </c>
      <c r="C197" s="1" t="s">
        <v>52</v>
      </c>
      <c r="D197" s="2">
        <v>44693</v>
      </c>
      <c r="E197" s="5">
        <v>4018</v>
      </c>
      <c r="F197" s="1">
        <v>100</v>
      </c>
      <c r="G197" s="5">
        <v>40.18</v>
      </c>
      <c r="H197" s="12">
        <v>1607.2</v>
      </c>
      <c r="I197" s="7">
        <f>VLOOKUP(Sales_Table[[#This Row],[Country]], MarkupTable!$A$2:$B$7, 2, FALSE)</f>
        <v>0.35</v>
      </c>
      <c r="J197" t="str">
        <f>IF(Sales_Table[[#This Row],[Markup]]&gt;0.2, "High tax", "Low tax")</f>
        <v>High tax</v>
      </c>
    </row>
    <row r="198" spans="1:10" x14ac:dyDescent="0.35">
      <c r="A198" s="1" t="s">
        <v>19</v>
      </c>
      <c r="B198" s="1" t="s">
        <v>15</v>
      </c>
      <c r="C198" s="1" t="s">
        <v>45</v>
      </c>
      <c r="D198" s="2">
        <v>44771</v>
      </c>
      <c r="E198" s="5">
        <v>6468</v>
      </c>
      <c r="F198" s="1">
        <v>66</v>
      </c>
      <c r="G198" s="5">
        <v>98</v>
      </c>
      <c r="H198" s="12">
        <v>2587.1999999999998</v>
      </c>
      <c r="I198" s="7">
        <f>VLOOKUP(Sales_Table[[#This Row],[Country]], MarkupTable!$A$2:$B$7, 2, FALSE)</f>
        <v>0.25</v>
      </c>
      <c r="J198" t="str">
        <f>IF(Sales_Table[[#This Row],[Markup]]&gt;0.2, "High tax", "Low tax")</f>
        <v>High tax</v>
      </c>
    </row>
    <row r="199" spans="1:10" x14ac:dyDescent="0.35">
      <c r="A199" s="1" t="s">
        <v>37</v>
      </c>
      <c r="B199" s="1" t="s">
        <v>1</v>
      </c>
      <c r="C199" s="1" t="s">
        <v>38</v>
      </c>
      <c r="D199" s="2">
        <v>44776</v>
      </c>
      <c r="E199" s="5">
        <v>7238</v>
      </c>
      <c r="F199" s="1">
        <v>265</v>
      </c>
      <c r="G199" s="5">
        <v>27.31</v>
      </c>
      <c r="H199" s="12">
        <v>2895.2</v>
      </c>
      <c r="I199" s="7">
        <f>VLOOKUP(Sales_Table[[#This Row],[Country]], MarkupTable!$A$2:$B$7, 2, FALSE)</f>
        <v>0.12</v>
      </c>
      <c r="J199" t="str">
        <f>IF(Sales_Table[[#This Row],[Markup]]&gt;0.2, "High tax", "Low tax")</f>
        <v>Low tax</v>
      </c>
    </row>
    <row r="200" spans="1:10" x14ac:dyDescent="0.35">
      <c r="A200" s="1" t="s">
        <v>19</v>
      </c>
      <c r="B200" s="1" t="s">
        <v>4</v>
      </c>
      <c r="C200" s="1" t="s">
        <v>50</v>
      </c>
      <c r="D200" s="2">
        <v>44791</v>
      </c>
      <c r="E200" s="5">
        <v>6454</v>
      </c>
      <c r="F200" s="1">
        <v>141</v>
      </c>
      <c r="G200" s="5">
        <v>45.77</v>
      </c>
      <c r="H200" s="12">
        <v>2581.6</v>
      </c>
      <c r="I200" s="7">
        <f>VLOOKUP(Sales_Table[[#This Row],[Country]], MarkupTable!$A$2:$B$7, 2, FALSE)</f>
        <v>0.15</v>
      </c>
      <c r="J200" t="str">
        <f>IF(Sales_Table[[#This Row],[Markup]]&gt;0.2, "High tax", "Low tax")</f>
        <v>Low tax</v>
      </c>
    </row>
    <row r="201" spans="1:10" x14ac:dyDescent="0.35">
      <c r="A201" s="1" t="s">
        <v>3</v>
      </c>
      <c r="B201" s="1" t="s">
        <v>15</v>
      </c>
      <c r="C201" s="1" t="s">
        <v>10</v>
      </c>
      <c r="D201" s="2">
        <v>44726</v>
      </c>
      <c r="E201" s="5">
        <v>3115</v>
      </c>
      <c r="F201" s="1">
        <v>42</v>
      </c>
      <c r="G201" s="5">
        <v>74.17</v>
      </c>
      <c r="H201" s="12">
        <v>1246</v>
      </c>
      <c r="I201" s="7">
        <f>VLOOKUP(Sales_Table[[#This Row],[Country]], MarkupTable!$A$2:$B$7, 2, FALSE)</f>
        <v>0.25</v>
      </c>
      <c r="J201" t="str">
        <f>IF(Sales_Table[[#This Row],[Markup]]&gt;0.2, "High tax", "Low tax")</f>
        <v>High tax</v>
      </c>
    </row>
    <row r="202" spans="1:10" x14ac:dyDescent="0.35">
      <c r="A202" s="1" t="s">
        <v>28</v>
      </c>
      <c r="B202" s="1" t="s">
        <v>1</v>
      </c>
      <c r="C202" s="1" t="s">
        <v>38</v>
      </c>
      <c r="D202" s="2">
        <v>44742</v>
      </c>
      <c r="E202" s="5">
        <v>6475</v>
      </c>
      <c r="F202" s="1">
        <v>76</v>
      </c>
      <c r="G202" s="5">
        <v>85.2</v>
      </c>
      <c r="H202" s="12">
        <v>2590</v>
      </c>
      <c r="I202" s="7">
        <f>VLOOKUP(Sales_Table[[#This Row],[Country]], MarkupTable!$A$2:$B$7, 2, FALSE)</f>
        <v>0.12</v>
      </c>
      <c r="J202" t="str">
        <f>IF(Sales_Table[[#This Row],[Markup]]&gt;0.2, "High tax", "Low tax")</f>
        <v>Low tax</v>
      </c>
    </row>
    <row r="203" spans="1:10" x14ac:dyDescent="0.35">
      <c r="A203" s="1" t="s">
        <v>44</v>
      </c>
      <c r="B203" s="1" t="s">
        <v>15</v>
      </c>
      <c r="C203" s="1" t="s">
        <v>2</v>
      </c>
      <c r="D203" s="2">
        <v>44725</v>
      </c>
      <c r="E203" s="5">
        <v>1162</v>
      </c>
      <c r="F203" s="1">
        <v>190</v>
      </c>
      <c r="G203" s="5">
        <v>6.12</v>
      </c>
      <c r="H203" s="12">
        <v>464.8</v>
      </c>
      <c r="I203" s="7">
        <f>VLOOKUP(Sales_Table[[#This Row],[Country]], MarkupTable!$A$2:$B$7, 2, FALSE)</f>
        <v>0.25</v>
      </c>
      <c r="J203" t="str">
        <f>IF(Sales_Table[[#This Row],[Markup]]&gt;0.2, "High tax", "Low tax")</f>
        <v>High tax</v>
      </c>
    </row>
    <row r="204" spans="1:10" x14ac:dyDescent="0.35">
      <c r="A204" s="1" t="s">
        <v>49</v>
      </c>
      <c r="B204" s="1" t="s">
        <v>1</v>
      </c>
      <c r="C204" s="1" t="s">
        <v>21</v>
      </c>
      <c r="D204" s="2">
        <v>44678</v>
      </c>
      <c r="E204" s="5">
        <v>14238</v>
      </c>
      <c r="F204" s="1">
        <v>54</v>
      </c>
      <c r="G204" s="5">
        <v>263.67</v>
      </c>
      <c r="H204" s="12">
        <v>5695.2</v>
      </c>
      <c r="I204" s="7">
        <f>VLOOKUP(Sales_Table[[#This Row],[Country]], MarkupTable!$A$2:$B$7, 2, FALSE)</f>
        <v>0.12</v>
      </c>
      <c r="J204" t="str">
        <f>IF(Sales_Table[[#This Row],[Markup]]&gt;0.2, "High tax", "Low tax")</f>
        <v>Low tax</v>
      </c>
    </row>
    <row r="205" spans="1:10" x14ac:dyDescent="0.35">
      <c r="A205" s="1" t="s">
        <v>8</v>
      </c>
      <c r="B205" s="1" t="s">
        <v>9</v>
      </c>
      <c r="C205" s="1" t="s">
        <v>38</v>
      </c>
      <c r="D205" s="2">
        <v>44769</v>
      </c>
      <c r="E205" s="5">
        <v>3472</v>
      </c>
      <c r="F205" s="1">
        <v>32</v>
      </c>
      <c r="G205" s="5">
        <v>108.5</v>
      </c>
      <c r="H205" s="12">
        <v>1388.8</v>
      </c>
      <c r="I205" s="7">
        <f>VLOOKUP(Sales_Table[[#This Row],[Country]], MarkupTable!$A$2:$B$7, 2, FALSE)</f>
        <v>0.3</v>
      </c>
      <c r="J205" t="str">
        <f>IF(Sales_Table[[#This Row],[Markup]]&gt;0.2, "High tax", "Low tax")</f>
        <v>High tax</v>
      </c>
    </row>
    <row r="206" spans="1:10" x14ac:dyDescent="0.35">
      <c r="A206" s="1" t="s">
        <v>22</v>
      </c>
      <c r="B206" s="1" t="s">
        <v>23</v>
      </c>
      <c r="C206" s="1" t="s">
        <v>5</v>
      </c>
      <c r="D206" s="2">
        <v>44671</v>
      </c>
      <c r="E206" s="5">
        <v>1428</v>
      </c>
      <c r="F206" s="1">
        <v>424</v>
      </c>
      <c r="G206" s="5">
        <v>3.37</v>
      </c>
      <c r="H206" s="12">
        <v>571.20000000000005</v>
      </c>
      <c r="I206" s="7">
        <f>VLOOKUP(Sales_Table[[#This Row],[Country]], MarkupTable!$A$2:$B$7, 2, FALSE)</f>
        <v>0.1</v>
      </c>
      <c r="J206" t="str">
        <f>IF(Sales_Table[[#This Row],[Markup]]&gt;0.2, "High tax", "Low tax")</f>
        <v>Low tax</v>
      </c>
    </row>
    <row r="207" spans="1:10" x14ac:dyDescent="0.35">
      <c r="A207" s="1" t="s">
        <v>18</v>
      </c>
      <c r="B207" s="1" t="s">
        <v>4</v>
      </c>
      <c r="C207" s="1" t="s">
        <v>33</v>
      </c>
      <c r="D207" s="2">
        <v>44565</v>
      </c>
      <c r="E207" s="5">
        <v>8064</v>
      </c>
      <c r="F207" s="1">
        <v>134</v>
      </c>
      <c r="G207" s="5">
        <v>60.18</v>
      </c>
      <c r="H207" s="12">
        <v>3225.6</v>
      </c>
      <c r="I207" s="7">
        <f>VLOOKUP(Sales_Table[[#This Row],[Country]], MarkupTable!$A$2:$B$7, 2, FALSE)</f>
        <v>0.15</v>
      </c>
      <c r="J207" t="str">
        <f>IF(Sales_Table[[#This Row],[Markup]]&gt;0.2, "High tax", "Low tax")</f>
        <v>Low tax</v>
      </c>
    </row>
    <row r="208" spans="1:10" x14ac:dyDescent="0.35">
      <c r="A208" s="1" t="s">
        <v>49</v>
      </c>
      <c r="B208" s="1" t="s">
        <v>9</v>
      </c>
      <c r="C208" s="1" t="s">
        <v>2</v>
      </c>
      <c r="D208" s="2">
        <v>44613</v>
      </c>
      <c r="E208" s="5">
        <v>9660</v>
      </c>
      <c r="F208" s="1">
        <v>92</v>
      </c>
      <c r="G208" s="5">
        <v>105</v>
      </c>
      <c r="H208" s="12">
        <v>3864</v>
      </c>
      <c r="I208" s="7">
        <f>VLOOKUP(Sales_Table[[#This Row],[Country]], MarkupTable!$A$2:$B$7, 2, FALSE)</f>
        <v>0.3</v>
      </c>
      <c r="J208" t="str">
        <f>IF(Sales_Table[[#This Row],[Markup]]&gt;0.2, "High tax", "Low tax")</f>
        <v>High tax</v>
      </c>
    </row>
    <row r="209" spans="1:10" x14ac:dyDescent="0.35">
      <c r="A209" s="1" t="s">
        <v>25</v>
      </c>
      <c r="B209" s="1" t="s">
        <v>9</v>
      </c>
      <c r="C209" s="1" t="s">
        <v>38</v>
      </c>
      <c r="D209" s="2">
        <v>44566</v>
      </c>
      <c r="E209" s="5">
        <v>7357</v>
      </c>
      <c r="F209" s="1">
        <v>48</v>
      </c>
      <c r="G209" s="5">
        <v>153.27000000000001</v>
      </c>
      <c r="H209" s="12">
        <v>2942.8</v>
      </c>
      <c r="I209" s="7">
        <f>VLOOKUP(Sales_Table[[#This Row],[Country]], MarkupTable!$A$2:$B$7, 2, FALSE)</f>
        <v>0.3</v>
      </c>
      <c r="J209" t="str">
        <f>IF(Sales_Table[[#This Row],[Markup]]&gt;0.2, "High tax", "Low tax")</f>
        <v>High tax</v>
      </c>
    </row>
    <row r="210" spans="1:10" x14ac:dyDescent="0.35">
      <c r="A210" s="1" t="s">
        <v>28</v>
      </c>
      <c r="B210" s="1" t="s">
        <v>4</v>
      </c>
      <c r="C210" s="1" t="s">
        <v>26</v>
      </c>
      <c r="D210" s="2">
        <v>44757</v>
      </c>
      <c r="E210" s="5">
        <v>6055</v>
      </c>
      <c r="F210" s="1">
        <v>46</v>
      </c>
      <c r="G210" s="5">
        <v>131.63</v>
      </c>
      <c r="H210" s="12">
        <v>2422</v>
      </c>
      <c r="I210" s="7">
        <f>VLOOKUP(Sales_Table[[#This Row],[Country]], MarkupTable!$A$2:$B$7, 2, FALSE)</f>
        <v>0.15</v>
      </c>
      <c r="J210" t="str">
        <f>IF(Sales_Table[[#This Row],[Markup]]&gt;0.2, "High tax", "Low tax")</f>
        <v>Low tax</v>
      </c>
    </row>
    <row r="211" spans="1:10" x14ac:dyDescent="0.35">
      <c r="A211" s="1" t="s">
        <v>17</v>
      </c>
      <c r="B211" s="1" t="s">
        <v>9</v>
      </c>
      <c r="C211" s="1" t="s">
        <v>46</v>
      </c>
      <c r="D211" s="2">
        <v>44706</v>
      </c>
      <c r="E211" s="5">
        <v>5124</v>
      </c>
      <c r="F211" s="1">
        <v>62</v>
      </c>
      <c r="G211" s="5">
        <v>82.65</v>
      </c>
      <c r="H211" s="12">
        <v>2049.6</v>
      </c>
      <c r="I211" s="7">
        <f>VLOOKUP(Sales_Table[[#This Row],[Country]], MarkupTable!$A$2:$B$7, 2, FALSE)</f>
        <v>0.3</v>
      </c>
      <c r="J211" t="str">
        <f>IF(Sales_Table[[#This Row],[Markup]]&gt;0.2, "High tax", "Low tax")</f>
        <v>High tax</v>
      </c>
    </row>
    <row r="212" spans="1:10" x14ac:dyDescent="0.35">
      <c r="A212" s="1" t="s">
        <v>25</v>
      </c>
      <c r="B212" s="1" t="s">
        <v>23</v>
      </c>
      <c r="C212" s="1" t="s">
        <v>24</v>
      </c>
      <c r="D212" s="2">
        <v>44671</v>
      </c>
      <c r="E212" s="5">
        <v>3479</v>
      </c>
      <c r="F212" s="1">
        <v>358</v>
      </c>
      <c r="G212" s="5">
        <v>9.7200000000000006</v>
      </c>
      <c r="H212" s="12">
        <v>1391.6</v>
      </c>
      <c r="I212" s="7">
        <f>VLOOKUP(Sales_Table[[#This Row],[Country]], MarkupTable!$A$2:$B$7, 2, FALSE)</f>
        <v>0.1</v>
      </c>
      <c r="J212" t="str">
        <f>IF(Sales_Table[[#This Row],[Markup]]&gt;0.2, "High tax", "Low tax")</f>
        <v>Low tax</v>
      </c>
    </row>
    <row r="213" spans="1:10" x14ac:dyDescent="0.35">
      <c r="A213" s="1" t="s">
        <v>6</v>
      </c>
      <c r="B213" s="1" t="s">
        <v>20</v>
      </c>
      <c r="C213" s="1" t="s">
        <v>12</v>
      </c>
      <c r="D213" s="2">
        <v>44714</v>
      </c>
      <c r="E213" s="5">
        <v>784</v>
      </c>
      <c r="F213" s="1">
        <v>249</v>
      </c>
      <c r="G213" s="5">
        <v>3.15</v>
      </c>
      <c r="H213" s="12">
        <v>313.60000000000002</v>
      </c>
      <c r="I213" s="7">
        <f>VLOOKUP(Sales_Table[[#This Row],[Country]], MarkupTable!$A$2:$B$7, 2, FALSE)</f>
        <v>0.35</v>
      </c>
      <c r="J213" t="str">
        <f>IF(Sales_Table[[#This Row],[Markup]]&gt;0.2, "High tax", "Low tax")</f>
        <v>High tax</v>
      </c>
    </row>
    <row r="214" spans="1:10" x14ac:dyDescent="0.35">
      <c r="A214" s="1" t="s">
        <v>27</v>
      </c>
      <c r="B214" s="1" t="s">
        <v>1</v>
      </c>
      <c r="C214" s="1" t="s">
        <v>10</v>
      </c>
      <c r="D214" s="2">
        <v>44694</v>
      </c>
      <c r="E214" s="5">
        <v>18991</v>
      </c>
      <c r="F214" s="1">
        <v>88</v>
      </c>
      <c r="G214" s="5">
        <v>215.81</v>
      </c>
      <c r="H214" s="12">
        <v>7596.4</v>
      </c>
      <c r="I214" s="7">
        <f>VLOOKUP(Sales_Table[[#This Row],[Country]], MarkupTable!$A$2:$B$7, 2, FALSE)</f>
        <v>0.12</v>
      </c>
      <c r="J214" t="str">
        <f>IF(Sales_Table[[#This Row],[Markup]]&gt;0.2, "High tax", "Low tax")</f>
        <v>Low tax</v>
      </c>
    </row>
    <row r="215" spans="1:10" x14ac:dyDescent="0.35">
      <c r="A215" s="1" t="s">
        <v>28</v>
      </c>
      <c r="B215" s="1" t="s">
        <v>15</v>
      </c>
      <c r="C215" s="1" t="s">
        <v>50</v>
      </c>
      <c r="D215" s="2">
        <v>44776</v>
      </c>
      <c r="E215" s="5">
        <v>1372</v>
      </c>
      <c r="F215" s="1">
        <v>144</v>
      </c>
      <c r="G215" s="5">
        <v>9.5299999999999994</v>
      </c>
      <c r="H215" s="12">
        <v>548.79999999999995</v>
      </c>
      <c r="I215" s="7">
        <f>VLOOKUP(Sales_Table[[#This Row],[Country]], MarkupTable!$A$2:$B$7, 2, FALSE)</f>
        <v>0.25</v>
      </c>
      <c r="J215" t="str">
        <f>IF(Sales_Table[[#This Row],[Markup]]&gt;0.2, "High tax", "Low tax")</f>
        <v>High tax</v>
      </c>
    </row>
    <row r="216" spans="1:10" x14ac:dyDescent="0.35">
      <c r="A216" s="1" t="s">
        <v>28</v>
      </c>
      <c r="B216" s="1" t="s">
        <v>9</v>
      </c>
      <c r="C216" s="1" t="s">
        <v>31</v>
      </c>
      <c r="D216" s="2">
        <v>44706</v>
      </c>
      <c r="E216" s="5">
        <v>735</v>
      </c>
      <c r="F216" s="1">
        <v>390</v>
      </c>
      <c r="G216" s="5">
        <v>1.88</v>
      </c>
      <c r="H216" s="12">
        <v>294</v>
      </c>
      <c r="I216" s="7">
        <f>VLOOKUP(Sales_Table[[#This Row],[Country]], MarkupTable!$A$2:$B$7, 2, FALSE)</f>
        <v>0.3</v>
      </c>
      <c r="J216" t="str">
        <f>IF(Sales_Table[[#This Row],[Markup]]&gt;0.2, "High tax", "Low tax")</f>
        <v>High tax</v>
      </c>
    </row>
    <row r="217" spans="1:10" x14ac:dyDescent="0.35">
      <c r="A217" s="1" t="s">
        <v>3</v>
      </c>
      <c r="B217" s="1" t="s">
        <v>1</v>
      </c>
      <c r="C217" s="1" t="s">
        <v>45</v>
      </c>
      <c r="D217" s="2">
        <v>44636</v>
      </c>
      <c r="E217" s="5">
        <v>6538</v>
      </c>
      <c r="F217" s="1">
        <v>79</v>
      </c>
      <c r="G217" s="5">
        <v>82.76</v>
      </c>
      <c r="H217" s="12">
        <v>2615.1999999999998</v>
      </c>
      <c r="I217" s="7">
        <f>VLOOKUP(Sales_Table[[#This Row],[Country]], MarkupTable!$A$2:$B$7, 2, FALSE)</f>
        <v>0.12</v>
      </c>
      <c r="J217" t="str">
        <f>IF(Sales_Table[[#This Row],[Markup]]&gt;0.2, "High tax", "Low tax")</f>
        <v>Low tax</v>
      </c>
    </row>
    <row r="218" spans="1:10" x14ac:dyDescent="0.35">
      <c r="A218" s="1" t="s">
        <v>8</v>
      </c>
      <c r="B218" s="1" t="s">
        <v>9</v>
      </c>
      <c r="C218" s="1" t="s">
        <v>21</v>
      </c>
      <c r="D218" s="2">
        <v>44746</v>
      </c>
      <c r="E218" s="5">
        <v>3199</v>
      </c>
      <c r="F218" s="1">
        <v>122</v>
      </c>
      <c r="G218" s="5">
        <v>26.22</v>
      </c>
      <c r="H218" s="12">
        <v>1279.5999999999999</v>
      </c>
      <c r="I218" s="7">
        <f>VLOOKUP(Sales_Table[[#This Row],[Country]], MarkupTable!$A$2:$B$7, 2, FALSE)</f>
        <v>0.3</v>
      </c>
      <c r="J218" t="str">
        <f>IF(Sales_Table[[#This Row],[Markup]]&gt;0.2, "High tax", "Low tax")</f>
        <v>High tax</v>
      </c>
    </row>
    <row r="219" spans="1:10" x14ac:dyDescent="0.35">
      <c r="A219" s="1" t="s">
        <v>0</v>
      </c>
      <c r="B219" s="1" t="s">
        <v>4</v>
      </c>
      <c r="C219" s="1" t="s">
        <v>16</v>
      </c>
      <c r="D219" s="2">
        <v>44747</v>
      </c>
      <c r="E219" s="5">
        <v>3472</v>
      </c>
      <c r="F219" s="1">
        <v>135</v>
      </c>
      <c r="G219" s="5">
        <v>25.72</v>
      </c>
      <c r="H219" s="12">
        <v>1388.8</v>
      </c>
      <c r="I219" s="7">
        <f>VLOOKUP(Sales_Table[[#This Row],[Country]], MarkupTable!$A$2:$B$7, 2, FALSE)</f>
        <v>0.15</v>
      </c>
      <c r="J219" t="str">
        <f>IF(Sales_Table[[#This Row],[Markup]]&gt;0.2, "High tax", "Low tax")</f>
        <v>Low tax</v>
      </c>
    </row>
    <row r="220" spans="1:10" x14ac:dyDescent="0.35">
      <c r="A220" s="1" t="s">
        <v>47</v>
      </c>
      <c r="B220" s="1" t="s">
        <v>20</v>
      </c>
      <c r="C220" s="1" t="s">
        <v>14</v>
      </c>
      <c r="D220" s="2">
        <v>44635</v>
      </c>
      <c r="E220" s="5">
        <v>4571</v>
      </c>
      <c r="F220" s="1">
        <v>430</v>
      </c>
      <c r="G220" s="5">
        <v>10.63</v>
      </c>
      <c r="H220" s="12">
        <v>1828.4</v>
      </c>
      <c r="I220" s="7">
        <f>VLOOKUP(Sales_Table[[#This Row],[Country]], MarkupTable!$A$2:$B$7, 2, FALSE)</f>
        <v>0.35</v>
      </c>
      <c r="J220" t="str">
        <f>IF(Sales_Table[[#This Row],[Markup]]&gt;0.2, "High tax", "Low tax")</f>
        <v>High tax</v>
      </c>
    </row>
    <row r="221" spans="1:10" x14ac:dyDescent="0.35">
      <c r="A221" s="1" t="s">
        <v>19</v>
      </c>
      <c r="B221" s="1" t="s">
        <v>1</v>
      </c>
      <c r="C221" s="1" t="s">
        <v>45</v>
      </c>
      <c r="D221" s="2">
        <v>44795</v>
      </c>
      <c r="E221" s="5">
        <v>5481</v>
      </c>
      <c r="F221" s="1">
        <v>69</v>
      </c>
      <c r="G221" s="5">
        <v>79.430000000000007</v>
      </c>
      <c r="H221" s="12">
        <v>2192.4</v>
      </c>
      <c r="I221" s="7">
        <f>VLOOKUP(Sales_Table[[#This Row],[Country]], MarkupTable!$A$2:$B$7, 2, FALSE)</f>
        <v>0.12</v>
      </c>
      <c r="J221" t="str">
        <f>IF(Sales_Table[[#This Row],[Markup]]&gt;0.2, "High tax", "Low tax")</f>
        <v>Low tax</v>
      </c>
    </row>
    <row r="222" spans="1:10" x14ac:dyDescent="0.35">
      <c r="A222" s="1" t="s">
        <v>49</v>
      </c>
      <c r="B222" s="1" t="s">
        <v>9</v>
      </c>
      <c r="C222" s="1" t="s">
        <v>52</v>
      </c>
      <c r="D222" s="2">
        <v>44573</v>
      </c>
      <c r="E222" s="5">
        <v>3136</v>
      </c>
      <c r="F222" s="1">
        <v>125</v>
      </c>
      <c r="G222" s="5">
        <v>25.09</v>
      </c>
      <c r="H222" s="12">
        <v>1254.4000000000001</v>
      </c>
      <c r="I222" s="7">
        <f>VLOOKUP(Sales_Table[[#This Row],[Country]], MarkupTable!$A$2:$B$7, 2, FALSE)</f>
        <v>0.3</v>
      </c>
      <c r="J222" t="str">
        <f>IF(Sales_Table[[#This Row],[Markup]]&gt;0.2, "High tax", "Low tax")</f>
        <v>High tax</v>
      </c>
    </row>
    <row r="223" spans="1:10" x14ac:dyDescent="0.35">
      <c r="A223" s="1" t="s">
        <v>27</v>
      </c>
      <c r="B223" s="1" t="s">
        <v>1</v>
      </c>
      <c r="C223" s="1" t="s">
        <v>50</v>
      </c>
      <c r="D223" s="2">
        <v>44722</v>
      </c>
      <c r="E223" s="5">
        <v>252</v>
      </c>
      <c r="F223" s="1">
        <v>154</v>
      </c>
      <c r="G223" s="5">
        <v>1.64</v>
      </c>
      <c r="H223" s="12">
        <v>100.8</v>
      </c>
      <c r="I223" s="7">
        <f>VLOOKUP(Sales_Table[[#This Row],[Country]], MarkupTable!$A$2:$B$7, 2, FALSE)</f>
        <v>0.12</v>
      </c>
      <c r="J223" t="str">
        <f>IF(Sales_Table[[#This Row],[Markup]]&gt;0.2, "High tax", "Low tax")</f>
        <v>Low tax</v>
      </c>
    </row>
    <row r="224" spans="1:10" x14ac:dyDescent="0.35">
      <c r="A224" s="1" t="s">
        <v>35</v>
      </c>
      <c r="B224" s="1" t="s">
        <v>9</v>
      </c>
      <c r="C224" s="1" t="s">
        <v>7</v>
      </c>
      <c r="D224" s="2">
        <v>44645</v>
      </c>
      <c r="E224" s="5">
        <v>5460</v>
      </c>
      <c r="F224" s="1">
        <v>286</v>
      </c>
      <c r="G224" s="5">
        <v>19.09</v>
      </c>
      <c r="H224" s="12">
        <v>2184</v>
      </c>
      <c r="I224" s="7">
        <f>VLOOKUP(Sales_Table[[#This Row],[Country]], MarkupTable!$A$2:$B$7, 2, FALSE)</f>
        <v>0.3</v>
      </c>
      <c r="J224" t="str">
        <f>IF(Sales_Table[[#This Row],[Markup]]&gt;0.2, "High tax", "Low tax")</f>
        <v>High tax</v>
      </c>
    </row>
    <row r="225" spans="1:10" x14ac:dyDescent="0.35">
      <c r="A225" s="1" t="s">
        <v>18</v>
      </c>
      <c r="B225" s="1" t="s">
        <v>4</v>
      </c>
      <c r="C225" s="1" t="s">
        <v>41</v>
      </c>
      <c r="D225" s="2">
        <v>44769</v>
      </c>
      <c r="E225" s="5">
        <v>3395</v>
      </c>
      <c r="F225" s="1">
        <v>99</v>
      </c>
      <c r="G225" s="5">
        <v>34.29</v>
      </c>
      <c r="H225" s="12">
        <v>1358</v>
      </c>
      <c r="I225" s="7">
        <f>VLOOKUP(Sales_Table[[#This Row],[Country]], MarkupTable!$A$2:$B$7, 2, FALSE)</f>
        <v>0.15</v>
      </c>
      <c r="J225" t="str">
        <f>IF(Sales_Table[[#This Row],[Markup]]&gt;0.2, "High tax", "Low tax")</f>
        <v>Low tax</v>
      </c>
    </row>
    <row r="226" spans="1:10" x14ac:dyDescent="0.35">
      <c r="A226" s="1" t="s">
        <v>34</v>
      </c>
      <c r="B226" s="1" t="s">
        <v>1</v>
      </c>
      <c r="C226" s="1" t="s">
        <v>51</v>
      </c>
      <c r="D226" s="2">
        <v>44666</v>
      </c>
      <c r="E226" s="5">
        <v>14938</v>
      </c>
      <c r="F226" s="1">
        <v>433</v>
      </c>
      <c r="G226" s="5">
        <v>34.5</v>
      </c>
      <c r="H226" s="12">
        <v>5975.2</v>
      </c>
      <c r="I226" s="7">
        <f>VLOOKUP(Sales_Table[[#This Row],[Country]], MarkupTable!$A$2:$B$7, 2, FALSE)</f>
        <v>0.12</v>
      </c>
      <c r="J226" t="str">
        <f>IF(Sales_Table[[#This Row],[Markup]]&gt;0.2, "High tax", "Low tax")</f>
        <v>Low tax</v>
      </c>
    </row>
    <row r="227" spans="1:10" x14ac:dyDescent="0.35">
      <c r="A227" s="1" t="s">
        <v>30</v>
      </c>
      <c r="B227" s="1" t="s">
        <v>4</v>
      </c>
      <c r="C227" s="1" t="s">
        <v>21</v>
      </c>
      <c r="D227" s="2">
        <v>44739</v>
      </c>
      <c r="E227" s="5">
        <v>4053</v>
      </c>
      <c r="F227" s="1">
        <v>19</v>
      </c>
      <c r="G227" s="5">
        <v>213.32</v>
      </c>
      <c r="H227" s="12">
        <v>1621.2</v>
      </c>
      <c r="I227" s="7">
        <f>VLOOKUP(Sales_Table[[#This Row],[Country]], MarkupTable!$A$2:$B$7, 2, FALSE)</f>
        <v>0.15</v>
      </c>
      <c r="J227" t="str">
        <f>IF(Sales_Table[[#This Row],[Markup]]&gt;0.2, "High tax", "Low tax")</f>
        <v>Low tax</v>
      </c>
    </row>
    <row r="228" spans="1:10" x14ac:dyDescent="0.35">
      <c r="A228" s="1" t="s">
        <v>0</v>
      </c>
      <c r="B228" s="1" t="s">
        <v>1</v>
      </c>
      <c r="C228" s="1" t="s">
        <v>52</v>
      </c>
      <c r="D228" s="2">
        <v>44665</v>
      </c>
      <c r="E228" s="5">
        <v>5565</v>
      </c>
      <c r="F228" s="1">
        <v>258</v>
      </c>
      <c r="G228" s="5">
        <v>21.57</v>
      </c>
      <c r="H228" s="12">
        <v>2226</v>
      </c>
      <c r="I228" s="7">
        <f>VLOOKUP(Sales_Table[[#This Row],[Country]], MarkupTable!$A$2:$B$7, 2, FALSE)</f>
        <v>0.12</v>
      </c>
      <c r="J228" t="str">
        <f>IF(Sales_Table[[#This Row],[Markup]]&gt;0.2, "High tax", "Low tax")</f>
        <v>Low tax</v>
      </c>
    </row>
    <row r="229" spans="1:10" x14ac:dyDescent="0.35">
      <c r="A229" s="1" t="s">
        <v>34</v>
      </c>
      <c r="B229" s="1" t="s">
        <v>9</v>
      </c>
      <c r="C229" s="1" t="s">
        <v>39</v>
      </c>
      <c r="D229" s="2">
        <v>44635</v>
      </c>
      <c r="E229" s="5">
        <v>7161</v>
      </c>
      <c r="F229" s="1">
        <v>92</v>
      </c>
      <c r="G229" s="5">
        <v>77.84</v>
      </c>
      <c r="H229" s="12">
        <v>2864.4</v>
      </c>
      <c r="I229" s="7">
        <f>VLOOKUP(Sales_Table[[#This Row],[Country]], MarkupTable!$A$2:$B$7, 2, FALSE)</f>
        <v>0.3</v>
      </c>
      <c r="J229" t="str">
        <f>IF(Sales_Table[[#This Row],[Markup]]&gt;0.2, "High tax", "Low tax")</f>
        <v>High tax</v>
      </c>
    </row>
    <row r="230" spans="1:10" x14ac:dyDescent="0.35">
      <c r="A230" s="1" t="s">
        <v>47</v>
      </c>
      <c r="B230" s="1" t="s">
        <v>20</v>
      </c>
      <c r="C230" s="1" t="s">
        <v>24</v>
      </c>
      <c r="D230" s="2">
        <v>44638</v>
      </c>
      <c r="E230" s="5">
        <v>8883</v>
      </c>
      <c r="F230" s="1">
        <v>200</v>
      </c>
      <c r="G230" s="5">
        <v>44.42</v>
      </c>
      <c r="H230" s="12">
        <v>3553.2</v>
      </c>
      <c r="I230" s="7">
        <f>VLOOKUP(Sales_Table[[#This Row],[Country]], MarkupTable!$A$2:$B$7, 2, FALSE)</f>
        <v>0.35</v>
      </c>
      <c r="J230" t="str">
        <f>IF(Sales_Table[[#This Row],[Markup]]&gt;0.2, "High tax", "Low tax")</f>
        <v>High tax</v>
      </c>
    </row>
    <row r="231" spans="1:10" x14ac:dyDescent="0.35">
      <c r="A231" s="1" t="s">
        <v>17</v>
      </c>
      <c r="B231" s="1" t="s">
        <v>4</v>
      </c>
      <c r="C231" s="1" t="s">
        <v>24</v>
      </c>
      <c r="D231" s="2">
        <v>44680</v>
      </c>
      <c r="E231" s="5">
        <v>1351</v>
      </c>
      <c r="F231" s="1">
        <v>61</v>
      </c>
      <c r="G231" s="5">
        <v>22.15</v>
      </c>
      <c r="H231" s="12">
        <v>540.4</v>
      </c>
      <c r="I231" s="7">
        <f>VLOOKUP(Sales_Table[[#This Row],[Country]], MarkupTable!$A$2:$B$7, 2, FALSE)</f>
        <v>0.15</v>
      </c>
      <c r="J231" t="str">
        <f>IF(Sales_Table[[#This Row],[Markup]]&gt;0.2, "High tax", "Low tax")</f>
        <v>Low tax</v>
      </c>
    </row>
    <row r="232" spans="1:10" x14ac:dyDescent="0.35">
      <c r="A232" s="1" t="s">
        <v>22</v>
      </c>
      <c r="B232" s="1" t="s">
        <v>15</v>
      </c>
      <c r="C232" s="1" t="s">
        <v>38</v>
      </c>
      <c r="D232" s="2">
        <v>44617</v>
      </c>
      <c r="E232" s="5">
        <v>3171</v>
      </c>
      <c r="F232" s="1">
        <v>246</v>
      </c>
      <c r="G232" s="5">
        <v>12.89</v>
      </c>
      <c r="H232" s="12">
        <v>1268.4000000000001</v>
      </c>
      <c r="I232" s="7">
        <f>VLOOKUP(Sales_Table[[#This Row],[Country]], MarkupTable!$A$2:$B$7, 2, FALSE)</f>
        <v>0.25</v>
      </c>
      <c r="J232" t="str">
        <f>IF(Sales_Table[[#This Row],[Markup]]&gt;0.2, "High tax", "Low tax")</f>
        <v>High tax</v>
      </c>
    </row>
    <row r="233" spans="1:10" x14ac:dyDescent="0.35">
      <c r="A233" s="1" t="s">
        <v>34</v>
      </c>
      <c r="B233" s="1" t="s">
        <v>20</v>
      </c>
      <c r="C233" s="1" t="s">
        <v>31</v>
      </c>
      <c r="D233" s="2">
        <v>44622</v>
      </c>
      <c r="E233" s="5">
        <v>854</v>
      </c>
      <c r="F233" s="1">
        <v>56</v>
      </c>
      <c r="G233" s="5">
        <v>15.25</v>
      </c>
      <c r="H233" s="12">
        <v>341.6</v>
      </c>
      <c r="I233" s="7">
        <f>VLOOKUP(Sales_Table[[#This Row],[Country]], MarkupTable!$A$2:$B$7, 2, FALSE)</f>
        <v>0.35</v>
      </c>
      <c r="J233" t="str">
        <f>IF(Sales_Table[[#This Row],[Markup]]&gt;0.2, "High tax", "Low tax")</f>
        <v>High tax</v>
      </c>
    </row>
    <row r="234" spans="1:10" x14ac:dyDescent="0.35">
      <c r="A234" s="1" t="s">
        <v>3</v>
      </c>
      <c r="B234" s="1" t="s">
        <v>9</v>
      </c>
      <c r="C234" s="1" t="s">
        <v>31</v>
      </c>
      <c r="D234" s="2">
        <v>44732</v>
      </c>
      <c r="E234" s="5">
        <v>7910</v>
      </c>
      <c r="F234" s="1">
        <v>87</v>
      </c>
      <c r="G234" s="5">
        <v>90.92</v>
      </c>
      <c r="H234" s="12">
        <v>3164</v>
      </c>
      <c r="I234" s="7">
        <f>VLOOKUP(Sales_Table[[#This Row],[Country]], MarkupTable!$A$2:$B$7, 2, FALSE)</f>
        <v>0.3</v>
      </c>
      <c r="J234" t="str">
        <f>IF(Sales_Table[[#This Row],[Markup]]&gt;0.2, "High tax", "Low tax")</f>
        <v>High tax</v>
      </c>
    </row>
    <row r="235" spans="1:10" x14ac:dyDescent="0.35">
      <c r="A235" s="1" t="s">
        <v>28</v>
      </c>
      <c r="B235" s="1" t="s">
        <v>23</v>
      </c>
      <c r="C235" s="1" t="s">
        <v>38</v>
      </c>
      <c r="D235" s="2">
        <v>44757</v>
      </c>
      <c r="E235" s="5">
        <v>9275</v>
      </c>
      <c r="F235" s="1">
        <v>173</v>
      </c>
      <c r="G235" s="5">
        <v>53.61</v>
      </c>
      <c r="H235" s="12">
        <v>3710</v>
      </c>
      <c r="I235" s="7">
        <f>VLOOKUP(Sales_Table[[#This Row],[Country]], MarkupTable!$A$2:$B$7, 2, FALSE)</f>
        <v>0.1</v>
      </c>
      <c r="J235" t="str">
        <f>IF(Sales_Table[[#This Row],[Markup]]&gt;0.2, "High tax", "Low tax")</f>
        <v>Low tax</v>
      </c>
    </row>
    <row r="236" spans="1:10" x14ac:dyDescent="0.35">
      <c r="A236" s="1" t="s">
        <v>48</v>
      </c>
      <c r="B236" s="1" t="s">
        <v>9</v>
      </c>
      <c r="C236" s="1" t="s">
        <v>16</v>
      </c>
      <c r="D236" s="2">
        <v>44693</v>
      </c>
      <c r="E236" s="5">
        <v>3108</v>
      </c>
      <c r="F236" s="1">
        <v>252</v>
      </c>
      <c r="G236" s="5">
        <v>12.33</v>
      </c>
      <c r="H236" s="12">
        <v>1243.2</v>
      </c>
      <c r="I236" s="7">
        <f>VLOOKUP(Sales_Table[[#This Row],[Country]], MarkupTable!$A$2:$B$7, 2, FALSE)</f>
        <v>0.3</v>
      </c>
      <c r="J236" t="str">
        <f>IF(Sales_Table[[#This Row],[Markup]]&gt;0.2, "High tax", "Low tax")</f>
        <v>High tax</v>
      </c>
    </row>
    <row r="237" spans="1:10" x14ac:dyDescent="0.35">
      <c r="A237" s="1" t="s">
        <v>22</v>
      </c>
      <c r="B237" s="1" t="s">
        <v>15</v>
      </c>
      <c r="C237" s="1" t="s">
        <v>29</v>
      </c>
      <c r="D237" s="2">
        <v>44743</v>
      </c>
      <c r="E237" s="5">
        <v>5075</v>
      </c>
      <c r="F237" s="1">
        <v>256</v>
      </c>
      <c r="G237" s="5">
        <v>19.82</v>
      </c>
      <c r="H237" s="12">
        <v>2030</v>
      </c>
      <c r="I237" s="7">
        <f>VLOOKUP(Sales_Table[[#This Row],[Country]], MarkupTable!$A$2:$B$7, 2, FALSE)</f>
        <v>0.25</v>
      </c>
      <c r="J237" t="str">
        <f>IF(Sales_Table[[#This Row],[Markup]]&gt;0.2, "High tax", "Low tax")</f>
        <v>High tax</v>
      </c>
    </row>
    <row r="238" spans="1:10" x14ac:dyDescent="0.35">
      <c r="A238" s="1" t="s">
        <v>34</v>
      </c>
      <c r="B238" s="1" t="s">
        <v>20</v>
      </c>
      <c r="C238" s="1" t="s">
        <v>5</v>
      </c>
      <c r="D238" s="2">
        <v>44781</v>
      </c>
      <c r="E238" s="5">
        <v>378</v>
      </c>
      <c r="F238" s="1">
        <v>54</v>
      </c>
      <c r="G238" s="5">
        <v>7</v>
      </c>
      <c r="H238" s="12">
        <v>151.19999999999999</v>
      </c>
      <c r="I238" s="7">
        <f>VLOOKUP(Sales_Table[[#This Row],[Country]], MarkupTable!$A$2:$B$7, 2, FALSE)</f>
        <v>0.35</v>
      </c>
      <c r="J238" t="str">
        <f>IF(Sales_Table[[#This Row],[Markup]]&gt;0.2, "High tax", "Low tax")</f>
        <v>High tax</v>
      </c>
    </row>
    <row r="239" spans="1:10" x14ac:dyDescent="0.35">
      <c r="A239" s="1" t="s">
        <v>47</v>
      </c>
      <c r="B239" s="1" t="s">
        <v>9</v>
      </c>
      <c r="C239" s="1" t="s">
        <v>16</v>
      </c>
      <c r="D239" s="2">
        <v>44767</v>
      </c>
      <c r="E239" s="5">
        <v>7350</v>
      </c>
      <c r="F239" s="1">
        <v>6</v>
      </c>
      <c r="G239" s="5">
        <v>1225</v>
      </c>
      <c r="H239" s="12">
        <v>2940</v>
      </c>
      <c r="I239" s="7">
        <f>VLOOKUP(Sales_Table[[#This Row],[Country]], MarkupTable!$A$2:$B$7, 2, FALSE)</f>
        <v>0.3</v>
      </c>
      <c r="J239" t="str">
        <f>IF(Sales_Table[[#This Row],[Markup]]&gt;0.2, "High tax", "Low tax")</f>
        <v>High tax</v>
      </c>
    </row>
    <row r="240" spans="1:10" x14ac:dyDescent="0.35">
      <c r="A240" s="1" t="s">
        <v>40</v>
      </c>
      <c r="B240" s="1" t="s">
        <v>1</v>
      </c>
      <c r="C240" s="1" t="s">
        <v>26</v>
      </c>
      <c r="D240" s="2">
        <v>44699</v>
      </c>
      <c r="E240" s="5">
        <v>3388</v>
      </c>
      <c r="F240" s="1">
        <v>55</v>
      </c>
      <c r="G240" s="5">
        <v>61.6</v>
      </c>
      <c r="H240" s="12">
        <v>1355.2</v>
      </c>
      <c r="I240" s="7">
        <f>VLOOKUP(Sales_Table[[#This Row],[Country]], MarkupTable!$A$2:$B$7, 2, FALSE)</f>
        <v>0.12</v>
      </c>
      <c r="J240" t="str">
        <f>IF(Sales_Table[[#This Row],[Markup]]&gt;0.2, "High tax", "Low tax")</f>
        <v>Low tax</v>
      </c>
    </row>
    <row r="241" spans="1:10" x14ac:dyDescent="0.35">
      <c r="A241" s="1" t="s">
        <v>44</v>
      </c>
      <c r="B241" s="1" t="s">
        <v>4</v>
      </c>
      <c r="C241" s="1" t="s">
        <v>7</v>
      </c>
      <c r="D241" s="2">
        <v>44757</v>
      </c>
      <c r="E241" s="5">
        <v>11837</v>
      </c>
      <c r="F241" s="1">
        <v>277</v>
      </c>
      <c r="G241" s="5">
        <v>42.73</v>
      </c>
      <c r="H241" s="12">
        <v>4734.8</v>
      </c>
      <c r="I241" s="7">
        <f>VLOOKUP(Sales_Table[[#This Row],[Country]], MarkupTable!$A$2:$B$7, 2, FALSE)</f>
        <v>0.15</v>
      </c>
      <c r="J241" t="str">
        <f>IF(Sales_Table[[#This Row],[Markup]]&gt;0.2, "High tax", "Low tax")</f>
        <v>Low tax</v>
      </c>
    </row>
    <row r="242" spans="1:10" x14ac:dyDescent="0.35">
      <c r="A242" s="1" t="s">
        <v>32</v>
      </c>
      <c r="B242" s="1" t="s">
        <v>4</v>
      </c>
      <c r="C242" s="1" t="s">
        <v>52</v>
      </c>
      <c r="D242" s="2">
        <v>44747</v>
      </c>
      <c r="E242" s="5">
        <v>2282</v>
      </c>
      <c r="F242" s="1">
        <v>44</v>
      </c>
      <c r="G242" s="5">
        <v>51.86</v>
      </c>
      <c r="H242" s="12">
        <v>912.8</v>
      </c>
      <c r="I242" s="7">
        <f>VLOOKUP(Sales_Table[[#This Row],[Country]], MarkupTable!$A$2:$B$7, 2, FALSE)</f>
        <v>0.15</v>
      </c>
      <c r="J242" t="str">
        <f>IF(Sales_Table[[#This Row],[Markup]]&gt;0.2, "High tax", "Low tax")</f>
        <v>Low tax</v>
      </c>
    </row>
    <row r="243" spans="1:10" x14ac:dyDescent="0.35">
      <c r="A243" s="1" t="s">
        <v>22</v>
      </c>
      <c r="B243" s="1" t="s">
        <v>20</v>
      </c>
      <c r="C243" s="1" t="s">
        <v>39</v>
      </c>
      <c r="D243" s="2">
        <v>44746</v>
      </c>
      <c r="E243" s="5">
        <v>5425</v>
      </c>
      <c r="F243" s="1">
        <v>96</v>
      </c>
      <c r="G243" s="5">
        <v>56.51</v>
      </c>
      <c r="H243" s="12">
        <v>2170</v>
      </c>
      <c r="I243" s="7">
        <f>VLOOKUP(Sales_Table[[#This Row],[Country]], MarkupTable!$A$2:$B$7, 2, FALSE)</f>
        <v>0.35</v>
      </c>
      <c r="J243" t="str">
        <f>IF(Sales_Table[[#This Row],[Markup]]&gt;0.2, "High tax", "Low tax")</f>
        <v>High tax</v>
      </c>
    </row>
    <row r="244" spans="1:10" x14ac:dyDescent="0.35">
      <c r="A244" s="1" t="s">
        <v>48</v>
      </c>
      <c r="B244" s="1" t="s">
        <v>1</v>
      </c>
      <c r="C244" s="1" t="s">
        <v>52</v>
      </c>
      <c r="D244" s="2">
        <v>44732</v>
      </c>
      <c r="E244" s="5">
        <v>1267</v>
      </c>
      <c r="F244" s="1">
        <v>216</v>
      </c>
      <c r="G244" s="5">
        <v>5.87</v>
      </c>
      <c r="H244" s="12">
        <v>506.8</v>
      </c>
      <c r="I244" s="7">
        <f>VLOOKUP(Sales_Table[[#This Row],[Country]], MarkupTable!$A$2:$B$7, 2, FALSE)</f>
        <v>0.12</v>
      </c>
      <c r="J244" t="str">
        <f>IF(Sales_Table[[#This Row],[Markup]]&gt;0.2, "High tax", "Low tax")</f>
        <v>Low tax</v>
      </c>
    </row>
    <row r="245" spans="1:10" x14ac:dyDescent="0.35">
      <c r="A245" s="1" t="s">
        <v>13</v>
      </c>
      <c r="B245" s="1" t="s">
        <v>9</v>
      </c>
      <c r="C245" s="1" t="s">
        <v>41</v>
      </c>
      <c r="D245" s="2">
        <v>44586</v>
      </c>
      <c r="E245" s="5">
        <v>3752</v>
      </c>
      <c r="F245" s="1">
        <v>424</v>
      </c>
      <c r="G245" s="5">
        <v>8.85</v>
      </c>
      <c r="H245" s="12">
        <v>1500.8</v>
      </c>
      <c r="I245" s="7">
        <f>VLOOKUP(Sales_Table[[#This Row],[Country]], MarkupTable!$A$2:$B$7, 2, FALSE)</f>
        <v>0.3</v>
      </c>
      <c r="J245" t="str">
        <f>IF(Sales_Table[[#This Row],[Markup]]&gt;0.2, "High tax", "Low tax")</f>
        <v>High tax</v>
      </c>
    </row>
    <row r="246" spans="1:10" x14ac:dyDescent="0.35">
      <c r="A246" s="1" t="s">
        <v>35</v>
      </c>
      <c r="B246" s="1" t="s">
        <v>15</v>
      </c>
      <c r="C246" s="1" t="s">
        <v>33</v>
      </c>
      <c r="D246" s="2">
        <v>44743</v>
      </c>
      <c r="E246" s="5">
        <v>7728</v>
      </c>
      <c r="F246" s="1">
        <v>37</v>
      </c>
      <c r="G246" s="5">
        <v>208.86</v>
      </c>
      <c r="H246" s="12">
        <v>3091.2</v>
      </c>
      <c r="I246" s="7">
        <f>VLOOKUP(Sales_Table[[#This Row],[Country]], MarkupTable!$A$2:$B$7, 2, FALSE)</f>
        <v>0.25</v>
      </c>
      <c r="J246" t="str">
        <f>IF(Sales_Table[[#This Row],[Markup]]&gt;0.2, "High tax", "Low tax")</f>
        <v>High tax</v>
      </c>
    </row>
    <row r="247" spans="1:10" x14ac:dyDescent="0.35">
      <c r="A247" s="1" t="s">
        <v>6</v>
      </c>
      <c r="B247" s="1" t="s">
        <v>20</v>
      </c>
      <c r="C247" s="1" t="s">
        <v>16</v>
      </c>
      <c r="D247" s="2">
        <v>44664</v>
      </c>
      <c r="E247" s="5">
        <v>2296</v>
      </c>
      <c r="F247" s="1">
        <v>59</v>
      </c>
      <c r="G247" s="5">
        <v>38.92</v>
      </c>
      <c r="H247" s="12">
        <v>918.4</v>
      </c>
      <c r="I247" s="7">
        <f>VLOOKUP(Sales_Table[[#This Row],[Country]], MarkupTable!$A$2:$B$7, 2, FALSE)</f>
        <v>0.35</v>
      </c>
      <c r="J247" t="str">
        <f>IF(Sales_Table[[#This Row],[Markup]]&gt;0.2, "High tax", "Low tax")</f>
        <v>High tax</v>
      </c>
    </row>
    <row r="248" spans="1:10" x14ac:dyDescent="0.35">
      <c r="A248" s="1" t="s">
        <v>28</v>
      </c>
      <c r="B248" s="1" t="s">
        <v>1</v>
      </c>
      <c r="C248" s="1" t="s">
        <v>10</v>
      </c>
      <c r="D248" s="2">
        <v>44685</v>
      </c>
      <c r="E248" s="5">
        <v>4403</v>
      </c>
      <c r="F248" s="1">
        <v>76</v>
      </c>
      <c r="G248" s="5">
        <v>57.93</v>
      </c>
      <c r="H248" s="12">
        <v>1761.2</v>
      </c>
      <c r="I248" s="7">
        <f>VLOOKUP(Sales_Table[[#This Row],[Country]], MarkupTable!$A$2:$B$7, 2, FALSE)</f>
        <v>0.12</v>
      </c>
      <c r="J248" t="str">
        <f>IF(Sales_Table[[#This Row],[Markup]]&gt;0.2, "High tax", "Low tax")</f>
        <v>Low tax</v>
      </c>
    </row>
    <row r="249" spans="1:10" x14ac:dyDescent="0.35">
      <c r="A249" s="1" t="s">
        <v>28</v>
      </c>
      <c r="B249" s="1" t="s">
        <v>9</v>
      </c>
      <c r="C249" s="1" t="s">
        <v>50</v>
      </c>
      <c r="D249" s="2">
        <v>44777</v>
      </c>
      <c r="E249" s="5">
        <v>3192</v>
      </c>
      <c r="F249" s="1">
        <v>109</v>
      </c>
      <c r="G249" s="5">
        <v>29.28</v>
      </c>
      <c r="H249" s="12">
        <v>1276.8</v>
      </c>
      <c r="I249" s="7">
        <f>VLOOKUP(Sales_Table[[#This Row],[Country]], MarkupTable!$A$2:$B$7, 2, FALSE)</f>
        <v>0.3</v>
      </c>
      <c r="J249" t="str">
        <f>IF(Sales_Table[[#This Row],[Markup]]&gt;0.2, "High tax", "Low tax")</f>
        <v>High tax</v>
      </c>
    </row>
    <row r="250" spans="1:10" x14ac:dyDescent="0.35">
      <c r="A250" s="1" t="s">
        <v>28</v>
      </c>
      <c r="B250" s="1" t="s">
        <v>4</v>
      </c>
      <c r="C250" s="1" t="s">
        <v>52</v>
      </c>
      <c r="D250" s="2">
        <v>44713</v>
      </c>
      <c r="E250" s="5">
        <v>448</v>
      </c>
      <c r="F250" s="1">
        <v>146</v>
      </c>
      <c r="G250" s="5">
        <v>3.07</v>
      </c>
      <c r="H250" s="12">
        <v>179.2</v>
      </c>
      <c r="I250" s="7">
        <f>VLOOKUP(Sales_Table[[#This Row],[Country]], MarkupTable!$A$2:$B$7, 2, FALSE)</f>
        <v>0.15</v>
      </c>
      <c r="J250" t="str">
        <f>IF(Sales_Table[[#This Row],[Markup]]&gt;0.2, "High tax", "Low tax")</f>
        <v>Low tax</v>
      </c>
    </row>
    <row r="251" spans="1:10" x14ac:dyDescent="0.35">
      <c r="A251" s="1" t="s">
        <v>0</v>
      </c>
      <c r="B251" s="1" t="s">
        <v>1</v>
      </c>
      <c r="C251" s="1" t="s">
        <v>46</v>
      </c>
      <c r="D251" s="2">
        <v>44673</v>
      </c>
      <c r="E251" s="5">
        <v>4270</v>
      </c>
      <c r="F251" s="1">
        <v>185</v>
      </c>
      <c r="G251" s="5">
        <v>23.08</v>
      </c>
      <c r="H251" s="12">
        <v>1708</v>
      </c>
      <c r="I251" s="7">
        <f>VLOOKUP(Sales_Table[[#This Row],[Country]], MarkupTable!$A$2:$B$7, 2, FALSE)</f>
        <v>0.12</v>
      </c>
      <c r="J251" t="str">
        <f>IF(Sales_Table[[#This Row],[Markup]]&gt;0.2, "High tax", "Low tax")</f>
        <v>Low tax</v>
      </c>
    </row>
    <row r="252" spans="1:10" x14ac:dyDescent="0.35">
      <c r="A252" s="1" t="s">
        <v>35</v>
      </c>
      <c r="B252" s="1" t="s">
        <v>20</v>
      </c>
      <c r="C252" s="1" t="s">
        <v>16</v>
      </c>
      <c r="D252" s="2">
        <v>44776</v>
      </c>
      <c r="E252" s="5">
        <v>70</v>
      </c>
      <c r="F252" s="1">
        <v>27</v>
      </c>
      <c r="G252" s="5">
        <v>2.59</v>
      </c>
      <c r="H252" s="12">
        <v>28</v>
      </c>
      <c r="I252" s="7">
        <f>VLOOKUP(Sales_Table[[#This Row],[Country]], MarkupTable!$A$2:$B$7, 2, FALSE)</f>
        <v>0.35</v>
      </c>
      <c r="J252" t="str">
        <f>IF(Sales_Table[[#This Row],[Markup]]&gt;0.2, "High tax", "Low tax")</f>
        <v>High tax</v>
      </c>
    </row>
    <row r="253" spans="1:10" x14ac:dyDescent="0.35">
      <c r="A253" s="1" t="s">
        <v>49</v>
      </c>
      <c r="B253" s="1" t="s">
        <v>20</v>
      </c>
      <c r="C253" s="1" t="s">
        <v>21</v>
      </c>
      <c r="D253" s="2">
        <v>44722</v>
      </c>
      <c r="E253" s="5">
        <v>1743</v>
      </c>
      <c r="F253" s="1">
        <v>69</v>
      </c>
      <c r="G253" s="5">
        <v>25.26</v>
      </c>
      <c r="H253" s="12">
        <v>697.2</v>
      </c>
      <c r="I253" s="7">
        <f>VLOOKUP(Sales_Table[[#This Row],[Country]], MarkupTable!$A$2:$B$7, 2, FALSE)</f>
        <v>0.35</v>
      </c>
      <c r="J253" t="str">
        <f>IF(Sales_Table[[#This Row],[Markup]]&gt;0.2, "High tax", "Low tax")</f>
        <v>High tax</v>
      </c>
    </row>
    <row r="254" spans="1:10" x14ac:dyDescent="0.35">
      <c r="A254" s="1" t="s">
        <v>13</v>
      </c>
      <c r="B254" s="1" t="s">
        <v>1</v>
      </c>
      <c r="C254" s="1" t="s">
        <v>39</v>
      </c>
      <c r="D254" s="2">
        <v>44739</v>
      </c>
      <c r="E254" s="5">
        <v>6762</v>
      </c>
      <c r="F254" s="1">
        <v>46</v>
      </c>
      <c r="G254" s="5">
        <v>147</v>
      </c>
      <c r="H254" s="12">
        <v>2704.8</v>
      </c>
      <c r="I254" s="7">
        <f>VLOOKUP(Sales_Table[[#This Row],[Country]], MarkupTable!$A$2:$B$7, 2, FALSE)</f>
        <v>0.12</v>
      </c>
      <c r="J254" t="str">
        <f>IF(Sales_Table[[#This Row],[Markup]]&gt;0.2, "High tax", "Low tax")</f>
        <v>Low tax</v>
      </c>
    </row>
    <row r="255" spans="1:10" x14ac:dyDescent="0.35">
      <c r="A255" s="1" t="s">
        <v>27</v>
      </c>
      <c r="B255" s="1" t="s">
        <v>9</v>
      </c>
      <c r="C255" s="1" t="s">
        <v>10</v>
      </c>
      <c r="D255" s="2">
        <v>44564</v>
      </c>
      <c r="E255" s="5">
        <v>3745</v>
      </c>
      <c r="F255" s="1">
        <v>170</v>
      </c>
      <c r="G255" s="5">
        <v>22.03</v>
      </c>
      <c r="H255" s="12">
        <v>1498</v>
      </c>
      <c r="I255" s="7">
        <f>VLOOKUP(Sales_Table[[#This Row],[Country]], MarkupTable!$A$2:$B$7, 2, FALSE)</f>
        <v>0.3</v>
      </c>
      <c r="J255" t="str">
        <f>IF(Sales_Table[[#This Row],[Markup]]&gt;0.2, "High tax", "Low tax")</f>
        <v>High tax</v>
      </c>
    </row>
    <row r="256" spans="1:10" x14ac:dyDescent="0.35">
      <c r="A256" s="1" t="s">
        <v>27</v>
      </c>
      <c r="B256" s="1" t="s">
        <v>4</v>
      </c>
      <c r="C256" s="1" t="s">
        <v>14</v>
      </c>
      <c r="D256" s="2">
        <v>44753</v>
      </c>
      <c r="E256" s="5">
        <v>2639</v>
      </c>
      <c r="F256" s="1">
        <v>179</v>
      </c>
      <c r="G256" s="5">
        <v>14.74</v>
      </c>
      <c r="H256" s="12">
        <v>1055.5999999999999</v>
      </c>
      <c r="I256" s="7">
        <f>VLOOKUP(Sales_Table[[#This Row],[Country]], MarkupTable!$A$2:$B$7, 2, FALSE)</f>
        <v>0.15</v>
      </c>
      <c r="J256" t="str">
        <f>IF(Sales_Table[[#This Row],[Markup]]&gt;0.2, "High tax", "Low tax")</f>
        <v>Low tax</v>
      </c>
    </row>
    <row r="257" spans="1:10" x14ac:dyDescent="0.35">
      <c r="A257" s="1" t="s">
        <v>49</v>
      </c>
      <c r="B257" s="1" t="s">
        <v>15</v>
      </c>
      <c r="C257" s="1" t="s">
        <v>31</v>
      </c>
      <c r="D257" s="2">
        <v>44790</v>
      </c>
      <c r="E257" s="5">
        <v>4389</v>
      </c>
      <c r="F257" s="1">
        <v>126</v>
      </c>
      <c r="G257" s="5">
        <v>34.83</v>
      </c>
      <c r="H257" s="12">
        <v>1755.6</v>
      </c>
      <c r="I257" s="7">
        <f>VLOOKUP(Sales_Table[[#This Row],[Country]], MarkupTable!$A$2:$B$7, 2, FALSE)</f>
        <v>0.25</v>
      </c>
      <c r="J257" t="str">
        <f>IF(Sales_Table[[#This Row],[Markup]]&gt;0.2, "High tax", "Low tax")</f>
        <v>High tax</v>
      </c>
    </row>
    <row r="258" spans="1:10" x14ac:dyDescent="0.35">
      <c r="A258" s="1" t="s">
        <v>18</v>
      </c>
      <c r="B258" s="1" t="s">
        <v>20</v>
      </c>
      <c r="C258" s="1" t="s">
        <v>36</v>
      </c>
      <c r="D258" s="2">
        <v>44579</v>
      </c>
      <c r="E258" s="5">
        <v>2604</v>
      </c>
      <c r="F258" s="1">
        <v>65</v>
      </c>
      <c r="G258" s="5">
        <v>40.06</v>
      </c>
      <c r="H258" s="12">
        <v>1041.5999999999999</v>
      </c>
      <c r="I258" s="7">
        <f>VLOOKUP(Sales_Table[[#This Row],[Country]], MarkupTable!$A$2:$B$7, 2, FALSE)</f>
        <v>0.35</v>
      </c>
      <c r="J258" t="str">
        <f>IF(Sales_Table[[#This Row],[Markup]]&gt;0.2, "High tax", "Low tax")</f>
        <v>High tax</v>
      </c>
    </row>
    <row r="259" spans="1:10" x14ac:dyDescent="0.35">
      <c r="A259" s="1" t="s">
        <v>49</v>
      </c>
      <c r="B259" s="1" t="s">
        <v>4</v>
      </c>
      <c r="C259" s="1" t="s">
        <v>29</v>
      </c>
      <c r="D259" s="2">
        <v>44628</v>
      </c>
      <c r="E259" s="5">
        <v>16569</v>
      </c>
      <c r="F259" s="1">
        <v>99</v>
      </c>
      <c r="G259" s="5">
        <v>167.36</v>
      </c>
      <c r="H259" s="12">
        <v>6627.6</v>
      </c>
      <c r="I259" s="7">
        <f>VLOOKUP(Sales_Table[[#This Row],[Country]], MarkupTable!$A$2:$B$7, 2, FALSE)</f>
        <v>0.15</v>
      </c>
      <c r="J259" t="str">
        <f>IF(Sales_Table[[#This Row],[Markup]]&gt;0.2, "High tax", "Low tax")</f>
        <v>Low tax</v>
      </c>
    </row>
    <row r="260" spans="1:10" x14ac:dyDescent="0.35">
      <c r="A260" s="1" t="s">
        <v>22</v>
      </c>
      <c r="B260" s="1" t="s">
        <v>9</v>
      </c>
      <c r="C260" s="1" t="s">
        <v>21</v>
      </c>
      <c r="D260" s="2">
        <v>44627</v>
      </c>
      <c r="E260" s="5">
        <v>14658</v>
      </c>
      <c r="F260" s="1">
        <v>275</v>
      </c>
      <c r="G260" s="5">
        <v>53.3</v>
      </c>
      <c r="H260" s="12">
        <v>5863.2</v>
      </c>
      <c r="I260" s="7">
        <f>VLOOKUP(Sales_Table[[#This Row],[Country]], MarkupTable!$A$2:$B$7, 2, FALSE)</f>
        <v>0.3</v>
      </c>
      <c r="J260" t="str">
        <f>IF(Sales_Table[[#This Row],[Markup]]&gt;0.2, "High tax", "Low tax")</f>
        <v>High tax</v>
      </c>
    </row>
    <row r="261" spans="1:10" x14ac:dyDescent="0.35">
      <c r="A261" s="1" t="s">
        <v>34</v>
      </c>
      <c r="B261" s="1" t="s">
        <v>4</v>
      </c>
      <c r="C261" s="1" t="s">
        <v>52</v>
      </c>
      <c r="D261" s="2">
        <v>44690</v>
      </c>
      <c r="E261" s="5">
        <v>6454</v>
      </c>
      <c r="F261" s="1">
        <v>157</v>
      </c>
      <c r="G261" s="5">
        <v>41.11</v>
      </c>
      <c r="H261" s="12">
        <v>2581.6</v>
      </c>
      <c r="I261" s="7">
        <f>VLOOKUP(Sales_Table[[#This Row],[Country]], MarkupTable!$A$2:$B$7, 2, FALSE)</f>
        <v>0.15</v>
      </c>
      <c r="J261" t="str">
        <f>IF(Sales_Table[[#This Row],[Markup]]&gt;0.2, "High tax", "Low tax")</f>
        <v>Low tax</v>
      </c>
    </row>
    <row r="262" spans="1:10" x14ac:dyDescent="0.35">
      <c r="A262" s="1" t="s">
        <v>19</v>
      </c>
      <c r="B262" s="1" t="s">
        <v>15</v>
      </c>
      <c r="C262" s="1" t="s">
        <v>5</v>
      </c>
      <c r="D262" s="2">
        <v>44704</v>
      </c>
      <c r="E262" s="5">
        <v>2100</v>
      </c>
      <c r="F262" s="1">
        <v>157</v>
      </c>
      <c r="G262" s="5">
        <v>13.38</v>
      </c>
      <c r="H262" s="12">
        <v>840</v>
      </c>
      <c r="I262" s="7">
        <f>VLOOKUP(Sales_Table[[#This Row],[Country]], MarkupTable!$A$2:$B$7, 2, FALSE)</f>
        <v>0.25</v>
      </c>
      <c r="J262" t="str">
        <f>IF(Sales_Table[[#This Row],[Markup]]&gt;0.2, "High tax", "Low tax")</f>
        <v>High tax</v>
      </c>
    </row>
    <row r="263" spans="1:10" x14ac:dyDescent="0.35">
      <c r="A263" s="1" t="s">
        <v>47</v>
      </c>
      <c r="B263" s="1" t="s">
        <v>1</v>
      </c>
      <c r="C263" s="1" t="s">
        <v>51</v>
      </c>
      <c r="D263" s="2">
        <v>44666</v>
      </c>
      <c r="E263" s="5">
        <v>161</v>
      </c>
      <c r="F263" s="1">
        <v>145</v>
      </c>
      <c r="G263" s="5">
        <v>1.1100000000000001</v>
      </c>
      <c r="H263" s="12">
        <v>64.400000000000006</v>
      </c>
      <c r="I263" s="7">
        <f>VLOOKUP(Sales_Table[[#This Row],[Country]], MarkupTable!$A$2:$B$7, 2, FALSE)</f>
        <v>0.12</v>
      </c>
      <c r="J263" t="str">
        <f>IF(Sales_Table[[#This Row],[Markup]]&gt;0.2, "High tax", "Low tax")</f>
        <v>Low tax</v>
      </c>
    </row>
    <row r="264" spans="1:10" x14ac:dyDescent="0.35">
      <c r="A264" s="1" t="s">
        <v>6</v>
      </c>
      <c r="B264" s="1" t="s">
        <v>9</v>
      </c>
      <c r="C264" s="1" t="s">
        <v>26</v>
      </c>
      <c r="D264" s="2">
        <v>44769</v>
      </c>
      <c r="E264" s="5">
        <v>2807</v>
      </c>
      <c r="F264" s="1">
        <v>139</v>
      </c>
      <c r="G264" s="5">
        <v>20.190000000000001</v>
      </c>
      <c r="H264" s="12">
        <v>1122.8</v>
      </c>
      <c r="I264" s="7">
        <f>VLOOKUP(Sales_Table[[#This Row],[Country]], MarkupTable!$A$2:$B$7, 2, FALSE)</f>
        <v>0.3</v>
      </c>
      <c r="J264" t="str">
        <f>IF(Sales_Table[[#This Row],[Markup]]&gt;0.2, "High tax", "Low tax")</f>
        <v>High tax</v>
      </c>
    </row>
    <row r="265" spans="1:10" x14ac:dyDescent="0.35">
      <c r="A265" s="1" t="s">
        <v>27</v>
      </c>
      <c r="B265" s="1" t="s">
        <v>23</v>
      </c>
      <c r="C265" s="1" t="s">
        <v>46</v>
      </c>
      <c r="D265" s="2">
        <v>44795</v>
      </c>
      <c r="E265" s="5">
        <v>2639</v>
      </c>
      <c r="F265" s="1">
        <v>406</v>
      </c>
      <c r="G265" s="5">
        <v>6.5</v>
      </c>
      <c r="H265" s="12">
        <v>1055.5999999999999</v>
      </c>
      <c r="I265" s="7">
        <f>VLOOKUP(Sales_Table[[#This Row],[Country]], MarkupTable!$A$2:$B$7, 2, FALSE)</f>
        <v>0.1</v>
      </c>
      <c r="J265" t="str">
        <f>IF(Sales_Table[[#This Row],[Markup]]&gt;0.2, "High tax", "Low tax")</f>
        <v>Low tax</v>
      </c>
    </row>
    <row r="266" spans="1:10" x14ac:dyDescent="0.35">
      <c r="A266" s="1" t="s">
        <v>49</v>
      </c>
      <c r="B266" s="1" t="s">
        <v>20</v>
      </c>
      <c r="C266" s="1" t="s">
        <v>52</v>
      </c>
      <c r="D266" s="2">
        <v>44692</v>
      </c>
      <c r="E266" s="5">
        <v>4571</v>
      </c>
      <c r="F266" s="1">
        <v>122</v>
      </c>
      <c r="G266" s="5">
        <v>37.47</v>
      </c>
      <c r="H266" s="12">
        <v>1828.4</v>
      </c>
      <c r="I266" s="7">
        <f>VLOOKUP(Sales_Table[[#This Row],[Country]], MarkupTable!$A$2:$B$7, 2, FALSE)</f>
        <v>0.35</v>
      </c>
      <c r="J266" t="str">
        <f>IF(Sales_Table[[#This Row],[Markup]]&gt;0.2, "High tax", "Low tax")</f>
        <v>High tax</v>
      </c>
    </row>
    <row r="267" spans="1:10" x14ac:dyDescent="0.35">
      <c r="A267" s="1" t="s">
        <v>47</v>
      </c>
      <c r="B267" s="1" t="s">
        <v>4</v>
      </c>
      <c r="C267" s="1" t="s">
        <v>29</v>
      </c>
      <c r="D267" s="2">
        <v>44587</v>
      </c>
      <c r="E267" s="5">
        <v>4781</v>
      </c>
      <c r="F267" s="1">
        <v>38</v>
      </c>
      <c r="G267" s="5">
        <v>125.82</v>
      </c>
      <c r="H267" s="12">
        <v>1912.4</v>
      </c>
      <c r="I267" s="7">
        <f>VLOOKUP(Sales_Table[[#This Row],[Country]], MarkupTable!$A$2:$B$7, 2, FALSE)</f>
        <v>0.15</v>
      </c>
      <c r="J267" t="str">
        <f>IF(Sales_Table[[#This Row],[Markup]]&gt;0.2, "High tax", "Low tax")</f>
        <v>Low tax</v>
      </c>
    </row>
    <row r="268" spans="1:10" x14ac:dyDescent="0.35">
      <c r="A268" s="1" t="s">
        <v>19</v>
      </c>
      <c r="B268" s="1" t="s">
        <v>20</v>
      </c>
      <c r="C268" s="1" t="s">
        <v>16</v>
      </c>
      <c r="D268" s="2">
        <v>44665</v>
      </c>
      <c r="E268" s="5">
        <v>13034</v>
      </c>
      <c r="F268" s="1">
        <v>117</v>
      </c>
      <c r="G268" s="5">
        <v>111.4</v>
      </c>
      <c r="H268" s="12">
        <v>5213.6000000000004</v>
      </c>
      <c r="I268" s="7">
        <f>VLOOKUP(Sales_Table[[#This Row],[Country]], MarkupTable!$A$2:$B$7, 2, FALSE)</f>
        <v>0.35</v>
      </c>
      <c r="J268" t="str">
        <f>IF(Sales_Table[[#This Row],[Markup]]&gt;0.2, "High tax", "Low tax")</f>
        <v>High tax</v>
      </c>
    </row>
    <row r="269" spans="1:10" x14ac:dyDescent="0.35">
      <c r="A269" s="1" t="s">
        <v>37</v>
      </c>
      <c r="B269" s="1" t="s">
        <v>15</v>
      </c>
      <c r="C269" s="1" t="s">
        <v>2</v>
      </c>
      <c r="D269" s="2">
        <v>44656</v>
      </c>
      <c r="E269" s="5">
        <v>6454</v>
      </c>
      <c r="F269" s="1">
        <v>417</v>
      </c>
      <c r="G269" s="5">
        <v>15.48</v>
      </c>
      <c r="H269" s="12">
        <v>2581.6</v>
      </c>
      <c r="I269" s="7">
        <f>VLOOKUP(Sales_Table[[#This Row],[Country]], MarkupTable!$A$2:$B$7, 2, FALSE)</f>
        <v>0.25</v>
      </c>
      <c r="J269" t="str">
        <f>IF(Sales_Table[[#This Row],[Markup]]&gt;0.2, "High tax", "Low tax")</f>
        <v>High tax</v>
      </c>
    </row>
    <row r="270" spans="1:10" x14ac:dyDescent="0.35">
      <c r="A270" s="1" t="s">
        <v>27</v>
      </c>
      <c r="B270" s="1" t="s">
        <v>15</v>
      </c>
      <c r="C270" s="1" t="s">
        <v>10</v>
      </c>
      <c r="D270" s="2">
        <v>44726</v>
      </c>
      <c r="E270" s="5">
        <v>8484</v>
      </c>
      <c r="F270" s="1">
        <v>57</v>
      </c>
      <c r="G270" s="5">
        <v>148.84</v>
      </c>
      <c r="H270" s="12">
        <v>3393.6</v>
      </c>
      <c r="I270" s="7">
        <f>VLOOKUP(Sales_Table[[#This Row],[Country]], MarkupTable!$A$2:$B$7, 2, FALSE)</f>
        <v>0.25</v>
      </c>
      <c r="J270" t="str">
        <f>IF(Sales_Table[[#This Row],[Markup]]&gt;0.2, "High tax", "Low tax")</f>
        <v>High tax</v>
      </c>
    </row>
    <row r="271" spans="1:10" x14ac:dyDescent="0.35">
      <c r="A271" s="1" t="s">
        <v>17</v>
      </c>
      <c r="B271" s="1" t="s">
        <v>23</v>
      </c>
      <c r="C271" s="1" t="s">
        <v>41</v>
      </c>
      <c r="D271" s="2">
        <v>44664</v>
      </c>
      <c r="E271" s="5">
        <v>4781</v>
      </c>
      <c r="F271" s="1">
        <v>125</v>
      </c>
      <c r="G271" s="5">
        <v>38.25</v>
      </c>
      <c r="H271" s="12">
        <v>1912.4</v>
      </c>
      <c r="I271" s="7">
        <f>VLOOKUP(Sales_Table[[#This Row],[Country]], MarkupTable!$A$2:$B$7, 2, FALSE)</f>
        <v>0.1</v>
      </c>
      <c r="J271" t="str">
        <f>IF(Sales_Table[[#This Row],[Markup]]&gt;0.2, "High tax", "Low tax")</f>
        <v>Low tax</v>
      </c>
    </row>
    <row r="272" spans="1:10" x14ac:dyDescent="0.35">
      <c r="A272" s="1" t="s">
        <v>28</v>
      </c>
      <c r="B272" s="1" t="s">
        <v>9</v>
      </c>
      <c r="C272" s="1" t="s">
        <v>38</v>
      </c>
      <c r="D272" s="2">
        <v>44739</v>
      </c>
      <c r="E272" s="5">
        <v>2240</v>
      </c>
      <c r="F272" s="1">
        <v>166</v>
      </c>
      <c r="G272" s="5">
        <v>13.49</v>
      </c>
      <c r="H272" s="12">
        <v>896</v>
      </c>
      <c r="I272" s="7">
        <f>VLOOKUP(Sales_Table[[#This Row],[Country]], MarkupTable!$A$2:$B$7, 2, FALSE)</f>
        <v>0.3</v>
      </c>
      <c r="J272" t="str">
        <f>IF(Sales_Table[[#This Row],[Markup]]&gt;0.2, "High tax", "Low tax")</f>
        <v>High tax</v>
      </c>
    </row>
    <row r="273" spans="1:10" x14ac:dyDescent="0.35">
      <c r="A273" s="1" t="s">
        <v>48</v>
      </c>
      <c r="B273" s="1" t="s">
        <v>9</v>
      </c>
      <c r="C273" s="1" t="s">
        <v>24</v>
      </c>
      <c r="D273" s="2">
        <v>44587</v>
      </c>
      <c r="E273" s="5">
        <v>6979</v>
      </c>
      <c r="F273" s="1">
        <v>3</v>
      </c>
      <c r="G273" s="5">
        <v>2326.33</v>
      </c>
      <c r="H273" s="12">
        <v>2791.6</v>
      </c>
      <c r="I273" s="7">
        <f>VLOOKUP(Sales_Table[[#This Row],[Country]], MarkupTable!$A$2:$B$7, 2, FALSE)</f>
        <v>0.3</v>
      </c>
      <c r="J273" t="str">
        <f>IF(Sales_Table[[#This Row],[Markup]]&gt;0.2, "High tax", "Low tax")</f>
        <v>High tax</v>
      </c>
    </row>
    <row r="274" spans="1:10" x14ac:dyDescent="0.35">
      <c r="A274" s="1" t="s">
        <v>19</v>
      </c>
      <c r="B274" s="1" t="s">
        <v>1</v>
      </c>
      <c r="C274" s="1" t="s">
        <v>38</v>
      </c>
      <c r="D274" s="2">
        <v>44747</v>
      </c>
      <c r="E274" s="5">
        <v>1652</v>
      </c>
      <c r="F274" s="1">
        <v>72</v>
      </c>
      <c r="G274" s="5">
        <v>22.94</v>
      </c>
      <c r="H274" s="12">
        <v>660.8</v>
      </c>
      <c r="I274" s="7">
        <f>VLOOKUP(Sales_Table[[#This Row],[Country]], MarkupTable!$A$2:$B$7, 2, FALSE)</f>
        <v>0.12</v>
      </c>
      <c r="J274" t="str">
        <f>IF(Sales_Table[[#This Row],[Markup]]&gt;0.2, "High tax", "Low tax")</f>
        <v>Low tax</v>
      </c>
    </row>
    <row r="275" spans="1:10" x14ac:dyDescent="0.35">
      <c r="A275" s="1" t="s">
        <v>28</v>
      </c>
      <c r="B275" s="1" t="s">
        <v>23</v>
      </c>
      <c r="C275" s="1" t="s">
        <v>50</v>
      </c>
      <c r="D275" s="2">
        <v>44572</v>
      </c>
      <c r="E275" s="5">
        <v>13447</v>
      </c>
      <c r="F275" s="1">
        <v>95</v>
      </c>
      <c r="G275" s="5">
        <v>141.55000000000001</v>
      </c>
      <c r="H275" s="12">
        <v>5378.8</v>
      </c>
      <c r="I275" s="7">
        <f>VLOOKUP(Sales_Table[[#This Row],[Country]], MarkupTable!$A$2:$B$7, 2, FALSE)</f>
        <v>0.1</v>
      </c>
      <c r="J275" t="str">
        <f>IF(Sales_Table[[#This Row],[Markup]]&gt;0.2, "High tax", "Low tax")</f>
        <v>Low tax</v>
      </c>
    </row>
    <row r="276" spans="1:10" x14ac:dyDescent="0.35">
      <c r="A276" s="1" t="s">
        <v>43</v>
      </c>
      <c r="B276" s="1" t="s">
        <v>20</v>
      </c>
      <c r="C276" s="1" t="s">
        <v>38</v>
      </c>
      <c r="D276" s="2">
        <v>44627</v>
      </c>
      <c r="E276" s="5">
        <v>9422</v>
      </c>
      <c r="F276" s="1">
        <v>22</v>
      </c>
      <c r="G276" s="5">
        <v>428.27</v>
      </c>
      <c r="H276" s="12">
        <v>3768.8</v>
      </c>
      <c r="I276" s="7">
        <f>VLOOKUP(Sales_Table[[#This Row],[Country]], MarkupTable!$A$2:$B$7, 2, FALSE)</f>
        <v>0.35</v>
      </c>
      <c r="J276" t="str">
        <f>IF(Sales_Table[[#This Row],[Markup]]&gt;0.2, "High tax", "Low tax")</f>
        <v>High tax</v>
      </c>
    </row>
    <row r="277" spans="1:10" x14ac:dyDescent="0.35">
      <c r="A277" s="1" t="s">
        <v>35</v>
      </c>
      <c r="B277" s="1" t="s">
        <v>23</v>
      </c>
      <c r="C277" s="1" t="s">
        <v>16</v>
      </c>
      <c r="D277" s="2">
        <v>44624</v>
      </c>
      <c r="E277" s="5">
        <v>8687</v>
      </c>
      <c r="F277" s="1">
        <v>100</v>
      </c>
      <c r="G277" s="5">
        <v>86.87</v>
      </c>
      <c r="H277" s="12">
        <v>3474.8</v>
      </c>
      <c r="I277" s="7">
        <f>VLOOKUP(Sales_Table[[#This Row],[Country]], MarkupTable!$A$2:$B$7, 2, FALSE)</f>
        <v>0.1</v>
      </c>
      <c r="J277" t="str">
        <f>IF(Sales_Table[[#This Row],[Markup]]&gt;0.2, "High tax", "Low tax")</f>
        <v>Low tax</v>
      </c>
    </row>
    <row r="278" spans="1:10" x14ac:dyDescent="0.35">
      <c r="A278" s="1" t="s">
        <v>25</v>
      </c>
      <c r="B278" s="1" t="s">
        <v>23</v>
      </c>
      <c r="C278" s="1" t="s">
        <v>29</v>
      </c>
      <c r="D278" s="2">
        <v>44757</v>
      </c>
      <c r="E278" s="5">
        <v>2415</v>
      </c>
      <c r="F278" s="1">
        <v>312</v>
      </c>
      <c r="G278" s="5">
        <v>7.74</v>
      </c>
      <c r="H278" s="12">
        <v>966</v>
      </c>
      <c r="I278" s="7">
        <f>VLOOKUP(Sales_Table[[#This Row],[Country]], MarkupTable!$A$2:$B$7, 2, FALSE)</f>
        <v>0.1</v>
      </c>
      <c r="J278" t="str">
        <f>IF(Sales_Table[[#This Row],[Markup]]&gt;0.2, "High tax", "Low tax")</f>
        <v>Low tax</v>
      </c>
    </row>
    <row r="279" spans="1:10" x14ac:dyDescent="0.35">
      <c r="A279" s="1" t="s">
        <v>35</v>
      </c>
      <c r="B279" s="1" t="s">
        <v>1</v>
      </c>
      <c r="C279" s="1" t="s">
        <v>7</v>
      </c>
      <c r="D279" s="2">
        <v>44692</v>
      </c>
      <c r="E279" s="5">
        <v>6272</v>
      </c>
      <c r="F279" s="1">
        <v>86</v>
      </c>
      <c r="G279" s="5">
        <v>72.930000000000007</v>
      </c>
      <c r="H279" s="12">
        <v>2508.8000000000002</v>
      </c>
      <c r="I279" s="7">
        <f>VLOOKUP(Sales_Table[[#This Row],[Country]], MarkupTable!$A$2:$B$7, 2, FALSE)</f>
        <v>0.12</v>
      </c>
      <c r="J279" t="str">
        <f>IF(Sales_Table[[#This Row],[Markup]]&gt;0.2, "High tax", "Low tax")</f>
        <v>Low tax</v>
      </c>
    </row>
    <row r="280" spans="1:10" x14ac:dyDescent="0.35">
      <c r="A280" s="1" t="s">
        <v>25</v>
      </c>
      <c r="B280" s="1" t="s">
        <v>20</v>
      </c>
      <c r="C280" s="1" t="s">
        <v>31</v>
      </c>
      <c r="D280" s="2">
        <v>44588</v>
      </c>
      <c r="E280" s="5">
        <v>4389</v>
      </c>
      <c r="F280" s="1">
        <v>7</v>
      </c>
      <c r="G280" s="5">
        <v>627</v>
      </c>
      <c r="H280" s="12">
        <v>1755.6</v>
      </c>
      <c r="I280" s="7">
        <f>VLOOKUP(Sales_Table[[#This Row],[Country]], MarkupTable!$A$2:$B$7, 2, FALSE)</f>
        <v>0.35</v>
      </c>
      <c r="J280" t="str">
        <f>IF(Sales_Table[[#This Row],[Markup]]&gt;0.2, "High tax", "Low tax")</f>
        <v>High tax</v>
      </c>
    </row>
    <row r="281" spans="1:10" x14ac:dyDescent="0.35">
      <c r="A281" s="1" t="s">
        <v>25</v>
      </c>
      <c r="B281" s="1" t="s">
        <v>4</v>
      </c>
      <c r="C281" s="1" t="s">
        <v>21</v>
      </c>
      <c r="D281" s="2">
        <v>44739</v>
      </c>
      <c r="E281" s="5">
        <v>3122</v>
      </c>
      <c r="F281" s="1">
        <v>149</v>
      </c>
      <c r="G281" s="5">
        <v>20.95</v>
      </c>
      <c r="H281" s="12">
        <v>1248.8</v>
      </c>
      <c r="I281" s="7">
        <f>VLOOKUP(Sales_Table[[#This Row],[Country]], MarkupTable!$A$2:$B$7, 2, FALSE)</f>
        <v>0.15</v>
      </c>
      <c r="J281" t="str">
        <f>IF(Sales_Table[[#This Row],[Markup]]&gt;0.2, "High tax", "Low tax")</f>
        <v>Low tax</v>
      </c>
    </row>
    <row r="282" spans="1:10" x14ac:dyDescent="0.35">
      <c r="A282" s="1" t="s">
        <v>49</v>
      </c>
      <c r="B282" s="1" t="s">
        <v>4</v>
      </c>
      <c r="C282" s="1" t="s">
        <v>10</v>
      </c>
      <c r="D282" s="2">
        <v>44776</v>
      </c>
      <c r="E282" s="5">
        <v>8043</v>
      </c>
      <c r="F282" s="1">
        <v>18</v>
      </c>
      <c r="G282" s="5">
        <v>446.83</v>
      </c>
      <c r="H282" s="12">
        <v>3217.2</v>
      </c>
      <c r="I282" s="7">
        <f>VLOOKUP(Sales_Table[[#This Row],[Country]], MarkupTable!$A$2:$B$7, 2, FALSE)</f>
        <v>0.15</v>
      </c>
      <c r="J282" t="str">
        <f>IF(Sales_Table[[#This Row],[Markup]]&gt;0.2, "High tax", "Low tax")</f>
        <v>Low tax</v>
      </c>
    </row>
    <row r="283" spans="1:10" x14ac:dyDescent="0.35">
      <c r="A283" s="1" t="s">
        <v>40</v>
      </c>
      <c r="B283" s="1" t="s">
        <v>15</v>
      </c>
      <c r="C283" s="1" t="s">
        <v>2</v>
      </c>
      <c r="D283" s="2">
        <v>44792</v>
      </c>
      <c r="E283" s="5">
        <v>11662</v>
      </c>
      <c r="F283" s="1">
        <v>242</v>
      </c>
      <c r="G283" s="5">
        <v>48.19</v>
      </c>
      <c r="H283" s="12">
        <v>4664.8</v>
      </c>
      <c r="I283" s="7">
        <f>VLOOKUP(Sales_Table[[#This Row],[Country]], MarkupTable!$A$2:$B$7, 2, FALSE)</f>
        <v>0.25</v>
      </c>
      <c r="J283" t="str">
        <f>IF(Sales_Table[[#This Row],[Markup]]&gt;0.2, "High tax", "Low tax")</f>
        <v>High tax</v>
      </c>
    </row>
    <row r="284" spans="1:10" x14ac:dyDescent="0.35">
      <c r="A284" s="1" t="s">
        <v>40</v>
      </c>
      <c r="B284" s="1" t="s">
        <v>9</v>
      </c>
      <c r="C284" s="1" t="s">
        <v>36</v>
      </c>
      <c r="D284" s="2">
        <v>44727</v>
      </c>
      <c r="E284" s="5">
        <v>392</v>
      </c>
      <c r="F284" s="1">
        <v>102</v>
      </c>
      <c r="G284" s="5">
        <v>3.84</v>
      </c>
      <c r="H284" s="12">
        <v>156.80000000000001</v>
      </c>
      <c r="I284" s="7">
        <f>VLOOKUP(Sales_Table[[#This Row],[Country]], MarkupTable!$A$2:$B$7, 2, FALSE)</f>
        <v>0.3</v>
      </c>
      <c r="J284" t="str">
        <f>IF(Sales_Table[[#This Row],[Markup]]&gt;0.2, "High tax", "Low tax")</f>
        <v>High tax</v>
      </c>
    </row>
    <row r="285" spans="1:10" x14ac:dyDescent="0.35">
      <c r="A285" s="1" t="s">
        <v>37</v>
      </c>
      <c r="B285" s="1" t="s">
        <v>1</v>
      </c>
      <c r="C285" s="1" t="s">
        <v>7</v>
      </c>
      <c r="D285" s="2">
        <v>44599</v>
      </c>
      <c r="E285" s="5">
        <v>8925</v>
      </c>
      <c r="F285" s="1">
        <v>158</v>
      </c>
      <c r="G285" s="5">
        <v>56.49</v>
      </c>
      <c r="H285" s="12">
        <v>3570</v>
      </c>
      <c r="I285" s="7">
        <f>VLOOKUP(Sales_Table[[#This Row],[Country]], MarkupTable!$A$2:$B$7, 2, FALSE)</f>
        <v>0.12</v>
      </c>
      <c r="J285" t="str">
        <f>IF(Sales_Table[[#This Row],[Markup]]&gt;0.2, "High tax", "Low tax")</f>
        <v>Low tax</v>
      </c>
    </row>
    <row r="286" spans="1:10" x14ac:dyDescent="0.35">
      <c r="A286" s="1" t="s">
        <v>25</v>
      </c>
      <c r="B286" s="1" t="s">
        <v>9</v>
      </c>
      <c r="C286" s="1" t="s">
        <v>41</v>
      </c>
      <c r="D286" s="2">
        <v>44750</v>
      </c>
      <c r="E286" s="5">
        <v>7294</v>
      </c>
      <c r="F286" s="1">
        <v>128</v>
      </c>
      <c r="G286" s="5">
        <v>56.98</v>
      </c>
      <c r="H286" s="12">
        <v>2917.6</v>
      </c>
      <c r="I286" s="7">
        <f>VLOOKUP(Sales_Table[[#This Row],[Country]], MarkupTable!$A$2:$B$7, 2, FALSE)</f>
        <v>0.3</v>
      </c>
      <c r="J286" t="str">
        <f>IF(Sales_Table[[#This Row],[Markup]]&gt;0.2, "High tax", "Low tax")</f>
        <v>High tax</v>
      </c>
    </row>
    <row r="287" spans="1:10" x14ac:dyDescent="0.35">
      <c r="A287" s="1" t="s">
        <v>37</v>
      </c>
      <c r="B287" s="1" t="s">
        <v>4</v>
      </c>
      <c r="C287" s="1" t="s">
        <v>31</v>
      </c>
      <c r="D287" s="2">
        <v>44672</v>
      </c>
      <c r="E287" s="5">
        <v>1526</v>
      </c>
      <c r="F287" s="1">
        <v>96</v>
      </c>
      <c r="G287" s="5">
        <v>15.9</v>
      </c>
      <c r="H287" s="12">
        <v>610.4</v>
      </c>
      <c r="I287" s="7">
        <f>VLOOKUP(Sales_Table[[#This Row],[Country]], MarkupTable!$A$2:$B$7, 2, FALSE)</f>
        <v>0.15</v>
      </c>
      <c r="J287" t="str">
        <f>IF(Sales_Table[[#This Row],[Markup]]&gt;0.2, "High tax", "Low tax")</f>
        <v>Low tax</v>
      </c>
    </row>
    <row r="288" spans="1:10" x14ac:dyDescent="0.35">
      <c r="A288" s="1" t="s">
        <v>49</v>
      </c>
      <c r="B288" s="1" t="s">
        <v>1</v>
      </c>
      <c r="C288" s="1" t="s">
        <v>2</v>
      </c>
      <c r="D288" s="2">
        <v>44659</v>
      </c>
      <c r="E288" s="5">
        <v>2688</v>
      </c>
      <c r="F288" s="1">
        <v>209</v>
      </c>
      <c r="G288" s="5">
        <v>12.86</v>
      </c>
      <c r="H288" s="12">
        <v>1075.2</v>
      </c>
      <c r="I288" s="7">
        <f>VLOOKUP(Sales_Table[[#This Row],[Country]], MarkupTable!$A$2:$B$7, 2, FALSE)</f>
        <v>0.12</v>
      </c>
      <c r="J288" t="str">
        <f>IF(Sales_Table[[#This Row],[Markup]]&gt;0.2, "High tax", "Low tax")</f>
        <v>Low tax</v>
      </c>
    </row>
    <row r="289" spans="1:10" x14ac:dyDescent="0.35">
      <c r="A289" s="1" t="s">
        <v>34</v>
      </c>
      <c r="B289" s="1" t="s">
        <v>9</v>
      </c>
      <c r="C289" s="1" t="s">
        <v>16</v>
      </c>
      <c r="D289" s="2">
        <v>44792</v>
      </c>
      <c r="E289" s="5">
        <v>14889</v>
      </c>
      <c r="F289" s="1">
        <v>52</v>
      </c>
      <c r="G289" s="5">
        <v>286.33</v>
      </c>
      <c r="H289" s="12">
        <v>5955.6</v>
      </c>
      <c r="I289" s="7">
        <f>VLOOKUP(Sales_Table[[#This Row],[Country]], MarkupTable!$A$2:$B$7, 2, FALSE)</f>
        <v>0.3</v>
      </c>
      <c r="J289" t="str">
        <f>IF(Sales_Table[[#This Row],[Markup]]&gt;0.2, "High tax", "Low tax")</f>
        <v>High tax</v>
      </c>
    </row>
    <row r="290" spans="1:10" x14ac:dyDescent="0.35">
      <c r="A290" s="1" t="s">
        <v>8</v>
      </c>
      <c r="B290" s="1" t="s">
        <v>4</v>
      </c>
      <c r="C290" s="1" t="s">
        <v>36</v>
      </c>
      <c r="D290" s="2">
        <v>44685</v>
      </c>
      <c r="E290" s="5">
        <v>2912</v>
      </c>
      <c r="F290" s="1">
        <v>55</v>
      </c>
      <c r="G290" s="5">
        <v>52.95</v>
      </c>
      <c r="H290" s="12">
        <v>1164.8</v>
      </c>
      <c r="I290" s="7">
        <f>VLOOKUP(Sales_Table[[#This Row],[Country]], MarkupTable!$A$2:$B$7, 2, FALSE)</f>
        <v>0.15</v>
      </c>
      <c r="J290" t="str">
        <f>IF(Sales_Table[[#This Row],[Markup]]&gt;0.2, "High tax", "Low tax")</f>
        <v>Low tax</v>
      </c>
    </row>
    <row r="291" spans="1:10" x14ac:dyDescent="0.35">
      <c r="A291" s="1" t="s">
        <v>22</v>
      </c>
      <c r="B291" s="1" t="s">
        <v>20</v>
      </c>
      <c r="C291" s="1" t="s">
        <v>5</v>
      </c>
      <c r="D291" s="2">
        <v>44692</v>
      </c>
      <c r="E291" s="5">
        <v>2632</v>
      </c>
      <c r="F291" s="1">
        <v>108</v>
      </c>
      <c r="G291" s="5">
        <v>24.37</v>
      </c>
      <c r="H291" s="12">
        <v>1052.8</v>
      </c>
      <c r="I291" s="7">
        <f>VLOOKUP(Sales_Table[[#This Row],[Country]], MarkupTable!$A$2:$B$7, 2, FALSE)</f>
        <v>0.35</v>
      </c>
      <c r="J291" t="str">
        <f>IF(Sales_Table[[#This Row],[Markup]]&gt;0.2, "High tax", "Low tax")</f>
        <v>High tax</v>
      </c>
    </row>
    <row r="292" spans="1:10" x14ac:dyDescent="0.35">
      <c r="A292" s="1" t="s">
        <v>22</v>
      </c>
      <c r="B292" s="1" t="s">
        <v>20</v>
      </c>
      <c r="C292" s="1" t="s">
        <v>24</v>
      </c>
      <c r="D292" s="2">
        <v>44642</v>
      </c>
      <c r="E292" s="5">
        <v>6328</v>
      </c>
      <c r="F292" s="1">
        <v>51</v>
      </c>
      <c r="G292" s="5">
        <v>124.08</v>
      </c>
      <c r="H292" s="12">
        <v>2531.1999999999998</v>
      </c>
      <c r="I292" s="7">
        <f>VLOOKUP(Sales_Table[[#This Row],[Country]], MarkupTable!$A$2:$B$7, 2, FALSE)</f>
        <v>0.35</v>
      </c>
      <c r="J292" t="str">
        <f>IF(Sales_Table[[#This Row],[Markup]]&gt;0.2, "High tax", "Low tax")</f>
        <v>High tax</v>
      </c>
    </row>
    <row r="293" spans="1:10" x14ac:dyDescent="0.35">
      <c r="A293" s="1" t="s">
        <v>37</v>
      </c>
      <c r="B293" s="1" t="s">
        <v>23</v>
      </c>
      <c r="C293" s="1" t="s">
        <v>33</v>
      </c>
      <c r="D293" s="2">
        <v>44783</v>
      </c>
      <c r="E293" s="5">
        <v>2527</v>
      </c>
      <c r="F293" s="1">
        <v>216</v>
      </c>
      <c r="G293" s="5">
        <v>11.7</v>
      </c>
      <c r="H293" s="12">
        <v>1010.8</v>
      </c>
      <c r="I293" s="7">
        <f>VLOOKUP(Sales_Table[[#This Row],[Country]], MarkupTable!$A$2:$B$7, 2, FALSE)</f>
        <v>0.1</v>
      </c>
      <c r="J293" t="str">
        <f>IF(Sales_Table[[#This Row],[Markup]]&gt;0.2, "High tax", "Low tax")</f>
        <v>Low tax</v>
      </c>
    </row>
    <row r="294" spans="1:10" x14ac:dyDescent="0.35">
      <c r="A294" s="1" t="s">
        <v>37</v>
      </c>
      <c r="B294" s="1" t="s">
        <v>20</v>
      </c>
      <c r="C294" s="1" t="s">
        <v>36</v>
      </c>
      <c r="D294" s="2">
        <v>44685</v>
      </c>
      <c r="E294" s="5">
        <v>1414</v>
      </c>
      <c r="F294" s="1">
        <v>318</v>
      </c>
      <c r="G294" s="5">
        <v>4.45</v>
      </c>
      <c r="H294" s="12">
        <v>565.6</v>
      </c>
      <c r="I294" s="7">
        <f>VLOOKUP(Sales_Table[[#This Row],[Country]], MarkupTable!$A$2:$B$7, 2, FALSE)</f>
        <v>0.35</v>
      </c>
      <c r="J294" t="str">
        <f>IF(Sales_Table[[#This Row],[Markup]]&gt;0.2, "High tax", "Low tax")</f>
        <v>High tax</v>
      </c>
    </row>
    <row r="295" spans="1:10" x14ac:dyDescent="0.35">
      <c r="A295" s="1" t="s">
        <v>43</v>
      </c>
      <c r="B295" s="1" t="s">
        <v>20</v>
      </c>
      <c r="C295" s="1" t="s">
        <v>12</v>
      </c>
      <c r="D295" s="2">
        <v>44791</v>
      </c>
      <c r="E295" s="5">
        <v>7714</v>
      </c>
      <c r="F295" s="1">
        <v>238</v>
      </c>
      <c r="G295" s="5">
        <v>32.409999999999997</v>
      </c>
      <c r="H295" s="12">
        <v>3085.6</v>
      </c>
      <c r="I295" s="7">
        <f>VLOOKUP(Sales_Table[[#This Row],[Country]], MarkupTable!$A$2:$B$7, 2, FALSE)</f>
        <v>0.35</v>
      </c>
      <c r="J295" t="str">
        <f>IF(Sales_Table[[#This Row],[Markup]]&gt;0.2, "High tax", "Low tax")</f>
        <v>High tax</v>
      </c>
    </row>
    <row r="296" spans="1:10" x14ac:dyDescent="0.35">
      <c r="A296" s="1" t="s">
        <v>48</v>
      </c>
      <c r="B296" s="1" t="s">
        <v>23</v>
      </c>
      <c r="C296" s="1" t="s">
        <v>45</v>
      </c>
      <c r="D296" s="2">
        <v>44776</v>
      </c>
      <c r="E296" s="5">
        <v>4347</v>
      </c>
      <c r="F296" s="1">
        <v>238</v>
      </c>
      <c r="G296" s="5">
        <v>18.260000000000002</v>
      </c>
      <c r="H296" s="12">
        <v>1738.8</v>
      </c>
      <c r="I296" s="7">
        <f>VLOOKUP(Sales_Table[[#This Row],[Country]], MarkupTable!$A$2:$B$7, 2, FALSE)</f>
        <v>0.1</v>
      </c>
      <c r="J296" t="str">
        <f>IF(Sales_Table[[#This Row],[Markup]]&gt;0.2, "High tax", "Low tax")</f>
        <v>Low tax</v>
      </c>
    </row>
    <row r="297" spans="1:10" x14ac:dyDescent="0.35">
      <c r="A297" s="1" t="s">
        <v>27</v>
      </c>
      <c r="B297" s="1" t="s">
        <v>15</v>
      </c>
      <c r="C297" s="1" t="s">
        <v>31</v>
      </c>
      <c r="D297" s="2">
        <v>44575</v>
      </c>
      <c r="E297" s="5">
        <v>7490</v>
      </c>
      <c r="F297" s="1">
        <v>315</v>
      </c>
      <c r="G297" s="5">
        <v>23.78</v>
      </c>
      <c r="H297" s="12">
        <v>2996</v>
      </c>
      <c r="I297" s="7">
        <f>VLOOKUP(Sales_Table[[#This Row],[Country]], MarkupTable!$A$2:$B$7, 2, FALSE)</f>
        <v>0.25</v>
      </c>
      <c r="J297" t="str">
        <f>IF(Sales_Table[[#This Row],[Markup]]&gt;0.2, "High tax", "Low tax")</f>
        <v>High tax</v>
      </c>
    </row>
    <row r="298" spans="1:10" x14ac:dyDescent="0.35">
      <c r="A298" s="1" t="s">
        <v>47</v>
      </c>
      <c r="B298" s="1" t="s">
        <v>9</v>
      </c>
      <c r="C298" s="1" t="s">
        <v>46</v>
      </c>
      <c r="D298" s="2">
        <v>44659</v>
      </c>
      <c r="E298" s="5">
        <v>2058</v>
      </c>
      <c r="F298" s="1">
        <v>72</v>
      </c>
      <c r="G298" s="5">
        <v>28.58</v>
      </c>
      <c r="H298" s="12">
        <v>823.2</v>
      </c>
      <c r="I298" s="7">
        <f>VLOOKUP(Sales_Table[[#This Row],[Country]], MarkupTable!$A$2:$B$7, 2, FALSE)</f>
        <v>0.3</v>
      </c>
      <c r="J298" t="str">
        <f>IF(Sales_Table[[#This Row],[Markup]]&gt;0.2, "High tax", "Low tax")</f>
        <v>High tax</v>
      </c>
    </row>
    <row r="299" spans="1:10" x14ac:dyDescent="0.35">
      <c r="A299" s="1" t="s">
        <v>43</v>
      </c>
      <c r="B299" s="1" t="s">
        <v>1</v>
      </c>
      <c r="C299" s="1" t="s">
        <v>21</v>
      </c>
      <c r="D299" s="2">
        <v>44774</v>
      </c>
      <c r="E299" s="5">
        <v>3640</v>
      </c>
      <c r="F299" s="1">
        <v>3</v>
      </c>
      <c r="G299" s="5">
        <v>1213.33</v>
      </c>
      <c r="H299" s="12">
        <v>1456</v>
      </c>
      <c r="I299" s="7">
        <f>VLOOKUP(Sales_Table[[#This Row],[Country]], MarkupTable!$A$2:$B$7, 2, FALSE)</f>
        <v>0.12</v>
      </c>
      <c r="J299" t="str">
        <f>IF(Sales_Table[[#This Row],[Markup]]&gt;0.2, "High tax", "Low tax")</f>
        <v>Low tax</v>
      </c>
    </row>
    <row r="300" spans="1:10" x14ac:dyDescent="0.35">
      <c r="A300" s="1" t="s">
        <v>37</v>
      </c>
      <c r="B300" s="1" t="s">
        <v>23</v>
      </c>
      <c r="C300" s="1" t="s">
        <v>24</v>
      </c>
      <c r="D300" s="2">
        <v>44635</v>
      </c>
      <c r="E300" s="5">
        <v>455</v>
      </c>
      <c r="F300" s="1">
        <v>45</v>
      </c>
      <c r="G300" s="5">
        <v>10.11</v>
      </c>
      <c r="H300" s="12">
        <v>182</v>
      </c>
      <c r="I300" s="7">
        <f>VLOOKUP(Sales_Table[[#This Row],[Country]], MarkupTable!$A$2:$B$7, 2, FALSE)</f>
        <v>0.1</v>
      </c>
      <c r="J300" t="str">
        <f>IF(Sales_Table[[#This Row],[Markup]]&gt;0.2, "High tax", "Low tax")</f>
        <v>Low tax</v>
      </c>
    </row>
    <row r="301" spans="1:10" x14ac:dyDescent="0.35">
      <c r="A301" s="1" t="s">
        <v>25</v>
      </c>
      <c r="B301" s="1" t="s">
        <v>4</v>
      </c>
      <c r="C301" s="1" t="s">
        <v>2</v>
      </c>
      <c r="D301" s="2">
        <v>44757</v>
      </c>
      <c r="E301" s="5">
        <v>10990</v>
      </c>
      <c r="F301" s="1">
        <v>184</v>
      </c>
      <c r="G301" s="5">
        <v>59.73</v>
      </c>
      <c r="H301" s="12">
        <v>4396</v>
      </c>
      <c r="I301" s="7">
        <f>VLOOKUP(Sales_Table[[#This Row],[Country]], MarkupTable!$A$2:$B$7, 2, FALSE)</f>
        <v>0.15</v>
      </c>
      <c r="J301" t="str">
        <f>IF(Sales_Table[[#This Row],[Markup]]&gt;0.2, "High tax", "Low tax")</f>
        <v>Low tax</v>
      </c>
    </row>
    <row r="302" spans="1:10" x14ac:dyDescent="0.35">
      <c r="A302" s="1" t="s">
        <v>19</v>
      </c>
      <c r="B302" s="1" t="s">
        <v>15</v>
      </c>
      <c r="C302" s="1" t="s">
        <v>41</v>
      </c>
      <c r="D302" s="2">
        <v>44574</v>
      </c>
      <c r="E302" s="5">
        <v>5558</v>
      </c>
      <c r="F302" s="1">
        <v>127</v>
      </c>
      <c r="G302" s="5">
        <v>43.76</v>
      </c>
      <c r="H302" s="12">
        <v>2223.1999999999998</v>
      </c>
      <c r="I302" s="7">
        <f>VLOOKUP(Sales_Table[[#This Row],[Country]], MarkupTable!$A$2:$B$7, 2, FALSE)</f>
        <v>0.25</v>
      </c>
      <c r="J302" t="str">
        <f>IF(Sales_Table[[#This Row],[Markup]]&gt;0.2, "High tax", "Low tax")</f>
        <v>High tax</v>
      </c>
    </row>
    <row r="303" spans="1:10" x14ac:dyDescent="0.35">
      <c r="A303" s="1" t="s">
        <v>22</v>
      </c>
      <c r="B303" s="1" t="s">
        <v>9</v>
      </c>
      <c r="C303" s="1" t="s">
        <v>5</v>
      </c>
      <c r="D303" s="2">
        <v>44799</v>
      </c>
      <c r="E303" s="5">
        <v>2541</v>
      </c>
      <c r="F303" s="1">
        <v>53</v>
      </c>
      <c r="G303" s="5">
        <v>47.94</v>
      </c>
      <c r="H303" s="12">
        <v>1016.4</v>
      </c>
      <c r="I303" s="7">
        <f>VLOOKUP(Sales_Table[[#This Row],[Country]], MarkupTable!$A$2:$B$7, 2, FALSE)</f>
        <v>0.3</v>
      </c>
      <c r="J303" t="str">
        <f>IF(Sales_Table[[#This Row],[Markup]]&gt;0.2, "High tax", "Low tax")</f>
        <v>High tax</v>
      </c>
    </row>
    <row r="304" spans="1:10" x14ac:dyDescent="0.35">
      <c r="A304" s="1" t="s">
        <v>49</v>
      </c>
      <c r="B304" s="1" t="s">
        <v>23</v>
      </c>
      <c r="C304" s="1" t="s">
        <v>24</v>
      </c>
      <c r="D304" s="2">
        <v>44571</v>
      </c>
      <c r="E304" s="5">
        <v>1876</v>
      </c>
      <c r="F304" s="1">
        <v>172</v>
      </c>
      <c r="G304" s="5">
        <v>10.91</v>
      </c>
      <c r="H304" s="12">
        <v>750.4</v>
      </c>
      <c r="I304" s="7">
        <f>VLOOKUP(Sales_Table[[#This Row],[Country]], MarkupTable!$A$2:$B$7, 2, FALSE)</f>
        <v>0.1</v>
      </c>
      <c r="J304" t="str">
        <f>IF(Sales_Table[[#This Row],[Markup]]&gt;0.2, "High tax", "Low tax")</f>
        <v>Low tax</v>
      </c>
    </row>
    <row r="305" spans="1:10" x14ac:dyDescent="0.35">
      <c r="A305" s="1" t="s">
        <v>6</v>
      </c>
      <c r="B305" s="1" t="s">
        <v>9</v>
      </c>
      <c r="C305" s="1" t="s">
        <v>38</v>
      </c>
      <c r="D305" s="2">
        <v>44692</v>
      </c>
      <c r="E305" s="5">
        <v>5523</v>
      </c>
      <c r="F305" s="1">
        <v>87</v>
      </c>
      <c r="G305" s="5">
        <v>63.48</v>
      </c>
      <c r="H305" s="12">
        <v>2209.1999999999998</v>
      </c>
      <c r="I305" s="7">
        <f>VLOOKUP(Sales_Table[[#This Row],[Country]], MarkupTable!$A$2:$B$7, 2, FALSE)</f>
        <v>0.3</v>
      </c>
      <c r="J305" t="str">
        <f>IF(Sales_Table[[#This Row],[Markup]]&gt;0.2, "High tax", "Low tax")</f>
        <v>High tax</v>
      </c>
    </row>
    <row r="306" spans="1:10" x14ac:dyDescent="0.35">
      <c r="A306" s="1" t="s">
        <v>28</v>
      </c>
      <c r="B306" s="1" t="s">
        <v>15</v>
      </c>
      <c r="C306" s="1" t="s">
        <v>5</v>
      </c>
      <c r="D306" s="2">
        <v>44803</v>
      </c>
      <c r="E306" s="5">
        <v>11200</v>
      </c>
      <c r="F306" s="1">
        <v>22</v>
      </c>
      <c r="G306" s="5">
        <v>509.09</v>
      </c>
      <c r="H306" s="12">
        <v>4480</v>
      </c>
      <c r="I306" s="7">
        <f>VLOOKUP(Sales_Table[[#This Row],[Country]], MarkupTable!$A$2:$B$7, 2, FALSE)</f>
        <v>0.25</v>
      </c>
      <c r="J306" t="str">
        <f>IF(Sales_Table[[#This Row],[Markup]]&gt;0.2, "High tax", "Low tax")</f>
        <v>High tax</v>
      </c>
    </row>
    <row r="307" spans="1:10" x14ac:dyDescent="0.35">
      <c r="A307" s="1" t="s">
        <v>35</v>
      </c>
      <c r="B307" s="1" t="s">
        <v>20</v>
      </c>
      <c r="C307" s="1" t="s">
        <v>51</v>
      </c>
      <c r="D307" s="2">
        <v>44763</v>
      </c>
      <c r="E307" s="5">
        <v>5593</v>
      </c>
      <c r="F307" s="1">
        <v>122</v>
      </c>
      <c r="G307" s="5">
        <v>45.84</v>
      </c>
      <c r="H307" s="12">
        <v>2237.1999999999998</v>
      </c>
      <c r="I307" s="7">
        <f>VLOOKUP(Sales_Table[[#This Row],[Country]], MarkupTable!$A$2:$B$7, 2, FALSE)</f>
        <v>0.35</v>
      </c>
      <c r="J307" t="str">
        <f>IF(Sales_Table[[#This Row],[Markup]]&gt;0.2, "High tax", "Low tax")</f>
        <v>High tax</v>
      </c>
    </row>
    <row r="308" spans="1:10" x14ac:dyDescent="0.35">
      <c r="A308" s="1" t="s">
        <v>22</v>
      </c>
      <c r="B308" s="1" t="s">
        <v>9</v>
      </c>
      <c r="C308" s="1" t="s">
        <v>41</v>
      </c>
      <c r="D308" s="2">
        <v>44774</v>
      </c>
      <c r="E308" s="5">
        <v>7882</v>
      </c>
      <c r="F308" s="1">
        <v>125</v>
      </c>
      <c r="G308" s="5">
        <v>63.06</v>
      </c>
      <c r="H308" s="12">
        <v>3152.8</v>
      </c>
      <c r="I308" s="7">
        <f>VLOOKUP(Sales_Table[[#This Row],[Country]], MarkupTable!$A$2:$B$7, 2, FALSE)</f>
        <v>0.3</v>
      </c>
      <c r="J308" t="str">
        <f>IF(Sales_Table[[#This Row],[Markup]]&gt;0.2, "High tax", "Low tax")</f>
        <v>High tax</v>
      </c>
    </row>
    <row r="309" spans="1:10" x14ac:dyDescent="0.35">
      <c r="A309" s="1" t="s">
        <v>17</v>
      </c>
      <c r="B309" s="1" t="s">
        <v>23</v>
      </c>
      <c r="C309" s="1" t="s">
        <v>5</v>
      </c>
      <c r="D309" s="2">
        <v>44609</v>
      </c>
      <c r="E309" s="5">
        <v>10241</v>
      </c>
      <c r="F309" s="1">
        <v>259</v>
      </c>
      <c r="G309" s="5">
        <v>39.54</v>
      </c>
      <c r="H309" s="12">
        <v>4096.3999999999996</v>
      </c>
      <c r="I309" s="7">
        <f>VLOOKUP(Sales_Table[[#This Row],[Country]], MarkupTable!$A$2:$B$7, 2, FALSE)</f>
        <v>0.1</v>
      </c>
      <c r="J309" t="str">
        <f>IF(Sales_Table[[#This Row],[Markup]]&gt;0.2, "High tax", "Low tax")</f>
        <v>Low tax</v>
      </c>
    </row>
    <row r="310" spans="1:10" x14ac:dyDescent="0.35">
      <c r="A310" s="1" t="s">
        <v>17</v>
      </c>
      <c r="B310" s="1" t="s">
        <v>9</v>
      </c>
      <c r="C310" s="1" t="s">
        <v>26</v>
      </c>
      <c r="D310" s="2">
        <v>44769</v>
      </c>
      <c r="E310" s="5">
        <v>6832</v>
      </c>
      <c r="F310" s="1">
        <v>156</v>
      </c>
      <c r="G310" s="5">
        <v>43.79</v>
      </c>
      <c r="H310" s="12">
        <v>2732.8</v>
      </c>
      <c r="I310" s="7">
        <f>VLOOKUP(Sales_Table[[#This Row],[Country]], MarkupTable!$A$2:$B$7, 2, FALSE)</f>
        <v>0.3</v>
      </c>
      <c r="J310" t="str">
        <f>IF(Sales_Table[[#This Row],[Markup]]&gt;0.2, "High tax", "Low tax")</f>
        <v>High tax</v>
      </c>
    </row>
    <row r="311" spans="1:10" x14ac:dyDescent="0.35">
      <c r="A311" s="1" t="s">
        <v>48</v>
      </c>
      <c r="B311" s="1" t="s">
        <v>20</v>
      </c>
      <c r="C311" s="1" t="s">
        <v>21</v>
      </c>
      <c r="D311" s="2">
        <v>44615</v>
      </c>
      <c r="E311" s="5">
        <v>1379</v>
      </c>
      <c r="F311" s="1">
        <v>107</v>
      </c>
      <c r="G311" s="5">
        <v>12.89</v>
      </c>
      <c r="H311" s="12">
        <v>551.6</v>
      </c>
      <c r="I311" s="7">
        <f>VLOOKUP(Sales_Table[[#This Row],[Country]], MarkupTable!$A$2:$B$7, 2, FALSE)</f>
        <v>0.35</v>
      </c>
      <c r="J311" t="str">
        <f>IF(Sales_Table[[#This Row],[Markup]]&gt;0.2, "High tax", "Low tax")</f>
        <v>High tax</v>
      </c>
    </row>
    <row r="312" spans="1:10" x14ac:dyDescent="0.35">
      <c r="A312" s="1" t="s">
        <v>18</v>
      </c>
      <c r="B312" s="1" t="s">
        <v>9</v>
      </c>
      <c r="C312" s="1" t="s">
        <v>16</v>
      </c>
      <c r="D312" s="2">
        <v>44642</v>
      </c>
      <c r="E312" s="5">
        <v>3010</v>
      </c>
      <c r="F312" s="1">
        <v>40</v>
      </c>
      <c r="G312" s="5">
        <v>75.25</v>
      </c>
      <c r="H312" s="12">
        <v>1204</v>
      </c>
      <c r="I312" s="7">
        <f>VLOOKUP(Sales_Table[[#This Row],[Country]], MarkupTable!$A$2:$B$7, 2, FALSE)</f>
        <v>0.3</v>
      </c>
      <c r="J312" t="str">
        <f>IF(Sales_Table[[#This Row],[Markup]]&gt;0.2, "High tax", "Low tax")</f>
        <v>High tax</v>
      </c>
    </row>
    <row r="313" spans="1:10" x14ac:dyDescent="0.35">
      <c r="A313" s="1" t="s">
        <v>37</v>
      </c>
      <c r="B313" s="1" t="s">
        <v>4</v>
      </c>
      <c r="C313" s="1" t="s">
        <v>12</v>
      </c>
      <c r="D313" s="2">
        <v>44735</v>
      </c>
      <c r="E313" s="5">
        <v>6888</v>
      </c>
      <c r="F313" s="1">
        <v>311</v>
      </c>
      <c r="G313" s="5">
        <v>22.15</v>
      </c>
      <c r="H313" s="12">
        <v>2755.2</v>
      </c>
      <c r="I313" s="7">
        <f>VLOOKUP(Sales_Table[[#This Row],[Country]], MarkupTable!$A$2:$B$7, 2, FALSE)</f>
        <v>0.15</v>
      </c>
      <c r="J313" t="str">
        <f>IF(Sales_Table[[#This Row],[Markup]]&gt;0.2, "High tax", "Low tax")</f>
        <v>Low tax</v>
      </c>
    </row>
    <row r="314" spans="1:10" x14ac:dyDescent="0.35">
      <c r="A314" s="1" t="s">
        <v>32</v>
      </c>
      <c r="B314" s="1" t="s">
        <v>1</v>
      </c>
      <c r="C314" s="1" t="s">
        <v>38</v>
      </c>
      <c r="D314" s="2">
        <v>44593</v>
      </c>
      <c r="E314" s="5">
        <v>1540</v>
      </c>
      <c r="F314" s="1">
        <v>73</v>
      </c>
      <c r="G314" s="5">
        <v>21.1</v>
      </c>
      <c r="H314" s="12">
        <v>616</v>
      </c>
      <c r="I314" s="7">
        <f>VLOOKUP(Sales_Table[[#This Row],[Country]], MarkupTable!$A$2:$B$7, 2, FALSE)</f>
        <v>0.12</v>
      </c>
      <c r="J314" t="str">
        <f>IF(Sales_Table[[#This Row],[Markup]]&gt;0.2, "High tax", "Low tax")</f>
        <v>Low tax</v>
      </c>
    </row>
    <row r="315" spans="1:10" x14ac:dyDescent="0.35">
      <c r="A315" s="1" t="s">
        <v>43</v>
      </c>
      <c r="B315" s="1" t="s">
        <v>9</v>
      </c>
      <c r="C315" s="1" t="s">
        <v>14</v>
      </c>
      <c r="D315" s="2">
        <v>44622</v>
      </c>
      <c r="E315" s="5">
        <v>6916</v>
      </c>
      <c r="F315" s="1">
        <v>288</v>
      </c>
      <c r="G315" s="5">
        <v>24.01</v>
      </c>
      <c r="H315" s="12">
        <v>2766.4</v>
      </c>
      <c r="I315" s="7">
        <f>VLOOKUP(Sales_Table[[#This Row],[Country]], MarkupTable!$A$2:$B$7, 2, FALSE)</f>
        <v>0.3</v>
      </c>
      <c r="J315" t="str">
        <f>IF(Sales_Table[[#This Row],[Markup]]&gt;0.2, "High tax", "Low tax")</f>
        <v>High tax</v>
      </c>
    </row>
    <row r="316" spans="1:10" x14ac:dyDescent="0.35">
      <c r="A316" s="1" t="s">
        <v>6</v>
      </c>
      <c r="B316" s="1" t="s">
        <v>1</v>
      </c>
      <c r="C316" s="1" t="s">
        <v>36</v>
      </c>
      <c r="D316" s="2">
        <v>44657</v>
      </c>
      <c r="E316" s="5">
        <v>1232</v>
      </c>
      <c r="F316" s="1">
        <v>86</v>
      </c>
      <c r="G316" s="5">
        <v>14.33</v>
      </c>
      <c r="H316" s="12">
        <v>492.8</v>
      </c>
      <c r="I316" s="7">
        <f>VLOOKUP(Sales_Table[[#This Row],[Country]], MarkupTable!$A$2:$B$7, 2, FALSE)</f>
        <v>0.12</v>
      </c>
      <c r="J316" t="str">
        <f>IF(Sales_Table[[#This Row],[Markup]]&gt;0.2, "High tax", "Low tax")</f>
        <v>Low tax</v>
      </c>
    </row>
    <row r="317" spans="1:10" x14ac:dyDescent="0.35">
      <c r="A317" s="1" t="s">
        <v>13</v>
      </c>
      <c r="B317" s="1" t="s">
        <v>9</v>
      </c>
      <c r="C317" s="1" t="s">
        <v>45</v>
      </c>
      <c r="D317" s="2">
        <v>44637</v>
      </c>
      <c r="E317" s="5">
        <v>602</v>
      </c>
      <c r="F317" s="1">
        <v>72</v>
      </c>
      <c r="G317" s="5">
        <v>8.36</v>
      </c>
      <c r="H317" s="12">
        <v>240.8</v>
      </c>
      <c r="I317" s="7">
        <f>VLOOKUP(Sales_Table[[#This Row],[Country]], MarkupTable!$A$2:$B$7, 2, FALSE)</f>
        <v>0.3</v>
      </c>
      <c r="J317" t="str">
        <f>IF(Sales_Table[[#This Row],[Markup]]&gt;0.2, "High tax", "Low tax")</f>
        <v>High tax</v>
      </c>
    </row>
    <row r="318" spans="1:10" x14ac:dyDescent="0.35">
      <c r="A318" s="1" t="s">
        <v>32</v>
      </c>
      <c r="B318" s="1" t="s">
        <v>1</v>
      </c>
      <c r="C318" s="1" t="s">
        <v>36</v>
      </c>
      <c r="D318" s="2">
        <v>44736</v>
      </c>
      <c r="E318" s="5">
        <v>10927</v>
      </c>
      <c r="F318" s="1">
        <v>136</v>
      </c>
      <c r="G318" s="5">
        <v>80.349999999999994</v>
      </c>
      <c r="H318" s="12">
        <v>4370.8</v>
      </c>
      <c r="I318" s="7">
        <f>VLOOKUP(Sales_Table[[#This Row],[Country]], MarkupTable!$A$2:$B$7, 2, FALSE)</f>
        <v>0.12</v>
      </c>
      <c r="J318" t="str">
        <f>IF(Sales_Table[[#This Row],[Markup]]&gt;0.2, "High tax", "Low tax")</f>
        <v>Low tax</v>
      </c>
    </row>
    <row r="319" spans="1:10" x14ac:dyDescent="0.35">
      <c r="A319" s="1" t="s">
        <v>19</v>
      </c>
      <c r="B319" s="1" t="s">
        <v>23</v>
      </c>
      <c r="C319" s="1" t="s">
        <v>16</v>
      </c>
      <c r="D319" s="2">
        <v>44761</v>
      </c>
      <c r="E319" s="5">
        <v>10185</v>
      </c>
      <c r="F319" s="1">
        <v>303</v>
      </c>
      <c r="G319" s="5">
        <v>33.61</v>
      </c>
      <c r="H319" s="12">
        <v>4074</v>
      </c>
      <c r="I319" s="7">
        <f>VLOOKUP(Sales_Table[[#This Row],[Country]], MarkupTable!$A$2:$B$7, 2, FALSE)</f>
        <v>0.1</v>
      </c>
      <c r="J319" t="str">
        <f>IF(Sales_Table[[#This Row],[Markup]]&gt;0.2, "High tax", "Low tax")</f>
        <v>Low tax</v>
      </c>
    </row>
    <row r="320" spans="1:10" x14ac:dyDescent="0.35">
      <c r="A320" s="1" t="s">
        <v>32</v>
      </c>
      <c r="B320" s="1" t="s">
        <v>20</v>
      </c>
      <c r="C320" s="1" t="s">
        <v>33</v>
      </c>
      <c r="D320" s="2">
        <v>44753</v>
      </c>
      <c r="E320" s="5">
        <v>1603</v>
      </c>
      <c r="F320" s="1">
        <v>264</v>
      </c>
      <c r="G320" s="5">
        <v>6.07</v>
      </c>
      <c r="H320" s="12">
        <v>641.20000000000005</v>
      </c>
      <c r="I320" s="7">
        <f>VLOOKUP(Sales_Table[[#This Row],[Country]], MarkupTable!$A$2:$B$7, 2, FALSE)</f>
        <v>0.35</v>
      </c>
      <c r="J320" t="str">
        <f>IF(Sales_Table[[#This Row],[Markup]]&gt;0.2, "High tax", "Low tax")</f>
        <v>High tax</v>
      </c>
    </row>
    <row r="321" spans="1:10" x14ac:dyDescent="0.35">
      <c r="A321" s="1" t="s">
        <v>17</v>
      </c>
      <c r="B321" s="1" t="s">
        <v>4</v>
      </c>
      <c r="C321" s="1" t="s">
        <v>41</v>
      </c>
      <c r="D321" s="2">
        <v>44574</v>
      </c>
      <c r="E321" s="5">
        <v>2170</v>
      </c>
      <c r="F321" s="1">
        <v>218</v>
      </c>
      <c r="G321" s="5">
        <v>9.9499999999999993</v>
      </c>
      <c r="H321" s="12">
        <v>868</v>
      </c>
      <c r="I321" s="7">
        <f>VLOOKUP(Sales_Table[[#This Row],[Country]], MarkupTable!$A$2:$B$7, 2, FALSE)</f>
        <v>0.15</v>
      </c>
      <c r="J321" t="str">
        <f>IF(Sales_Table[[#This Row],[Markup]]&gt;0.2, "High tax", "Low tax")</f>
        <v>Low tax</v>
      </c>
    </row>
    <row r="322" spans="1:10" x14ac:dyDescent="0.35">
      <c r="A322" s="1" t="s">
        <v>11</v>
      </c>
      <c r="B322" s="1" t="s">
        <v>15</v>
      </c>
      <c r="C322" s="1" t="s">
        <v>10</v>
      </c>
      <c r="D322" s="2">
        <v>44749</v>
      </c>
      <c r="E322" s="5">
        <v>8673</v>
      </c>
      <c r="F322" s="1">
        <v>60</v>
      </c>
      <c r="G322" s="5">
        <v>144.55000000000001</v>
      </c>
      <c r="H322" s="12">
        <v>3469.2</v>
      </c>
      <c r="I322" s="7">
        <f>VLOOKUP(Sales_Table[[#This Row],[Country]], MarkupTable!$A$2:$B$7, 2, FALSE)</f>
        <v>0.25</v>
      </c>
      <c r="J322" t="str">
        <f>IF(Sales_Table[[#This Row],[Markup]]&gt;0.2, "High tax", "Low tax")</f>
        <v>High tax</v>
      </c>
    </row>
    <row r="323" spans="1:10" x14ac:dyDescent="0.35">
      <c r="A323" s="1" t="s">
        <v>8</v>
      </c>
      <c r="B323" s="1" t="s">
        <v>4</v>
      </c>
      <c r="C323" s="1" t="s">
        <v>5</v>
      </c>
      <c r="D323" s="2">
        <v>44706</v>
      </c>
      <c r="E323" s="5">
        <v>4760</v>
      </c>
      <c r="F323" s="1">
        <v>418</v>
      </c>
      <c r="G323" s="5">
        <v>11.39</v>
      </c>
      <c r="H323" s="12">
        <v>1904</v>
      </c>
      <c r="I323" s="7">
        <f>VLOOKUP(Sales_Table[[#This Row],[Country]], MarkupTable!$A$2:$B$7, 2, FALSE)</f>
        <v>0.15</v>
      </c>
      <c r="J323" t="str">
        <f>IF(Sales_Table[[#This Row],[Markup]]&gt;0.2, "High tax", "Low tax")</f>
        <v>Low tax</v>
      </c>
    </row>
    <row r="324" spans="1:10" x14ac:dyDescent="0.35">
      <c r="A324" s="1" t="s">
        <v>27</v>
      </c>
      <c r="B324" s="1" t="s">
        <v>4</v>
      </c>
      <c r="C324" s="1" t="s">
        <v>36</v>
      </c>
      <c r="D324" s="2">
        <v>44664</v>
      </c>
      <c r="E324" s="5">
        <v>4753</v>
      </c>
      <c r="F324" s="1">
        <v>151</v>
      </c>
      <c r="G324" s="5">
        <v>31.48</v>
      </c>
      <c r="H324" s="12">
        <v>1901.2</v>
      </c>
      <c r="I324" s="7">
        <f>VLOOKUP(Sales_Table[[#This Row],[Country]], MarkupTable!$A$2:$B$7, 2, FALSE)</f>
        <v>0.15</v>
      </c>
      <c r="J324" t="str">
        <f>IF(Sales_Table[[#This Row],[Markup]]&gt;0.2, "High tax", "Low tax")</f>
        <v>Low tax</v>
      </c>
    </row>
    <row r="325" spans="1:10" x14ac:dyDescent="0.35">
      <c r="A325" s="1" t="s">
        <v>42</v>
      </c>
      <c r="B325" s="1" t="s">
        <v>15</v>
      </c>
      <c r="C325" s="1" t="s">
        <v>16</v>
      </c>
      <c r="D325" s="2">
        <v>44622</v>
      </c>
      <c r="E325" s="5">
        <v>3374</v>
      </c>
      <c r="F325" s="1">
        <v>202</v>
      </c>
      <c r="G325" s="5">
        <v>16.7</v>
      </c>
      <c r="H325" s="12">
        <v>1349.6</v>
      </c>
      <c r="I325" s="7">
        <f>VLOOKUP(Sales_Table[[#This Row],[Country]], MarkupTable!$A$2:$B$7, 2, FALSE)</f>
        <v>0.25</v>
      </c>
      <c r="J325" t="str">
        <f>IF(Sales_Table[[#This Row],[Markup]]&gt;0.2, "High tax", "Low tax")</f>
        <v>High tax</v>
      </c>
    </row>
    <row r="326" spans="1:10" x14ac:dyDescent="0.35">
      <c r="A326" s="1" t="s">
        <v>13</v>
      </c>
      <c r="B326" s="1" t="s">
        <v>23</v>
      </c>
      <c r="C326" s="1" t="s">
        <v>45</v>
      </c>
      <c r="D326" s="2">
        <v>44735</v>
      </c>
      <c r="E326" s="5">
        <v>2058</v>
      </c>
      <c r="F326" s="1">
        <v>126</v>
      </c>
      <c r="G326" s="5">
        <v>16.329999999999998</v>
      </c>
      <c r="H326" s="12">
        <v>823.2</v>
      </c>
      <c r="I326" s="7">
        <f>VLOOKUP(Sales_Table[[#This Row],[Country]], MarkupTable!$A$2:$B$7, 2, FALSE)</f>
        <v>0.1</v>
      </c>
      <c r="J326" t="str">
        <f>IF(Sales_Table[[#This Row],[Markup]]&gt;0.2, "High tax", "Low tax")</f>
        <v>Low tax</v>
      </c>
    </row>
    <row r="327" spans="1:10" x14ac:dyDescent="0.35">
      <c r="A327" s="1" t="s">
        <v>43</v>
      </c>
      <c r="B327" s="1" t="s">
        <v>20</v>
      </c>
      <c r="C327" s="1" t="s">
        <v>26</v>
      </c>
      <c r="D327" s="2">
        <v>44768</v>
      </c>
      <c r="E327" s="5">
        <v>6454</v>
      </c>
      <c r="F327" s="1">
        <v>160</v>
      </c>
      <c r="G327" s="5">
        <v>40.340000000000003</v>
      </c>
      <c r="H327" s="12">
        <v>2581.6</v>
      </c>
      <c r="I327" s="7">
        <f>VLOOKUP(Sales_Table[[#This Row],[Country]], MarkupTable!$A$2:$B$7, 2, FALSE)</f>
        <v>0.35</v>
      </c>
      <c r="J327" t="str">
        <f>IF(Sales_Table[[#This Row],[Markup]]&gt;0.2, "High tax", "Low tax")</f>
        <v>High tax</v>
      </c>
    </row>
    <row r="328" spans="1:10" x14ac:dyDescent="0.35">
      <c r="A328" s="1" t="s">
        <v>3</v>
      </c>
      <c r="B328" s="1" t="s">
        <v>23</v>
      </c>
      <c r="C328" s="1" t="s">
        <v>38</v>
      </c>
      <c r="D328" s="2">
        <v>44642</v>
      </c>
      <c r="E328" s="5">
        <v>420</v>
      </c>
      <c r="F328" s="1">
        <v>3</v>
      </c>
      <c r="G328" s="5">
        <v>140</v>
      </c>
      <c r="H328" s="12">
        <v>168</v>
      </c>
      <c r="I328" s="7">
        <f>VLOOKUP(Sales_Table[[#This Row],[Country]], MarkupTable!$A$2:$B$7, 2, FALSE)</f>
        <v>0.1</v>
      </c>
      <c r="J328" t="str">
        <f>IF(Sales_Table[[#This Row],[Markup]]&gt;0.2, "High tax", "Low tax")</f>
        <v>Low tax</v>
      </c>
    </row>
    <row r="329" spans="1:10" x14ac:dyDescent="0.35">
      <c r="A329" s="1" t="s">
        <v>18</v>
      </c>
      <c r="B329" s="1" t="s">
        <v>20</v>
      </c>
      <c r="C329" s="1" t="s">
        <v>50</v>
      </c>
      <c r="D329" s="2">
        <v>44721</v>
      </c>
      <c r="E329" s="5">
        <v>2863</v>
      </c>
      <c r="F329" s="1">
        <v>58</v>
      </c>
      <c r="G329" s="5">
        <v>49.36</v>
      </c>
      <c r="H329" s="12">
        <v>1145.2</v>
      </c>
      <c r="I329" s="7">
        <f>VLOOKUP(Sales_Table[[#This Row],[Country]], MarkupTable!$A$2:$B$7, 2, FALSE)</f>
        <v>0.35</v>
      </c>
      <c r="J329" t="str">
        <f>IF(Sales_Table[[#This Row],[Markup]]&gt;0.2, "High tax", "Low tax")</f>
        <v>High tax</v>
      </c>
    </row>
    <row r="330" spans="1:10" x14ac:dyDescent="0.35">
      <c r="A330" s="1" t="s">
        <v>3</v>
      </c>
      <c r="B330" s="1" t="s">
        <v>9</v>
      </c>
      <c r="C330" s="1" t="s">
        <v>51</v>
      </c>
      <c r="D330" s="2">
        <v>44698</v>
      </c>
      <c r="E330" s="5">
        <v>5936</v>
      </c>
      <c r="F330" s="1">
        <v>59</v>
      </c>
      <c r="G330" s="5">
        <v>100.61</v>
      </c>
      <c r="H330" s="12">
        <v>2374.4</v>
      </c>
      <c r="I330" s="7">
        <f>VLOOKUP(Sales_Table[[#This Row],[Country]], MarkupTable!$A$2:$B$7, 2, FALSE)</f>
        <v>0.3</v>
      </c>
      <c r="J330" t="str">
        <f>IF(Sales_Table[[#This Row],[Markup]]&gt;0.2, "High tax", "Low tax")</f>
        <v>High tax</v>
      </c>
    </row>
    <row r="331" spans="1:10" x14ac:dyDescent="0.35">
      <c r="A331" s="1" t="s">
        <v>49</v>
      </c>
      <c r="B331" s="1" t="s">
        <v>15</v>
      </c>
      <c r="C331" s="1" t="s">
        <v>7</v>
      </c>
      <c r="D331" s="2">
        <v>44624</v>
      </c>
      <c r="E331" s="5">
        <v>889</v>
      </c>
      <c r="F331" s="1">
        <v>273</v>
      </c>
      <c r="G331" s="5">
        <v>3.26</v>
      </c>
      <c r="H331" s="12">
        <v>355.6</v>
      </c>
      <c r="I331" s="7">
        <f>VLOOKUP(Sales_Table[[#This Row],[Country]], MarkupTable!$A$2:$B$7, 2, FALSE)</f>
        <v>0.25</v>
      </c>
      <c r="J331" t="str">
        <f>IF(Sales_Table[[#This Row],[Markup]]&gt;0.2, "High tax", "Low tax")</f>
        <v>High tax</v>
      </c>
    </row>
    <row r="332" spans="1:10" x14ac:dyDescent="0.35">
      <c r="A332" s="1" t="s">
        <v>43</v>
      </c>
      <c r="B332" s="1" t="s">
        <v>23</v>
      </c>
      <c r="C332" s="1" t="s">
        <v>31</v>
      </c>
      <c r="D332" s="2">
        <v>44749</v>
      </c>
      <c r="E332" s="5">
        <v>16016</v>
      </c>
      <c r="F332" s="1">
        <v>28</v>
      </c>
      <c r="G332" s="5">
        <v>572</v>
      </c>
      <c r="H332" s="12">
        <v>6406.4</v>
      </c>
      <c r="I332" s="7">
        <f>VLOOKUP(Sales_Table[[#This Row],[Country]], MarkupTable!$A$2:$B$7, 2, FALSE)</f>
        <v>0.1</v>
      </c>
      <c r="J332" t="str">
        <f>IF(Sales_Table[[#This Row],[Markup]]&gt;0.2, "High tax", "Low tax")</f>
        <v>Low tax</v>
      </c>
    </row>
    <row r="333" spans="1:10" x14ac:dyDescent="0.35">
      <c r="A333" s="1" t="s">
        <v>37</v>
      </c>
      <c r="B333" s="1" t="s">
        <v>23</v>
      </c>
      <c r="C333" s="1" t="s">
        <v>46</v>
      </c>
      <c r="D333" s="2">
        <v>44574</v>
      </c>
      <c r="E333" s="5">
        <v>10479</v>
      </c>
      <c r="F333" s="1">
        <v>118</v>
      </c>
      <c r="G333" s="5">
        <v>88.81</v>
      </c>
      <c r="H333" s="12">
        <v>4191.6000000000004</v>
      </c>
      <c r="I333" s="7">
        <f>VLOOKUP(Sales_Table[[#This Row],[Country]], MarkupTable!$A$2:$B$7, 2, FALSE)</f>
        <v>0.1</v>
      </c>
      <c r="J333" t="str">
        <f>IF(Sales_Table[[#This Row],[Markup]]&gt;0.2, "High tax", "Low tax")</f>
        <v>Low tax</v>
      </c>
    </row>
    <row r="334" spans="1:10" x14ac:dyDescent="0.35">
      <c r="A334" s="1" t="s">
        <v>32</v>
      </c>
      <c r="B334" s="1" t="s">
        <v>9</v>
      </c>
      <c r="C334" s="1" t="s">
        <v>41</v>
      </c>
      <c r="D334" s="2">
        <v>44755</v>
      </c>
      <c r="E334" s="5">
        <v>2912</v>
      </c>
      <c r="F334" s="1">
        <v>75</v>
      </c>
      <c r="G334" s="5">
        <v>38.83</v>
      </c>
      <c r="H334" s="12">
        <v>1164.8</v>
      </c>
      <c r="I334" s="7">
        <f>VLOOKUP(Sales_Table[[#This Row],[Country]], MarkupTable!$A$2:$B$7, 2, FALSE)</f>
        <v>0.3</v>
      </c>
      <c r="J334" t="str">
        <f>IF(Sales_Table[[#This Row],[Markup]]&gt;0.2, "High tax", "Low tax")</f>
        <v>High tax</v>
      </c>
    </row>
    <row r="335" spans="1:10" x14ac:dyDescent="0.35">
      <c r="A335" s="1" t="s">
        <v>47</v>
      </c>
      <c r="B335" s="1" t="s">
        <v>9</v>
      </c>
      <c r="C335" s="1" t="s">
        <v>5</v>
      </c>
      <c r="D335" s="2">
        <v>44728</v>
      </c>
      <c r="E335" s="5">
        <v>1575</v>
      </c>
      <c r="F335" s="1">
        <v>329</v>
      </c>
      <c r="G335" s="5">
        <v>4.79</v>
      </c>
      <c r="H335" s="12">
        <v>630</v>
      </c>
      <c r="I335" s="7">
        <f>VLOOKUP(Sales_Table[[#This Row],[Country]], MarkupTable!$A$2:$B$7, 2, FALSE)</f>
        <v>0.3</v>
      </c>
      <c r="J335" t="str">
        <f>IF(Sales_Table[[#This Row],[Markup]]&gt;0.2, "High tax", "Low tax")</f>
        <v>High tax</v>
      </c>
    </row>
    <row r="336" spans="1:10" x14ac:dyDescent="0.35">
      <c r="A336" s="1" t="s">
        <v>6</v>
      </c>
      <c r="B336" s="1" t="s">
        <v>1</v>
      </c>
      <c r="C336" s="1" t="s">
        <v>16</v>
      </c>
      <c r="D336" s="2">
        <v>44760</v>
      </c>
      <c r="E336" s="5">
        <v>8197</v>
      </c>
      <c r="F336" s="1">
        <v>69</v>
      </c>
      <c r="G336" s="5">
        <v>118.8</v>
      </c>
      <c r="H336" s="12">
        <v>3278.8</v>
      </c>
      <c r="I336" s="7">
        <f>VLOOKUP(Sales_Table[[#This Row],[Country]], MarkupTable!$A$2:$B$7, 2, FALSE)</f>
        <v>0.12</v>
      </c>
      <c r="J336" t="str">
        <f>IF(Sales_Table[[#This Row],[Markup]]&gt;0.2, "High tax", "Low tax")</f>
        <v>Low tax</v>
      </c>
    </row>
    <row r="337" spans="1:10" x14ac:dyDescent="0.35">
      <c r="A337" s="1" t="s">
        <v>49</v>
      </c>
      <c r="B337" s="1" t="s">
        <v>1</v>
      </c>
      <c r="C337" s="1" t="s">
        <v>39</v>
      </c>
      <c r="D337" s="2">
        <v>44711</v>
      </c>
      <c r="E337" s="5">
        <v>4221</v>
      </c>
      <c r="F337" s="1">
        <v>395</v>
      </c>
      <c r="G337" s="5">
        <v>10.69</v>
      </c>
      <c r="H337" s="12">
        <v>1688.4</v>
      </c>
      <c r="I337" s="7">
        <f>VLOOKUP(Sales_Table[[#This Row],[Country]], MarkupTable!$A$2:$B$7, 2, FALSE)</f>
        <v>0.12</v>
      </c>
      <c r="J337" t="str">
        <f>IF(Sales_Table[[#This Row],[Markup]]&gt;0.2, "High tax", "Low tax")</f>
        <v>Low tax</v>
      </c>
    </row>
    <row r="338" spans="1:10" x14ac:dyDescent="0.35">
      <c r="A338" s="1" t="s">
        <v>6</v>
      </c>
      <c r="B338" s="1" t="s">
        <v>1</v>
      </c>
      <c r="C338" s="1" t="s">
        <v>52</v>
      </c>
      <c r="D338" s="2">
        <v>44733</v>
      </c>
      <c r="E338" s="5">
        <v>840</v>
      </c>
      <c r="F338" s="1">
        <v>81</v>
      </c>
      <c r="G338" s="5">
        <v>10.37</v>
      </c>
      <c r="H338" s="12">
        <v>336</v>
      </c>
      <c r="I338" s="7">
        <f>VLOOKUP(Sales_Table[[#This Row],[Country]], MarkupTable!$A$2:$B$7, 2, FALSE)</f>
        <v>0.12</v>
      </c>
      <c r="J338" t="str">
        <f>IF(Sales_Table[[#This Row],[Markup]]&gt;0.2, "High tax", "Low tax")</f>
        <v>Low tax</v>
      </c>
    </row>
    <row r="339" spans="1:10" x14ac:dyDescent="0.35">
      <c r="A339" s="1" t="s">
        <v>0</v>
      </c>
      <c r="B339" s="1" t="s">
        <v>9</v>
      </c>
      <c r="C339" s="1" t="s">
        <v>7</v>
      </c>
      <c r="D339" s="2">
        <v>44736</v>
      </c>
      <c r="E339" s="5">
        <v>5691</v>
      </c>
      <c r="F339" s="1">
        <v>38</v>
      </c>
      <c r="G339" s="5">
        <v>149.76</v>
      </c>
      <c r="H339" s="12">
        <v>2276.4</v>
      </c>
      <c r="I339" s="7">
        <f>VLOOKUP(Sales_Table[[#This Row],[Country]], MarkupTable!$A$2:$B$7, 2, FALSE)</f>
        <v>0.3</v>
      </c>
      <c r="J339" t="str">
        <f>IF(Sales_Table[[#This Row],[Markup]]&gt;0.2, "High tax", "Low tax")</f>
        <v>High tax</v>
      </c>
    </row>
    <row r="340" spans="1:10" x14ac:dyDescent="0.35">
      <c r="A340" s="1" t="s">
        <v>27</v>
      </c>
      <c r="B340" s="1" t="s">
        <v>4</v>
      </c>
      <c r="C340" s="1" t="s">
        <v>24</v>
      </c>
      <c r="D340" s="2">
        <v>44574</v>
      </c>
      <c r="E340" s="5">
        <v>3472</v>
      </c>
      <c r="F340" s="1">
        <v>96</v>
      </c>
      <c r="G340" s="5">
        <v>36.17</v>
      </c>
      <c r="H340" s="12">
        <v>1388.8</v>
      </c>
      <c r="I340" s="7">
        <f>VLOOKUP(Sales_Table[[#This Row],[Country]], MarkupTable!$A$2:$B$7, 2, FALSE)</f>
        <v>0.15</v>
      </c>
      <c r="J340" t="str">
        <f>IF(Sales_Table[[#This Row],[Markup]]&gt;0.2, "High tax", "Low tax")</f>
        <v>Low tax</v>
      </c>
    </row>
    <row r="341" spans="1:10" x14ac:dyDescent="0.35">
      <c r="A341" s="1" t="s">
        <v>32</v>
      </c>
      <c r="B341" s="1" t="s">
        <v>23</v>
      </c>
      <c r="C341" s="1" t="s">
        <v>36</v>
      </c>
      <c r="D341" s="2">
        <v>44655</v>
      </c>
      <c r="E341" s="5">
        <v>4193</v>
      </c>
      <c r="F341" s="1">
        <v>195</v>
      </c>
      <c r="G341" s="5">
        <v>21.5</v>
      </c>
      <c r="H341" s="12">
        <v>1677.2</v>
      </c>
      <c r="I341" s="7">
        <f>VLOOKUP(Sales_Table[[#This Row],[Country]], MarkupTable!$A$2:$B$7, 2, FALSE)</f>
        <v>0.1</v>
      </c>
      <c r="J341" t="str">
        <f>IF(Sales_Table[[#This Row],[Markup]]&gt;0.2, "High tax", "Low tax")</f>
        <v>Low tax</v>
      </c>
    </row>
    <row r="342" spans="1:10" x14ac:dyDescent="0.35">
      <c r="A342" s="1" t="s">
        <v>35</v>
      </c>
      <c r="B342" s="1" t="s">
        <v>1</v>
      </c>
      <c r="C342" s="1" t="s">
        <v>10</v>
      </c>
      <c r="D342" s="2">
        <v>44720</v>
      </c>
      <c r="E342" s="5">
        <v>9016</v>
      </c>
      <c r="F342" s="1">
        <v>554</v>
      </c>
      <c r="G342" s="5">
        <v>16.27</v>
      </c>
      <c r="H342" s="12">
        <v>3606.4</v>
      </c>
      <c r="I342" s="7">
        <f>VLOOKUP(Sales_Table[[#This Row],[Country]], MarkupTable!$A$2:$B$7, 2, FALSE)</f>
        <v>0.12</v>
      </c>
      <c r="J342" t="str">
        <f>IF(Sales_Table[[#This Row],[Markup]]&gt;0.2, "High tax", "Low tax")</f>
        <v>Low tax</v>
      </c>
    </row>
    <row r="343" spans="1:10" x14ac:dyDescent="0.35">
      <c r="A343" s="1" t="s">
        <v>25</v>
      </c>
      <c r="B343" s="1" t="s">
        <v>23</v>
      </c>
      <c r="C343" s="1" t="s">
        <v>33</v>
      </c>
      <c r="D343" s="2">
        <v>44775</v>
      </c>
      <c r="E343" s="5">
        <v>6328</v>
      </c>
      <c r="F343" s="1">
        <v>47</v>
      </c>
      <c r="G343" s="5">
        <v>134.63999999999999</v>
      </c>
      <c r="H343" s="12">
        <v>2531.1999999999998</v>
      </c>
      <c r="I343" s="7">
        <f>VLOOKUP(Sales_Table[[#This Row],[Country]], MarkupTable!$A$2:$B$7, 2, FALSE)</f>
        <v>0.1</v>
      </c>
      <c r="J343" t="str">
        <f>IF(Sales_Table[[#This Row],[Markup]]&gt;0.2, "High tax", "Low tax")</f>
        <v>Low tax</v>
      </c>
    </row>
    <row r="344" spans="1:10" x14ac:dyDescent="0.35">
      <c r="A344" s="1" t="s">
        <v>43</v>
      </c>
      <c r="B344" s="1" t="s">
        <v>20</v>
      </c>
      <c r="C344" s="1" t="s">
        <v>29</v>
      </c>
      <c r="D344" s="2">
        <v>44763</v>
      </c>
      <c r="E344" s="5">
        <v>9870</v>
      </c>
      <c r="F344" s="1">
        <v>152</v>
      </c>
      <c r="G344" s="5">
        <v>64.930000000000007</v>
      </c>
      <c r="H344" s="12">
        <v>3948</v>
      </c>
      <c r="I344" s="7">
        <f>VLOOKUP(Sales_Table[[#This Row],[Country]], MarkupTable!$A$2:$B$7, 2, FALSE)</f>
        <v>0.35</v>
      </c>
      <c r="J344" t="str">
        <f>IF(Sales_Table[[#This Row],[Markup]]&gt;0.2, "High tax", "Low tax")</f>
        <v>High tax</v>
      </c>
    </row>
    <row r="345" spans="1:10" x14ac:dyDescent="0.35">
      <c r="A345" s="1" t="s">
        <v>32</v>
      </c>
      <c r="B345" s="1" t="s">
        <v>4</v>
      </c>
      <c r="C345" s="1" t="s">
        <v>33</v>
      </c>
      <c r="D345" s="2">
        <v>44732</v>
      </c>
      <c r="E345" s="5">
        <v>161</v>
      </c>
      <c r="F345" s="1">
        <v>134</v>
      </c>
      <c r="G345" s="5">
        <v>1.2</v>
      </c>
      <c r="H345" s="12">
        <v>64.400000000000006</v>
      </c>
      <c r="I345" s="7">
        <f>VLOOKUP(Sales_Table[[#This Row],[Country]], MarkupTable!$A$2:$B$7, 2, FALSE)</f>
        <v>0.15</v>
      </c>
      <c r="J345" t="str">
        <f>IF(Sales_Table[[#This Row],[Markup]]&gt;0.2, "High tax", "Low tax")</f>
        <v>Low tax</v>
      </c>
    </row>
    <row r="346" spans="1:10" x14ac:dyDescent="0.35">
      <c r="A346" s="1" t="s">
        <v>30</v>
      </c>
      <c r="B346" s="1" t="s">
        <v>4</v>
      </c>
      <c r="C346" s="1" t="s">
        <v>14</v>
      </c>
      <c r="D346" s="2">
        <v>44734</v>
      </c>
      <c r="E346" s="5">
        <v>2576</v>
      </c>
      <c r="F346" s="1">
        <v>112</v>
      </c>
      <c r="G346" s="5">
        <v>23</v>
      </c>
      <c r="H346" s="12">
        <v>1030.4000000000001</v>
      </c>
      <c r="I346" s="7">
        <f>VLOOKUP(Sales_Table[[#This Row],[Country]], MarkupTable!$A$2:$B$7, 2, FALSE)</f>
        <v>0.15</v>
      </c>
      <c r="J346" t="str">
        <f>IF(Sales_Table[[#This Row],[Markup]]&gt;0.2, "High tax", "Low tax")</f>
        <v>Low tax</v>
      </c>
    </row>
    <row r="347" spans="1:10" x14ac:dyDescent="0.35">
      <c r="A347" s="1" t="s">
        <v>44</v>
      </c>
      <c r="B347" s="1" t="s">
        <v>9</v>
      </c>
      <c r="C347" s="1" t="s">
        <v>51</v>
      </c>
      <c r="D347" s="2">
        <v>44683</v>
      </c>
      <c r="E347" s="5">
        <v>3178</v>
      </c>
      <c r="F347" s="1">
        <v>16</v>
      </c>
      <c r="G347" s="5">
        <v>198.62</v>
      </c>
      <c r="H347" s="12">
        <v>1271.2</v>
      </c>
      <c r="I347" s="7">
        <f>VLOOKUP(Sales_Table[[#This Row],[Country]], MarkupTable!$A$2:$B$7, 2, FALSE)</f>
        <v>0.3</v>
      </c>
      <c r="J347" t="str">
        <f>IF(Sales_Table[[#This Row],[Markup]]&gt;0.2, "High tax", "Low tax")</f>
        <v>High tax</v>
      </c>
    </row>
    <row r="348" spans="1:10" x14ac:dyDescent="0.35">
      <c r="A348" s="1" t="s">
        <v>32</v>
      </c>
      <c r="B348" s="1" t="s">
        <v>9</v>
      </c>
      <c r="C348" s="1" t="s">
        <v>12</v>
      </c>
      <c r="D348" s="2">
        <v>44568</v>
      </c>
      <c r="E348" s="5">
        <v>4676</v>
      </c>
      <c r="F348" s="1">
        <v>84</v>
      </c>
      <c r="G348" s="5">
        <v>55.67</v>
      </c>
      <c r="H348" s="12">
        <v>1870.4</v>
      </c>
      <c r="I348" s="7">
        <f>VLOOKUP(Sales_Table[[#This Row],[Country]], MarkupTable!$A$2:$B$7, 2, FALSE)</f>
        <v>0.3</v>
      </c>
      <c r="J348" t="str">
        <f>IF(Sales_Table[[#This Row],[Markup]]&gt;0.2, "High tax", "Low tax")</f>
        <v>High tax</v>
      </c>
    </row>
    <row r="349" spans="1:10" x14ac:dyDescent="0.35">
      <c r="A349" s="1" t="s">
        <v>22</v>
      </c>
      <c r="B349" s="1" t="s">
        <v>1</v>
      </c>
      <c r="C349" s="1" t="s">
        <v>16</v>
      </c>
      <c r="D349" s="2">
        <v>44613</v>
      </c>
      <c r="E349" s="5">
        <v>5502</v>
      </c>
      <c r="F349" s="1">
        <v>99</v>
      </c>
      <c r="G349" s="5">
        <v>55.58</v>
      </c>
      <c r="H349" s="12">
        <v>2200.8000000000002</v>
      </c>
      <c r="I349" s="7">
        <f>VLOOKUP(Sales_Table[[#This Row],[Country]], MarkupTable!$A$2:$B$7, 2, FALSE)</f>
        <v>0.12</v>
      </c>
      <c r="J349" t="str">
        <f>IF(Sales_Table[[#This Row],[Markup]]&gt;0.2, "High tax", "Low tax")</f>
        <v>Low tax</v>
      </c>
    </row>
    <row r="350" spans="1:10" x14ac:dyDescent="0.35">
      <c r="A350" s="1" t="s">
        <v>49</v>
      </c>
      <c r="B350" s="1" t="s">
        <v>23</v>
      </c>
      <c r="C350" s="1" t="s">
        <v>50</v>
      </c>
      <c r="D350" s="2">
        <v>44641</v>
      </c>
      <c r="E350" s="5">
        <v>7462</v>
      </c>
      <c r="F350" s="1">
        <v>371</v>
      </c>
      <c r="G350" s="5">
        <v>20.11</v>
      </c>
      <c r="H350" s="12">
        <v>2984.8</v>
      </c>
      <c r="I350" s="7">
        <f>VLOOKUP(Sales_Table[[#This Row],[Country]], MarkupTable!$A$2:$B$7, 2, FALSE)</f>
        <v>0.1</v>
      </c>
      <c r="J350" t="str">
        <f>IF(Sales_Table[[#This Row],[Markup]]&gt;0.2, "High tax", "Low tax")</f>
        <v>Low tax</v>
      </c>
    </row>
    <row r="351" spans="1:10" x14ac:dyDescent="0.35">
      <c r="A351" s="1" t="s">
        <v>3</v>
      </c>
      <c r="B351" s="1" t="s">
        <v>1</v>
      </c>
      <c r="C351" s="1" t="s">
        <v>26</v>
      </c>
      <c r="D351" s="2">
        <v>44655</v>
      </c>
      <c r="E351" s="5">
        <v>5803</v>
      </c>
      <c r="F351" s="1">
        <v>136</v>
      </c>
      <c r="G351" s="5">
        <v>42.67</v>
      </c>
      <c r="H351" s="12">
        <v>2321.1999999999998</v>
      </c>
      <c r="I351" s="7">
        <f>VLOOKUP(Sales_Table[[#This Row],[Country]], MarkupTable!$A$2:$B$7, 2, FALSE)</f>
        <v>0.12</v>
      </c>
      <c r="J351" t="str">
        <f>IF(Sales_Table[[#This Row],[Markup]]&gt;0.2, "High tax", "Low tax")</f>
        <v>Low tax</v>
      </c>
    </row>
    <row r="352" spans="1:10" x14ac:dyDescent="0.35">
      <c r="A352" s="1" t="s">
        <v>13</v>
      </c>
      <c r="B352" s="1" t="s">
        <v>23</v>
      </c>
      <c r="C352" s="1" t="s">
        <v>36</v>
      </c>
      <c r="D352" s="2">
        <v>44644</v>
      </c>
      <c r="E352" s="5">
        <v>13888</v>
      </c>
      <c r="F352" s="1">
        <v>203</v>
      </c>
      <c r="G352" s="5">
        <v>68.41</v>
      </c>
      <c r="H352" s="12">
        <v>5555.2</v>
      </c>
      <c r="I352" s="7">
        <f>VLOOKUP(Sales_Table[[#This Row],[Country]], MarkupTable!$A$2:$B$7, 2, FALSE)</f>
        <v>0.1</v>
      </c>
      <c r="J352" t="str">
        <f>IF(Sales_Table[[#This Row],[Markup]]&gt;0.2, "High tax", "Low tax")</f>
        <v>Low tax</v>
      </c>
    </row>
    <row r="353" spans="1:10" x14ac:dyDescent="0.35">
      <c r="A353" s="1" t="s">
        <v>13</v>
      </c>
      <c r="B353" s="1" t="s">
        <v>15</v>
      </c>
      <c r="C353" s="1" t="s">
        <v>33</v>
      </c>
      <c r="D353" s="2">
        <v>44740</v>
      </c>
      <c r="E353" s="5">
        <v>6867</v>
      </c>
      <c r="F353" s="1">
        <v>183</v>
      </c>
      <c r="G353" s="5">
        <v>37.520000000000003</v>
      </c>
      <c r="H353" s="12">
        <v>2746.8</v>
      </c>
      <c r="I353" s="7">
        <f>VLOOKUP(Sales_Table[[#This Row],[Country]], MarkupTable!$A$2:$B$7, 2, FALSE)</f>
        <v>0.25</v>
      </c>
      <c r="J353" t="str">
        <f>IF(Sales_Table[[#This Row],[Markup]]&gt;0.2, "High tax", "Low tax")</f>
        <v>High tax</v>
      </c>
    </row>
    <row r="354" spans="1:10" x14ac:dyDescent="0.35">
      <c r="A354" s="1" t="s">
        <v>13</v>
      </c>
      <c r="B354" s="1" t="s">
        <v>9</v>
      </c>
      <c r="C354" s="1" t="s">
        <v>26</v>
      </c>
      <c r="D354" s="2">
        <v>44575</v>
      </c>
      <c r="E354" s="5">
        <v>2317</v>
      </c>
      <c r="F354" s="1">
        <v>195</v>
      </c>
      <c r="G354" s="5">
        <v>11.88</v>
      </c>
      <c r="H354" s="12">
        <v>926.8</v>
      </c>
      <c r="I354" s="7">
        <f>VLOOKUP(Sales_Table[[#This Row],[Country]], MarkupTable!$A$2:$B$7, 2, FALSE)</f>
        <v>0.3</v>
      </c>
      <c r="J354" t="str">
        <f>IF(Sales_Table[[#This Row],[Markup]]&gt;0.2, "High tax", "Low tax")</f>
        <v>High tax</v>
      </c>
    </row>
    <row r="355" spans="1:10" x14ac:dyDescent="0.35">
      <c r="A355" s="1" t="s">
        <v>25</v>
      </c>
      <c r="B355" s="1" t="s">
        <v>15</v>
      </c>
      <c r="C355" s="1" t="s">
        <v>36</v>
      </c>
      <c r="D355" s="2">
        <v>44599</v>
      </c>
      <c r="E355" s="5">
        <v>1218</v>
      </c>
      <c r="F355" s="1">
        <v>135</v>
      </c>
      <c r="G355" s="5">
        <v>9.02</v>
      </c>
      <c r="H355" s="12">
        <v>487.2</v>
      </c>
      <c r="I355" s="7">
        <f>VLOOKUP(Sales_Table[[#This Row],[Country]], MarkupTable!$A$2:$B$7, 2, FALSE)</f>
        <v>0.25</v>
      </c>
      <c r="J355" t="str">
        <f>IF(Sales_Table[[#This Row],[Markup]]&gt;0.2, "High tax", "Low tax")</f>
        <v>High tax</v>
      </c>
    </row>
    <row r="356" spans="1:10" x14ac:dyDescent="0.35">
      <c r="A356" s="1" t="s">
        <v>37</v>
      </c>
      <c r="B356" s="1" t="s">
        <v>15</v>
      </c>
      <c r="C356" s="1" t="s">
        <v>26</v>
      </c>
      <c r="D356" s="2">
        <v>44572</v>
      </c>
      <c r="E356" s="5">
        <v>4109</v>
      </c>
      <c r="F356" s="1">
        <v>197</v>
      </c>
      <c r="G356" s="5">
        <v>20.86</v>
      </c>
      <c r="H356" s="12">
        <v>1643.6</v>
      </c>
      <c r="I356" s="7">
        <f>VLOOKUP(Sales_Table[[#This Row],[Country]], MarkupTable!$A$2:$B$7, 2, FALSE)</f>
        <v>0.25</v>
      </c>
      <c r="J356" t="str">
        <f>IF(Sales_Table[[#This Row],[Markup]]&gt;0.2, "High tax", "Low tax")</f>
        <v>High tax</v>
      </c>
    </row>
    <row r="357" spans="1:10" x14ac:dyDescent="0.35">
      <c r="A357" s="1" t="s">
        <v>0</v>
      </c>
      <c r="B357" s="1" t="s">
        <v>4</v>
      </c>
      <c r="C357" s="1" t="s">
        <v>12</v>
      </c>
      <c r="D357" s="2">
        <v>44617</v>
      </c>
      <c r="E357" s="5">
        <v>1953</v>
      </c>
      <c r="F357" s="1">
        <v>242</v>
      </c>
      <c r="G357" s="5">
        <v>8.07</v>
      </c>
      <c r="H357" s="12">
        <v>781.2</v>
      </c>
      <c r="I357" s="7">
        <f>VLOOKUP(Sales_Table[[#This Row],[Country]], MarkupTable!$A$2:$B$7, 2, FALSE)</f>
        <v>0.15</v>
      </c>
      <c r="J357" t="str">
        <f>IF(Sales_Table[[#This Row],[Markup]]&gt;0.2, "High tax", "Low tax")</f>
        <v>Low tax</v>
      </c>
    </row>
    <row r="358" spans="1:10" x14ac:dyDescent="0.35">
      <c r="A358" s="1" t="s">
        <v>48</v>
      </c>
      <c r="B358" s="1" t="s">
        <v>9</v>
      </c>
      <c r="C358" s="1" t="s">
        <v>2</v>
      </c>
      <c r="D358" s="2">
        <v>44774</v>
      </c>
      <c r="E358" s="5">
        <v>6790</v>
      </c>
      <c r="F358" s="1">
        <v>25</v>
      </c>
      <c r="G358" s="5">
        <v>271.60000000000002</v>
      </c>
      <c r="H358" s="12">
        <v>2716</v>
      </c>
      <c r="I358" s="7">
        <f>VLOOKUP(Sales_Table[[#This Row],[Country]], MarkupTable!$A$2:$B$7, 2, FALSE)</f>
        <v>0.3</v>
      </c>
      <c r="J358" t="str">
        <f>IF(Sales_Table[[#This Row],[Markup]]&gt;0.2, "High tax", "Low tax")</f>
        <v>High tax</v>
      </c>
    </row>
    <row r="359" spans="1:10" x14ac:dyDescent="0.35">
      <c r="A359" s="1" t="s">
        <v>30</v>
      </c>
      <c r="B359" s="1" t="s">
        <v>9</v>
      </c>
      <c r="C359" s="1" t="s">
        <v>2</v>
      </c>
      <c r="D359" s="2">
        <v>44686</v>
      </c>
      <c r="E359" s="5">
        <v>6797</v>
      </c>
      <c r="F359" s="1">
        <v>252</v>
      </c>
      <c r="G359" s="5">
        <v>26.97</v>
      </c>
      <c r="H359" s="12">
        <v>2718.8</v>
      </c>
      <c r="I359" s="7">
        <f>VLOOKUP(Sales_Table[[#This Row],[Country]], MarkupTable!$A$2:$B$7, 2, FALSE)</f>
        <v>0.3</v>
      </c>
      <c r="J359" t="str">
        <f>IF(Sales_Table[[#This Row],[Markup]]&gt;0.2, "High tax", "Low tax")</f>
        <v>High tax</v>
      </c>
    </row>
    <row r="360" spans="1:10" x14ac:dyDescent="0.35">
      <c r="A360" s="1" t="s">
        <v>47</v>
      </c>
      <c r="B360" s="1" t="s">
        <v>15</v>
      </c>
      <c r="C360" s="1" t="s">
        <v>45</v>
      </c>
      <c r="D360" s="2">
        <v>44699</v>
      </c>
      <c r="E360" s="5">
        <v>9226</v>
      </c>
      <c r="F360" s="1">
        <v>415</v>
      </c>
      <c r="G360" s="5">
        <v>22.23</v>
      </c>
      <c r="H360" s="12">
        <v>3690.4</v>
      </c>
      <c r="I360" s="7">
        <f>VLOOKUP(Sales_Table[[#This Row],[Country]], MarkupTable!$A$2:$B$7, 2, FALSE)</f>
        <v>0.25</v>
      </c>
      <c r="J360" t="str">
        <f>IF(Sales_Table[[#This Row],[Markup]]&gt;0.2, "High tax", "Low tax")</f>
        <v>High tax</v>
      </c>
    </row>
    <row r="361" spans="1:10" x14ac:dyDescent="0.35">
      <c r="A361" s="1" t="s">
        <v>48</v>
      </c>
      <c r="B361" s="1" t="s">
        <v>15</v>
      </c>
      <c r="C361" s="1" t="s">
        <v>46</v>
      </c>
      <c r="D361" s="2">
        <v>44565</v>
      </c>
      <c r="E361" s="5">
        <v>5733</v>
      </c>
      <c r="F361" s="1">
        <v>348</v>
      </c>
      <c r="G361" s="5">
        <v>16.47</v>
      </c>
      <c r="H361" s="12">
        <v>2293.1999999999998</v>
      </c>
      <c r="I361" s="7">
        <f>VLOOKUP(Sales_Table[[#This Row],[Country]], MarkupTable!$A$2:$B$7, 2, FALSE)</f>
        <v>0.25</v>
      </c>
      <c r="J361" t="str">
        <f>IF(Sales_Table[[#This Row],[Markup]]&gt;0.2, "High tax", "Low tax")</f>
        <v>High tax</v>
      </c>
    </row>
    <row r="362" spans="1:10" x14ac:dyDescent="0.35">
      <c r="A362" s="1" t="s">
        <v>30</v>
      </c>
      <c r="B362" s="1" t="s">
        <v>15</v>
      </c>
      <c r="C362" s="1" t="s">
        <v>16</v>
      </c>
      <c r="D362" s="2">
        <v>44690</v>
      </c>
      <c r="E362" s="5">
        <v>4312</v>
      </c>
      <c r="F362" s="1">
        <v>211</v>
      </c>
      <c r="G362" s="5">
        <v>20.440000000000001</v>
      </c>
      <c r="H362" s="12">
        <v>1724.8</v>
      </c>
      <c r="I362" s="7">
        <f>VLOOKUP(Sales_Table[[#This Row],[Country]], MarkupTable!$A$2:$B$7, 2, FALSE)</f>
        <v>0.25</v>
      </c>
      <c r="J362" t="str">
        <f>IF(Sales_Table[[#This Row],[Markup]]&gt;0.2, "High tax", "Low tax")</f>
        <v>High tax</v>
      </c>
    </row>
    <row r="363" spans="1:10" x14ac:dyDescent="0.35">
      <c r="A363" s="1" t="s">
        <v>18</v>
      </c>
      <c r="B363" s="1" t="s">
        <v>4</v>
      </c>
      <c r="C363" s="1" t="s">
        <v>10</v>
      </c>
      <c r="D363" s="2">
        <v>44687</v>
      </c>
      <c r="E363" s="5">
        <v>1638</v>
      </c>
      <c r="F363" s="1">
        <v>81</v>
      </c>
      <c r="G363" s="5">
        <v>20.22</v>
      </c>
      <c r="H363" s="12">
        <v>655.20000000000005</v>
      </c>
      <c r="I363" s="7">
        <f>VLOOKUP(Sales_Table[[#This Row],[Country]], MarkupTable!$A$2:$B$7, 2, FALSE)</f>
        <v>0.15</v>
      </c>
      <c r="J363" t="str">
        <f>IF(Sales_Table[[#This Row],[Markup]]&gt;0.2, "High tax", "Low tax")</f>
        <v>Low tax</v>
      </c>
    </row>
    <row r="364" spans="1:10" x14ac:dyDescent="0.35">
      <c r="A364" s="1" t="s">
        <v>34</v>
      </c>
      <c r="B364" s="1" t="s">
        <v>1</v>
      </c>
      <c r="C364" s="1" t="s">
        <v>38</v>
      </c>
      <c r="D364" s="2">
        <v>44574</v>
      </c>
      <c r="E364" s="5">
        <v>10815</v>
      </c>
      <c r="F364" s="1">
        <v>145</v>
      </c>
      <c r="G364" s="5">
        <v>74.59</v>
      </c>
      <c r="H364" s="12">
        <v>4326</v>
      </c>
      <c r="I364" s="7">
        <f>VLOOKUP(Sales_Table[[#This Row],[Country]], MarkupTable!$A$2:$B$7, 2, FALSE)</f>
        <v>0.12</v>
      </c>
      <c r="J364" t="str">
        <f>IF(Sales_Table[[#This Row],[Markup]]&gt;0.2, "High tax", "Low tax")</f>
        <v>Low tax</v>
      </c>
    </row>
    <row r="365" spans="1:10" x14ac:dyDescent="0.35">
      <c r="A365" s="1" t="s">
        <v>30</v>
      </c>
      <c r="B365" s="1" t="s">
        <v>9</v>
      </c>
      <c r="C365" s="1" t="s">
        <v>41</v>
      </c>
      <c r="D365" s="2">
        <v>44736</v>
      </c>
      <c r="E365" s="5">
        <v>4466</v>
      </c>
      <c r="F365" s="1">
        <v>74</v>
      </c>
      <c r="G365" s="5">
        <v>60.35</v>
      </c>
      <c r="H365" s="12">
        <v>1786.4</v>
      </c>
      <c r="I365" s="7">
        <f>VLOOKUP(Sales_Table[[#This Row],[Country]], MarkupTable!$A$2:$B$7, 2, FALSE)</f>
        <v>0.3</v>
      </c>
      <c r="J365" t="str">
        <f>IF(Sales_Table[[#This Row],[Markup]]&gt;0.2, "High tax", "Low tax")</f>
        <v>High tax</v>
      </c>
    </row>
    <row r="366" spans="1:10" x14ac:dyDescent="0.35">
      <c r="A366" s="1" t="s">
        <v>3</v>
      </c>
      <c r="B366" s="1" t="s">
        <v>20</v>
      </c>
      <c r="C366" s="1" t="s">
        <v>51</v>
      </c>
      <c r="D366" s="2">
        <v>44606</v>
      </c>
      <c r="E366" s="5">
        <v>987</v>
      </c>
      <c r="F366" s="1">
        <v>21</v>
      </c>
      <c r="G366" s="5">
        <v>47</v>
      </c>
      <c r="H366" s="12">
        <v>394.8</v>
      </c>
      <c r="I366" s="7">
        <f>VLOOKUP(Sales_Table[[#This Row],[Country]], MarkupTable!$A$2:$B$7, 2, FALSE)</f>
        <v>0.35</v>
      </c>
      <c r="J366" t="str">
        <f>IF(Sales_Table[[#This Row],[Markup]]&gt;0.2, "High tax", "Low tax")</f>
        <v>High tax</v>
      </c>
    </row>
    <row r="367" spans="1:10" x14ac:dyDescent="0.35">
      <c r="A367" s="1" t="s">
        <v>44</v>
      </c>
      <c r="B367" s="1" t="s">
        <v>9</v>
      </c>
      <c r="C367" s="1" t="s">
        <v>12</v>
      </c>
      <c r="D367" s="2">
        <v>44579</v>
      </c>
      <c r="E367" s="5">
        <v>4669</v>
      </c>
      <c r="F367" s="1">
        <v>101</v>
      </c>
      <c r="G367" s="5">
        <v>46.23</v>
      </c>
      <c r="H367" s="12">
        <v>1867.6</v>
      </c>
      <c r="I367" s="7">
        <f>VLOOKUP(Sales_Table[[#This Row],[Country]], MarkupTable!$A$2:$B$7, 2, FALSE)</f>
        <v>0.3</v>
      </c>
      <c r="J367" t="str">
        <f>IF(Sales_Table[[#This Row],[Markup]]&gt;0.2, "High tax", "Low tax")</f>
        <v>High tax</v>
      </c>
    </row>
    <row r="368" spans="1:10" x14ac:dyDescent="0.35">
      <c r="A368" s="1" t="s">
        <v>35</v>
      </c>
      <c r="B368" s="1" t="s">
        <v>4</v>
      </c>
      <c r="C368" s="1" t="s">
        <v>31</v>
      </c>
      <c r="D368" s="2">
        <v>44683</v>
      </c>
      <c r="E368" s="5">
        <v>2905</v>
      </c>
      <c r="F368" s="1">
        <v>91</v>
      </c>
      <c r="G368" s="5">
        <v>31.92</v>
      </c>
      <c r="H368" s="12">
        <v>1162</v>
      </c>
      <c r="I368" s="7">
        <f>VLOOKUP(Sales_Table[[#This Row],[Country]], MarkupTable!$A$2:$B$7, 2, FALSE)</f>
        <v>0.15</v>
      </c>
      <c r="J368" t="str">
        <f>IF(Sales_Table[[#This Row],[Markup]]&gt;0.2, "High tax", "Low tax")</f>
        <v>Low tax</v>
      </c>
    </row>
    <row r="369" spans="1:10" x14ac:dyDescent="0.35">
      <c r="A369" s="1" t="s">
        <v>49</v>
      </c>
      <c r="B369" s="1" t="s">
        <v>9</v>
      </c>
      <c r="C369" s="1" t="s">
        <v>10</v>
      </c>
      <c r="D369" s="2">
        <v>44697</v>
      </c>
      <c r="E369" s="5">
        <v>7490</v>
      </c>
      <c r="F369" s="1">
        <v>54</v>
      </c>
      <c r="G369" s="5">
        <v>138.69999999999999</v>
      </c>
      <c r="H369" s="12">
        <v>2996</v>
      </c>
      <c r="I369" s="7">
        <f>VLOOKUP(Sales_Table[[#This Row],[Country]], MarkupTable!$A$2:$B$7, 2, FALSE)</f>
        <v>0.3</v>
      </c>
      <c r="J369" t="str">
        <f>IF(Sales_Table[[#This Row],[Markup]]&gt;0.2, "High tax", "Low tax")</f>
        <v>High tax</v>
      </c>
    </row>
    <row r="370" spans="1:10" x14ac:dyDescent="0.35">
      <c r="A370" s="1" t="s">
        <v>22</v>
      </c>
      <c r="B370" s="1" t="s">
        <v>20</v>
      </c>
      <c r="C370" s="1" t="s">
        <v>41</v>
      </c>
      <c r="D370" s="2">
        <v>44589</v>
      </c>
      <c r="E370" s="5">
        <v>6986</v>
      </c>
      <c r="F370" s="1">
        <v>368</v>
      </c>
      <c r="G370" s="5">
        <v>18.98</v>
      </c>
      <c r="H370" s="12">
        <v>2794.4</v>
      </c>
      <c r="I370" s="7">
        <f>VLOOKUP(Sales_Table[[#This Row],[Country]], MarkupTable!$A$2:$B$7, 2, FALSE)</f>
        <v>0.35</v>
      </c>
      <c r="J370" t="str">
        <f>IF(Sales_Table[[#This Row],[Markup]]&gt;0.2, "High tax", "Low tax")</f>
        <v>High tax</v>
      </c>
    </row>
    <row r="371" spans="1:10" x14ac:dyDescent="0.35">
      <c r="A371" s="1" t="s">
        <v>35</v>
      </c>
      <c r="B371" s="1" t="s">
        <v>23</v>
      </c>
      <c r="C371" s="1" t="s">
        <v>12</v>
      </c>
      <c r="D371" s="2">
        <v>44736</v>
      </c>
      <c r="E371" s="5">
        <v>1288</v>
      </c>
      <c r="F371" s="1">
        <v>409</v>
      </c>
      <c r="G371" s="5">
        <v>3.15</v>
      </c>
      <c r="H371" s="12">
        <v>515.20000000000005</v>
      </c>
      <c r="I371" s="7">
        <f>VLOOKUP(Sales_Table[[#This Row],[Country]], MarkupTable!$A$2:$B$7, 2, FALSE)</f>
        <v>0.1</v>
      </c>
      <c r="J371" t="str">
        <f>IF(Sales_Table[[#This Row],[Markup]]&gt;0.2, "High tax", "Low tax")</f>
        <v>Low tax</v>
      </c>
    </row>
    <row r="372" spans="1:10" x14ac:dyDescent="0.35">
      <c r="A372" s="1" t="s">
        <v>11</v>
      </c>
      <c r="B372" s="1" t="s">
        <v>1</v>
      </c>
      <c r="C372" s="1" t="s">
        <v>14</v>
      </c>
      <c r="D372" s="2">
        <v>44760</v>
      </c>
      <c r="E372" s="5">
        <v>2345</v>
      </c>
      <c r="F372" s="1">
        <v>104</v>
      </c>
      <c r="G372" s="5">
        <v>22.55</v>
      </c>
      <c r="H372" s="12">
        <v>938</v>
      </c>
      <c r="I372" s="7">
        <f>VLOOKUP(Sales_Table[[#This Row],[Country]], MarkupTable!$A$2:$B$7, 2, FALSE)</f>
        <v>0.12</v>
      </c>
      <c r="J372" t="str">
        <f>IF(Sales_Table[[#This Row],[Markup]]&gt;0.2, "High tax", "Low tax")</f>
        <v>Low tax</v>
      </c>
    </row>
    <row r="373" spans="1:10" x14ac:dyDescent="0.35">
      <c r="A373" s="1" t="s">
        <v>13</v>
      </c>
      <c r="B373" s="1" t="s">
        <v>1</v>
      </c>
      <c r="C373" s="1" t="s">
        <v>24</v>
      </c>
      <c r="D373" s="2">
        <v>44664</v>
      </c>
      <c r="E373" s="5">
        <v>3619</v>
      </c>
      <c r="F373" s="1">
        <v>164</v>
      </c>
      <c r="G373" s="5">
        <v>22.07</v>
      </c>
      <c r="H373" s="12">
        <v>1447.6</v>
      </c>
      <c r="I373" s="7">
        <f>VLOOKUP(Sales_Table[[#This Row],[Country]], MarkupTable!$A$2:$B$7, 2, FALSE)</f>
        <v>0.12</v>
      </c>
      <c r="J373" t="str">
        <f>IF(Sales_Table[[#This Row],[Markup]]&gt;0.2, "High tax", "Low tax")</f>
        <v>Low tax</v>
      </c>
    </row>
    <row r="374" spans="1:10" x14ac:dyDescent="0.35">
      <c r="A374" s="1" t="s">
        <v>48</v>
      </c>
      <c r="B374" s="1" t="s">
        <v>20</v>
      </c>
      <c r="C374" s="1" t="s">
        <v>51</v>
      </c>
      <c r="D374" s="2">
        <v>44666</v>
      </c>
      <c r="E374" s="5">
        <v>16982</v>
      </c>
      <c r="F374" s="1">
        <v>76</v>
      </c>
      <c r="G374" s="5">
        <v>223.45</v>
      </c>
      <c r="H374" s="12">
        <v>6792.8</v>
      </c>
      <c r="I374" s="7">
        <f>VLOOKUP(Sales_Table[[#This Row],[Country]], MarkupTable!$A$2:$B$7, 2, FALSE)</f>
        <v>0.35</v>
      </c>
      <c r="J374" t="str">
        <f>IF(Sales_Table[[#This Row],[Markup]]&gt;0.2, "High tax", "Low tax")</f>
        <v>High tax</v>
      </c>
    </row>
    <row r="375" spans="1:10" x14ac:dyDescent="0.35">
      <c r="A375" s="1" t="s">
        <v>8</v>
      </c>
      <c r="B375" s="1" t="s">
        <v>4</v>
      </c>
      <c r="C375" s="1" t="s">
        <v>7</v>
      </c>
      <c r="D375" s="2">
        <v>44565</v>
      </c>
      <c r="E375" s="5">
        <v>8092</v>
      </c>
      <c r="F375" s="1">
        <v>178</v>
      </c>
      <c r="G375" s="5">
        <v>45.46</v>
      </c>
      <c r="H375" s="12">
        <v>3236.8</v>
      </c>
      <c r="I375" s="7">
        <f>VLOOKUP(Sales_Table[[#This Row],[Country]], MarkupTable!$A$2:$B$7, 2, FALSE)</f>
        <v>0.15</v>
      </c>
      <c r="J375" t="str">
        <f>IF(Sales_Table[[#This Row],[Markup]]&gt;0.2, "High tax", "Low tax")</f>
        <v>Low tax</v>
      </c>
    </row>
    <row r="376" spans="1:10" x14ac:dyDescent="0.35">
      <c r="A376" s="1" t="s">
        <v>34</v>
      </c>
      <c r="B376" s="1" t="s">
        <v>9</v>
      </c>
      <c r="C376" s="1" t="s">
        <v>24</v>
      </c>
      <c r="D376" s="2">
        <v>44746</v>
      </c>
      <c r="E376" s="5">
        <v>6993</v>
      </c>
      <c r="F376" s="1">
        <v>31</v>
      </c>
      <c r="G376" s="5">
        <v>225.58</v>
      </c>
      <c r="H376" s="12">
        <v>2797.2</v>
      </c>
      <c r="I376" s="7">
        <f>VLOOKUP(Sales_Table[[#This Row],[Country]], MarkupTable!$A$2:$B$7, 2, FALSE)</f>
        <v>0.3</v>
      </c>
      <c r="J376" t="str">
        <f>IF(Sales_Table[[#This Row],[Markup]]&gt;0.2, "High tax", "Low tax")</f>
        <v>High tax</v>
      </c>
    </row>
    <row r="377" spans="1:10" x14ac:dyDescent="0.35">
      <c r="A377" s="1" t="s">
        <v>28</v>
      </c>
      <c r="B377" s="1" t="s">
        <v>20</v>
      </c>
      <c r="C377" s="1" t="s">
        <v>10</v>
      </c>
      <c r="D377" s="2">
        <v>44644</v>
      </c>
      <c r="E377" s="5">
        <v>2317</v>
      </c>
      <c r="F377" s="1">
        <v>352</v>
      </c>
      <c r="G377" s="5">
        <v>6.58</v>
      </c>
      <c r="H377" s="12">
        <v>926.8</v>
      </c>
      <c r="I377" s="7">
        <f>VLOOKUP(Sales_Table[[#This Row],[Country]], MarkupTable!$A$2:$B$7, 2, FALSE)</f>
        <v>0.35</v>
      </c>
      <c r="J377" t="str">
        <f>IF(Sales_Table[[#This Row],[Markup]]&gt;0.2, "High tax", "Low tax")</f>
        <v>High tax</v>
      </c>
    </row>
    <row r="378" spans="1:10" x14ac:dyDescent="0.35">
      <c r="A378" s="1" t="s">
        <v>44</v>
      </c>
      <c r="B378" s="1" t="s">
        <v>9</v>
      </c>
      <c r="C378" s="1" t="s">
        <v>39</v>
      </c>
      <c r="D378" s="2">
        <v>44637</v>
      </c>
      <c r="E378" s="5">
        <v>637</v>
      </c>
      <c r="F378" s="1">
        <v>169</v>
      </c>
      <c r="G378" s="5">
        <v>3.77</v>
      </c>
      <c r="H378" s="12">
        <v>254.8</v>
      </c>
      <c r="I378" s="7">
        <f>VLOOKUP(Sales_Table[[#This Row],[Country]], MarkupTable!$A$2:$B$7, 2, FALSE)</f>
        <v>0.3</v>
      </c>
      <c r="J378" t="str">
        <f>IF(Sales_Table[[#This Row],[Markup]]&gt;0.2, "High tax", "Low tax")</f>
        <v>High tax</v>
      </c>
    </row>
    <row r="379" spans="1:10" x14ac:dyDescent="0.35">
      <c r="A379" s="1" t="s">
        <v>11</v>
      </c>
      <c r="B379" s="1" t="s">
        <v>9</v>
      </c>
      <c r="C379" s="1" t="s">
        <v>41</v>
      </c>
      <c r="D379" s="2">
        <v>44607</v>
      </c>
      <c r="E379" s="5">
        <v>6034</v>
      </c>
      <c r="F379" s="1">
        <v>223</v>
      </c>
      <c r="G379" s="5">
        <v>27.06</v>
      </c>
      <c r="H379" s="12">
        <v>2413.6</v>
      </c>
      <c r="I379" s="7">
        <f>VLOOKUP(Sales_Table[[#This Row],[Country]], MarkupTable!$A$2:$B$7, 2, FALSE)</f>
        <v>0.3</v>
      </c>
      <c r="J379" t="str">
        <f>IF(Sales_Table[[#This Row],[Markup]]&gt;0.2, "High tax", "Low tax")</f>
        <v>High tax</v>
      </c>
    </row>
    <row r="380" spans="1:10" x14ac:dyDescent="0.35">
      <c r="A380" s="1" t="s">
        <v>8</v>
      </c>
      <c r="B380" s="1" t="s">
        <v>20</v>
      </c>
      <c r="C380" s="1" t="s">
        <v>21</v>
      </c>
      <c r="D380" s="2">
        <v>44741</v>
      </c>
      <c r="E380" s="5">
        <v>980</v>
      </c>
      <c r="F380" s="1">
        <v>146</v>
      </c>
      <c r="G380" s="5">
        <v>6.71</v>
      </c>
      <c r="H380" s="12">
        <v>392</v>
      </c>
      <c r="I380" s="7">
        <f>VLOOKUP(Sales_Table[[#This Row],[Country]], MarkupTable!$A$2:$B$7, 2, FALSE)</f>
        <v>0.35</v>
      </c>
      <c r="J380" t="str">
        <f>IF(Sales_Table[[#This Row],[Markup]]&gt;0.2, "High tax", "Low tax")</f>
        <v>High tax</v>
      </c>
    </row>
    <row r="381" spans="1:10" x14ac:dyDescent="0.35">
      <c r="A381" s="1" t="s">
        <v>6</v>
      </c>
      <c r="B381" s="1" t="s">
        <v>20</v>
      </c>
      <c r="C381" s="1" t="s">
        <v>36</v>
      </c>
      <c r="D381" s="2">
        <v>44705</v>
      </c>
      <c r="E381" s="5">
        <v>2821</v>
      </c>
      <c r="F381" s="1">
        <v>112</v>
      </c>
      <c r="G381" s="5">
        <v>25.19</v>
      </c>
      <c r="H381" s="12">
        <v>1128.4000000000001</v>
      </c>
      <c r="I381" s="7">
        <f>VLOOKUP(Sales_Table[[#This Row],[Country]], MarkupTable!$A$2:$B$7, 2, FALSE)</f>
        <v>0.35</v>
      </c>
      <c r="J381" t="str">
        <f>IF(Sales_Table[[#This Row],[Markup]]&gt;0.2, "High tax", "Low tax")</f>
        <v>High tax</v>
      </c>
    </row>
    <row r="382" spans="1:10" x14ac:dyDescent="0.35">
      <c r="A382" s="1" t="s">
        <v>22</v>
      </c>
      <c r="B382" s="1" t="s">
        <v>1</v>
      </c>
      <c r="C382" s="1" t="s">
        <v>31</v>
      </c>
      <c r="D382" s="2">
        <v>44571</v>
      </c>
      <c r="E382" s="5">
        <v>3563</v>
      </c>
      <c r="F382" s="1">
        <v>284</v>
      </c>
      <c r="G382" s="5">
        <v>12.55</v>
      </c>
      <c r="H382" s="12">
        <v>1425.2</v>
      </c>
      <c r="I382" s="7">
        <f>VLOOKUP(Sales_Table[[#This Row],[Country]], MarkupTable!$A$2:$B$7, 2, FALSE)</f>
        <v>0.12</v>
      </c>
      <c r="J382" t="str">
        <f>IF(Sales_Table[[#This Row],[Markup]]&gt;0.2, "High tax", "Low tax")</f>
        <v>Low tax</v>
      </c>
    </row>
    <row r="383" spans="1:10" x14ac:dyDescent="0.35">
      <c r="A383" s="1" t="s">
        <v>32</v>
      </c>
      <c r="B383" s="1" t="s">
        <v>20</v>
      </c>
      <c r="C383" s="1" t="s">
        <v>45</v>
      </c>
      <c r="D383" s="2">
        <v>44635</v>
      </c>
      <c r="E383" s="5">
        <v>2996</v>
      </c>
      <c r="F383" s="1">
        <v>139</v>
      </c>
      <c r="G383" s="5">
        <v>21.55</v>
      </c>
      <c r="H383" s="12">
        <v>1198.4000000000001</v>
      </c>
      <c r="I383" s="7">
        <f>VLOOKUP(Sales_Table[[#This Row],[Country]], MarkupTable!$A$2:$B$7, 2, FALSE)</f>
        <v>0.35</v>
      </c>
      <c r="J383" t="str">
        <f>IF(Sales_Table[[#This Row],[Markup]]&gt;0.2, "High tax", "Low tax")</f>
        <v>High tax</v>
      </c>
    </row>
    <row r="384" spans="1:10" x14ac:dyDescent="0.35">
      <c r="A384" s="1" t="s">
        <v>27</v>
      </c>
      <c r="B384" s="1" t="s">
        <v>23</v>
      </c>
      <c r="C384" s="1" t="s">
        <v>31</v>
      </c>
      <c r="D384" s="2">
        <v>44600</v>
      </c>
      <c r="E384" s="5">
        <v>2436</v>
      </c>
      <c r="F384" s="1">
        <v>309</v>
      </c>
      <c r="G384" s="5">
        <v>7.88</v>
      </c>
      <c r="H384" s="12">
        <v>974.4</v>
      </c>
      <c r="I384" s="7">
        <f>VLOOKUP(Sales_Table[[#This Row],[Country]], MarkupTable!$A$2:$B$7, 2, FALSE)</f>
        <v>0.1</v>
      </c>
      <c r="J384" t="str">
        <f>IF(Sales_Table[[#This Row],[Markup]]&gt;0.2, "High tax", "Low tax")</f>
        <v>Low tax</v>
      </c>
    </row>
    <row r="385" spans="1:10" x14ac:dyDescent="0.35">
      <c r="A385" s="1" t="s">
        <v>17</v>
      </c>
      <c r="B385" s="1" t="s">
        <v>4</v>
      </c>
      <c r="C385" s="1" t="s">
        <v>51</v>
      </c>
      <c r="D385" s="2">
        <v>44617</v>
      </c>
      <c r="E385" s="5">
        <v>1540</v>
      </c>
      <c r="F385" s="1">
        <v>100</v>
      </c>
      <c r="G385" s="5">
        <v>15.4</v>
      </c>
      <c r="H385" s="12">
        <v>616</v>
      </c>
      <c r="I385" s="7">
        <f>VLOOKUP(Sales_Table[[#This Row],[Country]], MarkupTable!$A$2:$B$7, 2, FALSE)</f>
        <v>0.15</v>
      </c>
      <c r="J385" t="str">
        <f>IF(Sales_Table[[#This Row],[Markup]]&gt;0.2, "High tax", "Low tax")</f>
        <v>Low tax</v>
      </c>
    </row>
    <row r="386" spans="1:10" x14ac:dyDescent="0.35">
      <c r="A386" s="1" t="s">
        <v>13</v>
      </c>
      <c r="B386" s="1" t="s">
        <v>20</v>
      </c>
      <c r="C386" s="1" t="s">
        <v>24</v>
      </c>
      <c r="D386" s="2">
        <v>44684</v>
      </c>
      <c r="E386" s="5">
        <v>6916</v>
      </c>
      <c r="F386" s="1">
        <v>42</v>
      </c>
      <c r="G386" s="5">
        <v>164.67</v>
      </c>
      <c r="H386" s="12">
        <v>2766.4</v>
      </c>
      <c r="I386" s="7">
        <f>VLOOKUP(Sales_Table[[#This Row],[Country]], MarkupTable!$A$2:$B$7, 2, FALSE)</f>
        <v>0.35</v>
      </c>
      <c r="J386" t="str">
        <f>IF(Sales_Table[[#This Row],[Markup]]&gt;0.2, "High tax", "Low tax")</f>
        <v>High tax</v>
      </c>
    </row>
    <row r="387" spans="1:10" x14ac:dyDescent="0.35">
      <c r="A387" s="1" t="s">
        <v>30</v>
      </c>
      <c r="B387" s="1" t="s">
        <v>20</v>
      </c>
      <c r="C387" s="1" t="s">
        <v>36</v>
      </c>
      <c r="D387" s="2">
        <v>44726</v>
      </c>
      <c r="E387" s="5">
        <v>5509</v>
      </c>
      <c r="F387" s="1">
        <v>24</v>
      </c>
      <c r="G387" s="5">
        <v>229.54</v>
      </c>
      <c r="H387" s="12">
        <v>2203.6</v>
      </c>
      <c r="I387" s="7">
        <f>VLOOKUP(Sales_Table[[#This Row],[Country]], MarkupTable!$A$2:$B$7, 2, FALSE)</f>
        <v>0.35</v>
      </c>
      <c r="J387" t="str">
        <f>IF(Sales_Table[[#This Row],[Markup]]&gt;0.2, "High tax", "Low tax")</f>
        <v>High tax</v>
      </c>
    </row>
    <row r="388" spans="1:10" x14ac:dyDescent="0.35">
      <c r="A388" s="1" t="s">
        <v>13</v>
      </c>
      <c r="B388" s="1" t="s">
        <v>4</v>
      </c>
      <c r="C388" s="1" t="s">
        <v>16</v>
      </c>
      <c r="D388" s="2">
        <v>44782</v>
      </c>
      <c r="E388" s="5">
        <v>12992</v>
      </c>
      <c r="F388" s="1">
        <v>83</v>
      </c>
      <c r="G388" s="5">
        <v>156.53</v>
      </c>
      <c r="H388" s="12">
        <v>5196.8</v>
      </c>
      <c r="I388" s="7">
        <f>VLOOKUP(Sales_Table[[#This Row],[Country]], MarkupTable!$A$2:$B$7, 2, FALSE)</f>
        <v>0.15</v>
      </c>
      <c r="J388" t="str">
        <f>IF(Sales_Table[[#This Row],[Markup]]&gt;0.2, "High tax", "Low tax")</f>
        <v>Low tax</v>
      </c>
    </row>
    <row r="389" spans="1:10" x14ac:dyDescent="0.35">
      <c r="A389" s="1" t="s">
        <v>40</v>
      </c>
      <c r="B389" s="1" t="s">
        <v>15</v>
      </c>
      <c r="C389" s="1" t="s">
        <v>39</v>
      </c>
      <c r="D389" s="2">
        <v>44753</v>
      </c>
      <c r="E389" s="5">
        <v>3724</v>
      </c>
      <c r="F389" s="1">
        <v>234</v>
      </c>
      <c r="G389" s="5">
        <v>15.91</v>
      </c>
      <c r="H389" s="12">
        <v>1489.6</v>
      </c>
      <c r="I389" s="7">
        <f>VLOOKUP(Sales_Table[[#This Row],[Country]], MarkupTable!$A$2:$B$7, 2, FALSE)</f>
        <v>0.25</v>
      </c>
      <c r="J389" t="str">
        <f>IF(Sales_Table[[#This Row],[Markup]]&gt;0.2, "High tax", "Low tax")</f>
        <v>High tax</v>
      </c>
    </row>
    <row r="390" spans="1:10" x14ac:dyDescent="0.35">
      <c r="A390" s="1" t="s">
        <v>35</v>
      </c>
      <c r="B390" s="1" t="s">
        <v>1</v>
      </c>
      <c r="C390" s="1" t="s">
        <v>39</v>
      </c>
      <c r="D390" s="2">
        <v>44575</v>
      </c>
      <c r="E390" s="5">
        <v>7133</v>
      </c>
      <c r="F390" s="1">
        <v>118</v>
      </c>
      <c r="G390" s="5">
        <v>60.45</v>
      </c>
      <c r="H390" s="12">
        <v>2853.2</v>
      </c>
      <c r="I390" s="7">
        <f>VLOOKUP(Sales_Table[[#This Row],[Country]], MarkupTable!$A$2:$B$7, 2, FALSE)</f>
        <v>0.12</v>
      </c>
      <c r="J390" t="str">
        <f>IF(Sales_Table[[#This Row],[Markup]]&gt;0.2, "High tax", "Low tax")</f>
        <v>Low tax</v>
      </c>
    </row>
    <row r="391" spans="1:10" x14ac:dyDescent="0.35">
      <c r="A391" s="1" t="s">
        <v>3</v>
      </c>
      <c r="B391" s="1" t="s">
        <v>23</v>
      </c>
      <c r="C391" s="1" t="s">
        <v>39</v>
      </c>
      <c r="D391" s="2">
        <v>44616</v>
      </c>
      <c r="E391" s="5">
        <v>8617</v>
      </c>
      <c r="F391" s="1">
        <v>46</v>
      </c>
      <c r="G391" s="5">
        <v>187.33</v>
      </c>
      <c r="H391" s="12">
        <v>3446.8</v>
      </c>
      <c r="I391" s="7">
        <f>VLOOKUP(Sales_Table[[#This Row],[Country]], MarkupTable!$A$2:$B$7, 2, FALSE)</f>
        <v>0.1</v>
      </c>
      <c r="J391" t="str">
        <f>IF(Sales_Table[[#This Row],[Markup]]&gt;0.2, "High tax", "Low tax")</f>
        <v>Low tax</v>
      </c>
    </row>
    <row r="392" spans="1:10" x14ac:dyDescent="0.35">
      <c r="A392" s="1" t="s">
        <v>40</v>
      </c>
      <c r="B392" s="1" t="s">
        <v>15</v>
      </c>
      <c r="C392" s="1" t="s">
        <v>41</v>
      </c>
      <c r="D392" s="2">
        <v>44635</v>
      </c>
      <c r="E392" s="5">
        <v>9198</v>
      </c>
      <c r="F392" s="1">
        <v>144</v>
      </c>
      <c r="G392" s="5">
        <v>63.88</v>
      </c>
      <c r="H392" s="12">
        <v>3679.2</v>
      </c>
      <c r="I392" s="7">
        <f>VLOOKUP(Sales_Table[[#This Row],[Country]], MarkupTable!$A$2:$B$7, 2, FALSE)</f>
        <v>0.25</v>
      </c>
      <c r="J392" t="str">
        <f>IF(Sales_Table[[#This Row],[Markup]]&gt;0.2, "High tax", "Low tax")</f>
        <v>High tax</v>
      </c>
    </row>
    <row r="393" spans="1:10" x14ac:dyDescent="0.35">
      <c r="A393" s="1" t="s">
        <v>11</v>
      </c>
      <c r="B393" s="1" t="s">
        <v>15</v>
      </c>
      <c r="C393" s="1" t="s">
        <v>50</v>
      </c>
      <c r="D393" s="2">
        <v>44676</v>
      </c>
      <c r="E393" s="5">
        <v>11823</v>
      </c>
      <c r="F393" s="1">
        <v>47</v>
      </c>
      <c r="G393" s="5">
        <v>251.55</v>
      </c>
      <c r="H393" s="12">
        <v>4729.2</v>
      </c>
      <c r="I393" s="7">
        <f>VLOOKUP(Sales_Table[[#This Row],[Country]], MarkupTable!$A$2:$B$7, 2, FALSE)</f>
        <v>0.25</v>
      </c>
      <c r="J393" t="str">
        <f>IF(Sales_Table[[#This Row],[Markup]]&gt;0.2, "High tax", "Low tax")</f>
        <v>High tax</v>
      </c>
    </row>
    <row r="394" spans="1:10" x14ac:dyDescent="0.35">
      <c r="A394" s="1" t="s">
        <v>37</v>
      </c>
      <c r="B394" s="1" t="s">
        <v>9</v>
      </c>
      <c r="C394" s="1" t="s">
        <v>29</v>
      </c>
      <c r="D394" s="2">
        <v>44691</v>
      </c>
      <c r="E394" s="5">
        <v>5775</v>
      </c>
      <c r="F394" s="1">
        <v>41</v>
      </c>
      <c r="G394" s="5">
        <v>140.85</v>
      </c>
      <c r="H394" s="12">
        <v>2310</v>
      </c>
      <c r="I394" s="7">
        <f>VLOOKUP(Sales_Table[[#This Row],[Country]], MarkupTable!$A$2:$B$7, 2, FALSE)</f>
        <v>0.3</v>
      </c>
      <c r="J394" t="str">
        <f>IF(Sales_Table[[#This Row],[Markup]]&gt;0.2, "High tax", "Low tax")</f>
        <v>High tax</v>
      </c>
    </row>
    <row r="395" spans="1:10" x14ac:dyDescent="0.35">
      <c r="A395" s="1" t="s">
        <v>27</v>
      </c>
      <c r="B395" s="1" t="s">
        <v>9</v>
      </c>
      <c r="C395" s="1" t="s">
        <v>33</v>
      </c>
      <c r="D395" s="2">
        <v>44735</v>
      </c>
      <c r="E395" s="5">
        <v>13125</v>
      </c>
      <c r="F395" s="1">
        <v>275</v>
      </c>
      <c r="G395" s="5">
        <v>47.73</v>
      </c>
      <c r="H395" s="12">
        <v>5250</v>
      </c>
      <c r="I395" s="7">
        <f>VLOOKUP(Sales_Table[[#This Row],[Country]], MarkupTable!$A$2:$B$7, 2, FALSE)</f>
        <v>0.3</v>
      </c>
      <c r="J395" t="str">
        <f>IF(Sales_Table[[#This Row],[Markup]]&gt;0.2, "High tax", "Low tax")</f>
        <v>High tax</v>
      </c>
    </row>
    <row r="396" spans="1:10" x14ac:dyDescent="0.35">
      <c r="A396" s="1" t="s">
        <v>28</v>
      </c>
      <c r="B396" s="1" t="s">
        <v>23</v>
      </c>
      <c r="C396" s="1" t="s">
        <v>10</v>
      </c>
      <c r="D396" s="2">
        <v>44620</v>
      </c>
      <c r="E396" s="5">
        <v>14287</v>
      </c>
      <c r="F396" s="1">
        <v>370</v>
      </c>
      <c r="G396" s="5">
        <v>38.61</v>
      </c>
      <c r="H396" s="12">
        <v>5714.8</v>
      </c>
      <c r="I396" s="7">
        <f>VLOOKUP(Sales_Table[[#This Row],[Country]], MarkupTable!$A$2:$B$7, 2, FALSE)</f>
        <v>0.1</v>
      </c>
      <c r="J396" t="str">
        <f>IF(Sales_Table[[#This Row],[Markup]]&gt;0.2, "High tax", "Low tax")</f>
        <v>Low tax</v>
      </c>
    </row>
    <row r="397" spans="1:10" x14ac:dyDescent="0.35">
      <c r="A397" s="1" t="s">
        <v>17</v>
      </c>
      <c r="B397" s="1" t="s">
        <v>20</v>
      </c>
      <c r="C397" s="1" t="s">
        <v>29</v>
      </c>
      <c r="D397" s="2">
        <v>44706</v>
      </c>
      <c r="E397" s="5">
        <v>16233</v>
      </c>
      <c r="F397" s="1">
        <v>138</v>
      </c>
      <c r="G397" s="5">
        <v>117.63</v>
      </c>
      <c r="H397" s="12">
        <v>6493.2</v>
      </c>
      <c r="I397" s="7">
        <f>VLOOKUP(Sales_Table[[#This Row],[Country]], MarkupTable!$A$2:$B$7, 2, FALSE)</f>
        <v>0.35</v>
      </c>
      <c r="J397" t="str">
        <f>IF(Sales_Table[[#This Row],[Markup]]&gt;0.2, "High tax", "Low tax")</f>
        <v>High tax</v>
      </c>
    </row>
    <row r="398" spans="1:10" x14ac:dyDescent="0.35">
      <c r="A398" s="1" t="s">
        <v>30</v>
      </c>
      <c r="B398" s="1" t="s">
        <v>15</v>
      </c>
      <c r="C398" s="1" t="s">
        <v>50</v>
      </c>
      <c r="D398" s="2">
        <v>44614</v>
      </c>
      <c r="E398" s="5">
        <v>5313</v>
      </c>
      <c r="F398" s="1">
        <v>215</v>
      </c>
      <c r="G398" s="5">
        <v>24.71</v>
      </c>
      <c r="H398" s="12">
        <v>2125.1999999999998</v>
      </c>
      <c r="I398" s="7">
        <f>VLOOKUP(Sales_Table[[#This Row],[Country]], MarkupTable!$A$2:$B$7, 2, FALSE)</f>
        <v>0.25</v>
      </c>
      <c r="J398" t="str">
        <f>IF(Sales_Table[[#This Row],[Markup]]&gt;0.2, "High tax", "Low tax")</f>
        <v>High tax</v>
      </c>
    </row>
    <row r="399" spans="1:10" x14ac:dyDescent="0.35">
      <c r="A399" s="1" t="s">
        <v>3</v>
      </c>
      <c r="B399" s="1" t="s">
        <v>1</v>
      </c>
      <c r="C399" s="1" t="s">
        <v>5</v>
      </c>
      <c r="D399" s="2">
        <v>44753</v>
      </c>
      <c r="E399" s="5">
        <v>3577</v>
      </c>
      <c r="F399" s="1">
        <v>134</v>
      </c>
      <c r="G399" s="5">
        <v>26.69</v>
      </c>
      <c r="H399" s="12">
        <v>1430.8</v>
      </c>
      <c r="I399" s="7">
        <f>VLOOKUP(Sales_Table[[#This Row],[Country]], MarkupTable!$A$2:$B$7, 2, FALSE)</f>
        <v>0.12</v>
      </c>
      <c r="J399" t="str">
        <f>IF(Sales_Table[[#This Row],[Markup]]&gt;0.2, "High tax", "Low tax")</f>
        <v>Low tax</v>
      </c>
    </row>
    <row r="400" spans="1:10" x14ac:dyDescent="0.35">
      <c r="A400" s="1" t="s">
        <v>27</v>
      </c>
      <c r="B400" s="1" t="s">
        <v>23</v>
      </c>
      <c r="C400" s="1" t="s">
        <v>33</v>
      </c>
      <c r="D400" s="2">
        <v>44564</v>
      </c>
      <c r="E400" s="5">
        <v>3528</v>
      </c>
      <c r="F400" s="1">
        <v>336</v>
      </c>
      <c r="G400" s="5">
        <v>10.5</v>
      </c>
      <c r="H400" s="12">
        <v>1411.2</v>
      </c>
      <c r="I400" s="7">
        <f>VLOOKUP(Sales_Table[[#This Row],[Country]], MarkupTable!$A$2:$B$7, 2, FALSE)</f>
        <v>0.1</v>
      </c>
      <c r="J400" t="str">
        <f>IF(Sales_Table[[#This Row],[Markup]]&gt;0.2, "High tax", "Low tax")</f>
        <v>Low tax</v>
      </c>
    </row>
    <row r="401" spans="1:10" x14ac:dyDescent="0.35">
      <c r="A401" s="1" t="s">
        <v>18</v>
      </c>
      <c r="B401" s="1" t="s">
        <v>15</v>
      </c>
      <c r="C401" s="1" t="s">
        <v>52</v>
      </c>
      <c r="D401" s="2">
        <v>44797</v>
      </c>
      <c r="E401" s="5">
        <v>679</v>
      </c>
      <c r="F401" s="1">
        <v>280</v>
      </c>
      <c r="G401" s="5">
        <v>2.42</v>
      </c>
      <c r="H401" s="12">
        <v>271.60000000000002</v>
      </c>
      <c r="I401" s="7">
        <f>VLOOKUP(Sales_Table[[#This Row],[Country]], MarkupTable!$A$2:$B$7, 2, FALSE)</f>
        <v>0.25</v>
      </c>
      <c r="J401" t="str">
        <f>IF(Sales_Table[[#This Row],[Markup]]&gt;0.2, "High tax", "Low tax")</f>
        <v>High tax</v>
      </c>
    </row>
    <row r="402" spans="1:10" x14ac:dyDescent="0.35">
      <c r="A402" s="1" t="s">
        <v>28</v>
      </c>
      <c r="B402" s="1" t="s">
        <v>20</v>
      </c>
      <c r="C402" s="1" t="s">
        <v>16</v>
      </c>
      <c r="D402" s="2">
        <v>44770</v>
      </c>
      <c r="E402" s="5">
        <v>2450</v>
      </c>
      <c r="F402" s="1">
        <v>352</v>
      </c>
      <c r="G402" s="5">
        <v>6.96</v>
      </c>
      <c r="H402" s="12">
        <v>980</v>
      </c>
      <c r="I402" s="7">
        <f>VLOOKUP(Sales_Table[[#This Row],[Country]], MarkupTable!$A$2:$B$7, 2, FALSE)</f>
        <v>0.35</v>
      </c>
      <c r="J402" t="str">
        <f>IF(Sales_Table[[#This Row],[Markup]]&gt;0.2, "High tax", "Low tax")</f>
        <v>High tax</v>
      </c>
    </row>
    <row r="403" spans="1:10" x14ac:dyDescent="0.35">
      <c r="A403" s="1" t="s">
        <v>17</v>
      </c>
      <c r="B403" s="1" t="s">
        <v>20</v>
      </c>
      <c r="C403" s="1" t="s">
        <v>2</v>
      </c>
      <c r="D403" s="2">
        <v>44706</v>
      </c>
      <c r="E403" s="5">
        <v>10577</v>
      </c>
      <c r="F403" s="1">
        <v>150</v>
      </c>
      <c r="G403" s="5">
        <v>70.510000000000005</v>
      </c>
      <c r="H403" s="12">
        <v>4230.8</v>
      </c>
      <c r="I403" s="7">
        <f>VLOOKUP(Sales_Table[[#This Row],[Country]], MarkupTable!$A$2:$B$7, 2, FALSE)</f>
        <v>0.35</v>
      </c>
      <c r="J403" t="str">
        <f>IF(Sales_Table[[#This Row],[Markup]]&gt;0.2, "High tax", "Low tax")</f>
        <v>High tax</v>
      </c>
    </row>
    <row r="404" spans="1:10" x14ac:dyDescent="0.35">
      <c r="A404" s="1" t="s">
        <v>25</v>
      </c>
      <c r="B404" s="1" t="s">
        <v>15</v>
      </c>
      <c r="C404" s="1" t="s">
        <v>24</v>
      </c>
      <c r="D404" s="2">
        <v>44687</v>
      </c>
      <c r="E404" s="5">
        <v>2597</v>
      </c>
      <c r="F404" s="1">
        <v>177</v>
      </c>
      <c r="G404" s="5">
        <v>14.67</v>
      </c>
      <c r="H404" s="12">
        <v>1038.8</v>
      </c>
      <c r="I404" s="7">
        <f>VLOOKUP(Sales_Table[[#This Row],[Country]], MarkupTable!$A$2:$B$7, 2, FALSE)</f>
        <v>0.25</v>
      </c>
      <c r="J404" t="str">
        <f>IF(Sales_Table[[#This Row],[Markup]]&gt;0.2, "High tax", "Low tax")</f>
        <v>High tax</v>
      </c>
    </row>
    <row r="405" spans="1:10" x14ac:dyDescent="0.35">
      <c r="A405" s="1" t="s">
        <v>19</v>
      </c>
      <c r="B405" s="1" t="s">
        <v>4</v>
      </c>
      <c r="C405" s="1" t="s">
        <v>26</v>
      </c>
      <c r="D405" s="2">
        <v>44589</v>
      </c>
      <c r="E405" s="5">
        <v>2219</v>
      </c>
      <c r="F405" s="1">
        <v>142</v>
      </c>
      <c r="G405" s="5">
        <v>15.63</v>
      </c>
      <c r="H405" s="12">
        <v>887.6</v>
      </c>
      <c r="I405" s="7">
        <f>VLOOKUP(Sales_Table[[#This Row],[Country]], MarkupTable!$A$2:$B$7, 2, FALSE)</f>
        <v>0.15</v>
      </c>
      <c r="J405" t="str">
        <f>IF(Sales_Table[[#This Row],[Markup]]&gt;0.2, "High tax", "Low tax")</f>
        <v>Low tax</v>
      </c>
    </row>
    <row r="406" spans="1:10" x14ac:dyDescent="0.35">
      <c r="A406" s="1" t="s">
        <v>27</v>
      </c>
      <c r="B406" s="1" t="s">
        <v>1</v>
      </c>
      <c r="C406" s="1" t="s">
        <v>21</v>
      </c>
      <c r="D406" s="2">
        <v>44718</v>
      </c>
      <c r="E406" s="5">
        <v>11319</v>
      </c>
      <c r="F406" s="1">
        <v>12</v>
      </c>
      <c r="G406" s="5">
        <v>943.25</v>
      </c>
      <c r="H406" s="12">
        <v>4527.6000000000004</v>
      </c>
      <c r="I406" s="7">
        <f>VLOOKUP(Sales_Table[[#This Row],[Country]], MarkupTable!$A$2:$B$7, 2, FALSE)</f>
        <v>0.12</v>
      </c>
      <c r="J406" t="str">
        <f>IF(Sales_Table[[#This Row],[Markup]]&gt;0.2, "High tax", "Low tax")</f>
        <v>Low tax</v>
      </c>
    </row>
    <row r="407" spans="1:10" x14ac:dyDescent="0.35">
      <c r="A407" s="1" t="s">
        <v>17</v>
      </c>
      <c r="B407" s="1" t="s">
        <v>15</v>
      </c>
      <c r="C407" s="1" t="s">
        <v>50</v>
      </c>
      <c r="D407" s="2">
        <v>44754</v>
      </c>
      <c r="E407" s="5">
        <v>5978</v>
      </c>
      <c r="F407" s="1">
        <v>24</v>
      </c>
      <c r="G407" s="5">
        <v>249.08</v>
      </c>
      <c r="H407" s="12">
        <v>2391.1999999999998</v>
      </c>
      <c r="I407" s="7">
        <f>VLOOKUP(Sales_Table[[#This Row],[Country]], MarkupTable!$A$2:$B$7, 2, FALSE)</f>
        <v>0.25</v>
      </c>
      <c r="J407" t="str">
        <f>IF(Sales_Table[[#This Row],[Markup]]&gt;0.2, "High tax", "Low tax")</f>
        <v>High tax</v>
      </c>
    </row>
    <row r="408" spans="1:10" x14ac:dyDescent="0.35">
      <c r="A408" s="1" t="s">
        <v>49</v>
      </c>
      <c r="B408" s="1" t="s">
        <v>23</v>
      </c>
      <c r="C408" s="1" t="s">
        <v>33</v>
      </c>
      <c r="D408" s="2">
        <v>44778</v>
      </c>
      <c r="E408" s="5">
        <v>5327</v>
      </c>
      <c r="F408" s="1">
        <v>183</v>
      </c>
      <c r="G408" s="5">
        <v>29.11</v>
      </c>
      <c r="H408" s="12">
        <v>2130.8000000000002</v>
      </c>
      <c r="I408" s="7">
        <f>VLOOKUP(Sales_Table[[#This Row],[Country]], MarkupTable!$A$2:$B$7, 2, FALSE)</f>
        <v>0.1</v>
      </c>
      <c r="J408" t="str">
        <f>IF(Sales_Table[[#This Row],[Markup]]&gt;0.2, "High tax", "Low tax")</f>
        <v>Low tax</v>
      </c>
    </row>
    <row r="409" spans="1:10" x14ac:dyDescent="0.35">
      <c r="A409" s="1" t="s">
        <v>17</v>
      </c>
      <c r="B409" s="1" t="s">
        <v>20</v>
      </c>
      <c r="C409" s="1" t="s">
        <v>21</v>
      </c>
      <c r="D409" s="2">
        <v>44589</v>
      </c>
      <c r="E409" s="5">
        <v>6020</v>
      </c>
      <c r="F409" s="1">
        <v>147</v>
      </c>
      <c r="G409" s="5">
        <v>40.950000000000003</v>
      </c>
      <c r="H409" s="12">
        <v>2408</v>
      </c>
      <c r="I409" s="7">
        <f>VLOOKUP(Sales_Table[[#This Row],[Country]], MarkupTable!$A$2:$B$7, 2, FALSE)</f>
        <v>0.35</v>
      </c>
      <c r="J409" t="str">
        <f>IF(Sales_Table[[#This Row],[Markup]]&gt;0.2, "High tax", "Low tax")</f>
        <v>High tax</v>
      </c>
    </row>
    <row r="410" spans="1:10" x14ac:dyDescent="0.35">
      <c r="A410" s="1" t="s">
        <v>35</v>
      </c>
      <c r="B410" s="1" t="s">
        <v>4</v>
      </c>
      <c r="C410" s="1" t="s">
        <v>33</v>
      </c>
      <c r="D410" s="2">
        <v>44804</v>
      </c>
      <c r="E410" s="5">
        <v>5614</v>
      </c>
      <c r="F410" s="1">
        <v>137</v>
      </c>
      <c r="G410" s="5">
        <v>40.98</v>
      </c>
      <c r="H410" s="12">
        <v>2245.6</v>
      </c>
      <c r="I410" s="7">
        <f>VLOOKUP(Sales_Table[[#This Row],[Country]], MarkupTable!$A$2:$B$7, 2, FALSE)</f>
        <v>0.15</v>
      </c>
      <c r="J410" t="str">
        <f>IF(Sales_Table[[#This Row],[Markup]]&gt;0.2, "High tax", "Low tax")</f>
        <v>Low tax</v>
      </c>
    </row>
    <row r="411" spans="1:10" x14ac:dyDescent="0.35">
      <c r="A411" s="1" t="s">
        <v>22</v>
      </c>
      <c r="B411" s="1" t="s">
        <v>20</v>
      </c>
      <c r="C411" s="1" t="s">
        <v>16</v>
      </c>
      <c r="D411" s="2">
        <v>44670</v>
      </c>
      <c r="E411" s="5">
        <v>1736</v>
      </c>
      <c r="F411" s="1">
        <v>13</v>
      </c>
      <c r="G411" s="5">
        <v>133.54</v>
      </c>
      <c r="H411" s="12">
        <v>694.4</v>
      </c>
      <c r="I411" s="7">
        <f>VLOOKUP(Sales_Table[[#This Row],[Country]], MarkupTable!$A$2:$B$7, 2, FALSE)</f>
        <v>0.35</v>
      </c>
      <c r="J411" t="str">
        <f>IF(Sales_Table[[#This Row],[Markup]]&gt;0.2, "High tax", "Low tax")</f>
        <v>High tax</v>
      </c>
    </row>
    <row r="412" spans="1:10" x14ac:dyDescent="0.35">
      <c r="A412" s="1" t="s">
        <v>22</v>
      </c>
      <c r="B412" s="1" t="s">
        <v>1</v>
      </c>
      <c r="C412" s="1" t="s">
        <v>2</v>
      </c>
      <c r="D412" s="2">
        <v>44741</v>
      </c>
      <c r="E412" s="5">
        <v>6384</v>
      </c>
      <c r="F412" s="1">
        <v>2</v>
      </c>
      <c r="G412" s="5">
        <v>3192</v>
      </c>
      <c r="H412" s="12">
        <v>2553.6</v>
      </c>
      <c r="I412" s="7">
        <f>VLOOKUP(Sales_Table[[#This Row],[Country]], MarkupTable!$A$2:$B$7, 2, FALSE)</f>
        <v>0.12</v>
      </c>
      <c r="J412" t="str">
        <f>IF(Sales_Table[[#This Row],[Markup]]&gt;0.2, "High tax", "Low tax")</f>
        <v>Low tax</v>
      </c>
    </row>
    <row r="413" spans="1:10" x14ac:dyDescent="0.35">
      <c r="A413" s="1" t="s">
        <v>28</v>
      </c>
      <c r="B413" s="1" t="s">
        <v>4</v>
      </c>
      <c r="C413" s="1" t="s">
        <v>46</v>
      </c>
      <c r="D413" s="2">
        <v>44616</v>
      </c>
      <c r="E413" s="5">
        <v>3577</v>
      </c>
      <c r="F413" s="1">
        <v>261</v>
      </c>
      <c r="G413" s="5">
        <v>13.7</v>
      </c>
      <c r="H413" s="12">
        <v>1430.8</v>
      </c>
      <c r="I413" s="7">
        <f>VLOOKUP(Sales_Table[[#This Row],[Country]], MarkupTable!$A$2:$B$7, 2, FALSE)</f>
        <v>0.15</v>
      </c>
      <c r="J413" t="str">
        <f>IF(Sales_Table[[#This Row],[Markup]]&gt;0.2, "High tax", "Low tax")</f>
        <v>Low tax</v>
      </c>
    </row>
    <row r="414" spans="1:10" x14ac:dyDescent="0.35">
      <c r="A414" s="1" t="s">
        <v>47</v>
      </c>
      <c r="B414" s="1" t="s">
        <v>1</v>
      </c>
      <c r="C414" s="1" t="s">
        <v>10</v>
      </c>
      <c r="D414" s="2">
        <v>44624</v>
      </c>
      <c r="E414" s="5">
        <v>14539</v>
      </c>
      <c r="F414" s="1">
        <v>84</v>
      </c>
      <c r="G414" s="5">
        <v>173.08</v>
      </c>
      <c r="H414" s="12">
        <v>5815.6</v>
      </c>
      <c r="I414" s="7">
        <f>VLOOKUP(Sales_Table[[#This Row],[Country]], MarkupTable!$A$2:$B$7, 2, FALSE)</f>
        <v>0.12</v>
      </c>
      <c r="J414" t="str">
        <f>IF(Sales_Table[[#This Row],[Markup]]&gt;0.2, "High tax", "Low tax")</f>
        <v>Low tax</v>
      </c>
    </row>
    <row r="415" spans="1:10" x14ac:dyDescent="0.35">
      <c r="A415" s="1" t="s">
        <v>6</v>
      </c>
      <c r="B415" s="1" t="s">
        <v>4</v>
      </c>
      <c r="C415" s="1" t="s">
        <v>24</v>
      </c>
      <c r="D415" s="2">
        <v>44733</v>
      </c>
      <c r="E415" s="5">
        <v>3493</v>
      </c>
      <c r="F415" s="1">
        <v>68</v>
      </c>
      <c r="G415" s="5">
        <v>51.37</v>
      </c>
      <c r="H415" s="12">
        <v>1397.2</v>
      </c>
      <c r="I415" s="7">
        <f>VLOOKUP(Sales_Table[[#This Row],[Country]], MarkupTable!$A$2:$B$7, 2, FALSE)</f>
        <v>0.15</v>
      </c>
      <c r="J415" t="str">
        <f>IF(Sales_Table[[#This Row],[Markup]]&gt;0.2, "High tax", "Low tax")</f>
        <v>Low tax</v>
      </c>
    </row>
    <row r="416" spans="1:10" x14ac:dyDescent="0.35">
      <c r="A416" s="1" t="s">
        <v>18</v>
      </c>
      <c r="B416" s="1" t="s">
        <v>9</v>
      </c>
      <c r="C416" s="1" t="s">
        <v>29</v>
      </c>
      <c r="D416" s="2">
        <v>44587</v>
      </c>
      <c r="E416" s="5">
        <v>994</v>
      </c>
      <c r="F416" s="1">
        <v>105</v>
      </c>
      <c r="G416" s="5">
        <v>9.4700000000000006</v>
      </c>
      <c r="H416" s="12">
        <v>397.6</v>
      </c>
      <c r="I416" s="7">
        <f>VLOOKUP(Sales_Table[[#This Row],[Country]], MarkupTable!$A$2:$B$7, 2, FALSE)</f>
        <v>0.3</v>
      </c>
      <c r="J416" t="str">
        <f>IF(Sales_Table[[#This Row],[Markup]]&gt;0.2, "High tax", "Low tax")</f>
        <v>High tax</v>
      </c>
    </row>
    <row r="417" spans="1:10" x14ac:dyDescent="0.35">
      <c r="A417" s="1" t="s">
        <v>11</v>
      </c>
      <c r="B417" s="1" t="s">
        <v>15</v>
      </c>
      <c r="C417" s="1" t="s">
        <v>38</v>
      </c>
      <c r="D417" s="2">
        <v>44722</v>
      </c>
      <c r="E417" s="5">
        <v>4361</v>
      </c>
      <c r="F417" s="1">
        <v>40</v>
      </c>
      <c r="G417" s="5">
        <v>109.02</v>
      </c>
      <c r="H417" s="12">
        <v>1744.4</v>
      </c>
      <c r="I417" s="7">
        <f>VLOOKUP(Sales_Table[[#This Row],[Country]], MarkupTable!$A$2:$B$7, 2, FALSE)</f>
        <v>0.25</v>
      </c>
      <c r="J417" t="str">
        <f>IF(Sales_Table[[#This Row],[Markup]]&gt;0.2, "High tax", "Low tax")</f>
        <v>High tax</v>
      </c>
    </row>
    <row r="418" spans="1:10" x14ac:dyDescent="0.35">
      <c r="A418" s="1" t="s">
        <v>42</v>
      </c>
      <c r="B418" s="1" t="s">
        <v>1</v>
      </c>
      <c r="C418" s="1" t="s">
        <v>26</v>
      </c>
      <c r="D418" s="2">
        <v>44704</v>
      </c>
      <c r="E418" s="5">
        <v>1554</v>
      </c>
      <c r="F418" s="1">
        <v>65</v>
      </c>
      <c r="G418" s="5">
        <v>23.91</v>
      </c>
      <c r="H418" s="12">
        <v>621.6</v>
      </c>
      <c r="I418" s="7">
        <f>VLOOKUP(Sales_Table[[#This Row],[Country]], MarkupTable!$A$2:$B$7, 2, FALSE)</f>
        <v>0.12</v>
      </c>
      <c r="J418" t="str">
        <f>IF(Sales_Table[[#This Row],[Markup]]&gt;0.2, "High tax", "Low tax")</f>
        <v>Low tax</v>
      </c>
    </row>
    <row r="419" spans="1:10" x14ac:dyDescent="0.35">
      <c r="A419" s="1" t="s">
        <v>43</v>
      </c>
      <c r="B419" s="1" t="s">
        <v>4</v>
      </c>
      <c r="C419" s="1" t="s">
        <v>31</v>
      </c>
      <c r="D419" s="2">
        <v>44666</v>
      </c>
      <c r="E419" s="5">
        <v>966</v>
      </c>
      <c r="F419" s="1">
        <v>107</v>
      </c>
      <c r="G419" s="5">
        <v>9.0299999999999994</v>
      </c>
      <c r="H419" s="12">
        <v>386.4</v>
      </c>
      <c r="I419" s="7">
        <f>VLOOKUP(Sales_Table[[#This Row],[Country]], MarkupTable!$A$2:$B$7, 2, FALSE)</f>
        <v>0.15</v>
      </c>
      <c r="J419" t="str">
        <f>IF(Sales_Table[[#This Row],[Markup]]&gt;0.2, "High tax", "Low tax")</f>
        <v>Low tax</v>
      </c>
    </row>
    <row r="420" spans="1:10" x14ac:dyDescent="0.35">
      <c r="A420" s="1" t="s">
        <v>25</v>
      </c>
      <c r="B420" s="1" t="s">
        <v>15</v>
      </c>
      <c r="C420" s="1" t="s">
        <v>51</v>
      </c>
      <c r="D420" s="2">
        <v>44592</v>
      </c>
      <c r="E420" s="5">
        <v>5334</v>
      </c>
      <c r="F420" s="1">
        <v>227</v>
      </c>
      <c r="G420" s="5">
        <v>23.5</v>
      </c>
      <c r="H420" s="12">
        <v>2133.6</v>
      </c>
      <c r="I420" s="7">
        <f>VLOOKUP(Sales_Table[[#This Row],[Country]], MarkupTable!$A$2:$B$7, 2, FALSE)</f>
        <v>0.25</v>
      </c>
      <c r="J420" t="str">
        <f>IF(Sales_Table[[#This Row],[Markup]]&gt;0.2, "High tax", "Low tax")</f>
        <v>High tax</v>
      </c>
    </row>
    <row r="421" spans="1:10" x14ac:dyDescent="0.35">
      <c r="A421" s="1" t="s">
        <v>42</v>
      </c>
      <c r="B421" s="1" t="s">
        <v>15</v>
      </c>
      <c r="C421" s="1" t="s">
        <v>29</v>
      </c>
      <c r="D421" s="2">
        <v>44624</v>
      </c>
      <c r="E421" s="5">
        <v>4935</v>
      </c>
      <c r="F421" s="1">
        <v>39</v>
      </c>
      <c r="G421" s="5">
        <v>126.54</v>
      </c>
      <c r="H421" s="12">
        <v>1974</v>
      </c>
      <c r="I421" s="7">
        <f>VLOOKUP(Sales_Table[[#This Row],[Country]], MarkupTable!$A$2:$B$7, 2, FALSE)</f>
        <v>0.25</v>
      </c>
      <c r="J421" t="str">
        <f>IF(Sales_Table[[#This Row],[Markup]]&gt;0.2, "High tax", "Low tax")</f>
        <v>High tax</v>
      </c>
    </row>
    <row r="422" spans="1:10" x14ac:dyDescent="0.35">
      <c r="A422" s="1" t="s">
        <v>19</v>
      </c>
      <c r="B422" s="1" t="s">
        <v>15</v>
      </c>
      <c r="C422" s="1" t="s">
        <v>14</v>
      </c>
      <c r="D422" s="2">
        <v>44670</v>
      </c>
      <c r="E422" s="5">
        <v>10024</v>
      </c>
      <c r="F422" s="1">
        <v>84</v>
      </c>
      <c r="G422" s="5">
        <v>119.33</v>
      </c>
      <c r="H422" s="12">
        <v>4009.6</v>
      </c>
      <c r="I422" s="7">
        <f>VLOOKUP(Sales_Table[[#This Row],[Country]], MarkupTable!$A$2:$B$7, 2, FALSE)</f>
        <v>0.25</v>
      </c>
      <c r="J422" t="str">
        <f>IF(Sales_Table[[#This Row],[Markup]]&gt;0.2, "High tax", "Low tax")</f>
        <v>High tax</v>
      </c>
    </row>
    <row r="423" spans="1:10" x14ac:dyDescent="0.35">
      <c r="A423" s="1" t="s">
        <v>28</v>
      </c>
      <c r="B423" s="1" t="s">
        <v>1</v>
      </c>
      <c r="C423" s="1" t="s">
        <v>41</v>
      </c>
      <c r="D423" s="2">
        <v>44697</v>
      </c>
      <c r="E423" s="5">
        <v>2506</v>
      </c>
      <c r="F423" s="1">
        <v>100</v>
      </c>
      <c r="G423" s="5">
        <v>25.06</v>
      </c>
      <c r="H423" s="12">
        <v>1002.4</v>
      </c>
      <c r="I423" s="7">
        <f>VLOOKUP(Sales_Table[[#This Row],[Country]], MarkupTable!$A$2:$B$7, 2, FALSE)</f>
        <v>0.12</v>
      </c>
      <c r="J423" t="str">
        <f>IF(Sales_Table[[#This Row],[Markup]]&gt;0.2, "High tax", "Low tax")</f>
        <v>Low tax</v>
      </c>
    </row>
    <row r="424" spans="1:10" x14ac:dyDescent="0.35">
      <c r="A424" s="1" t="s">
        <v>11</v>
      </c>
      <c r="B424" s="1" t="s">
        <v>9</v>
      </c>
      <c r="C424" s="1" t="s">
        <v>45</v>
      </c>
      <c r="D424" s="2">
        <v>44609</v>
      </c>
      <c r="E424" s="5">
        <v>1043</v>
      </c>
      <c r="F424" s="1">
        <v>120</v>
      </c>
      <c r="G424" s="5">
        <v>8.69</v>
      </c>
      <c r="H424" s="12">
        <v>417.2</v>
      </c>
      <c r="I424" s="7">
        <f>VLOOKUP(Sales_Table[[#This Row],[Country]], MarkupTable!$A$2:$B$7, 2, FALSE)</f>
        <v>0.3</v>
      </c>
      <c r="J424" t="str">
        <f>IF(Sales_Table[[#This Row],[Markup]]&gt;0.2, "High tax", "Low tax")</f>
        <v>High tax</v>
      </c>
    </row>
    <row r="425" spans="1:10" x14ac:dyDescent="0.35">
      <c r="A425" s="1" t="s">
        <v>37</v>
      </c>
      <c r="B425" s="1" t="s">
        <v>20</v>
      </c>
      <c r="C425" s="1" t="s">
        <v>45</v>
      </c>
      <c r="D425" s="2">
        <v>44579</v>
      </c>
      <c r="E425" s="5">
        <v>6524</v>
      </c>
      <c r="F425" s="1">
        <v>257</v>
      </c>
      <c r="G425" s="5">
        <v>25.39</v>
      </c>
      <c r="H425" s="12">
        <v>2609.6</v>
      </c>
      <c r="I425" s="7">
        <f>VLOOKUP(Sales_Table[[#This Row],[Country]], MarkupTable!$A$2:$B$7, 2, FALSE)</f>
        <v>0.35</v>
      </c>
      <c r="J425" t="str">
        <f>IF(Sales_Table[[#This Row],[Markup]]&gt;0.2, "High tax", "Low tax")</f>
        <v>High tax</v>
      </c>
    </row>
    <row r="426" spans="1:10" x14ac:dyDescent="0.35">
      <c r="A426" s="1" t="s">
        <v>30</v>
      </c>
      <c r="B426" s="1" t="s">
        <v>23</v>
      </c>
      <c r="C426" s="1" t="s">
        <v>21</v>
      </c>
      <c r="D426" s="2">
        <v>44601</v>
      </c>
      <c r="E426" s="5">
        <v>8148</v>
      </c>
      <c r="F426" s="1">
        <v>85</v>
      </c>
      <c r="G426" s="5">
        <v>95.86</v>
      </c>
      <c r="H426" s="12">
        <v>3259.2</v>
      </c>
      <c r="I426" s="7">
        <f>VLOOKUP(Sales_Table[[#This Row],[Country]], MarkupTable!$A$2:$B$7, 2, FALSE)</f>
        <v>0.1</v>
      </c>
      <c r="J426" t="str">
        <f>IF(Sales_Table[[#This Row],[Markup]]&gt;0.2, "High tax", "Low tax")</f>
        <v>Low tax</v>
      </c>
    </row>
    <row r="427" spans="1:10" x14ac:dyDescent="0.35">
      <c r="A427" s="1" t="s">
        <v>22</v>
      </c>
      <c r="B427" s="1" t="s">
        <v>23</v>
      </c>
      <c r="C427" s="1" t="s">
        <v>21</v>
      </c>
      <c r="D427" s="2">
        <v>44643</v>
      </c>
      <c r="E427" s="5">
        <v>3577</v>
      </c>
      <c r="F427" s="1">
        <v>178</v>
      </c>
      <c r="G427" s="5">
        <v>20.100000000000001</v>
      </c>
      <c r="H427" s="12">
        <v>1430.8</v>
      </c>
      <c r="I427" s="7">
        <f>VLOOKUP(Sales_Table[[#This Row],[Country]], MarkupTable!$A$2:$B$7, 2, FALSE)</f>
        <v>0.1</v>
      </c>
      <c r="J427" t="str">
        <f>IF(Sales_Table[[#This Row],[Markup]]&gt;0.2, "High tax", "Low tax")</f>
        <v>Low tax</v>
      </c>
    </row>
    <row r="428" spans="1:10" x14ac:dyDescent="0.35">
      <c r="A428" s="1" t="s">
        <v>47</v>
      </c>
      <c r="B428" s="1" t="s">
        <v>15</v>
      </c>
      <c r="C428" s="1" t="s">
        <v>51</v>
      </c>
      <c r="D428" s="2">
        <v>44593</v>
      </c>
      <c r="E428" s="5">
        <v>3374</v>
      </c>
      <c r="F428" s="1">
        <v>151</v>
      </c>
      <c r="G428" s="5">
        <v>22.34</v>
      </c>
      <c r="H428" s="12">
        <v>1349.6</v>
      </c>
      <c r="I428" s="7">
        <f>VLOOKUP(Sales_Table[[#This Row],[Country]], MarkupTable!$A$2:$B$7, 2, FALSE)</f>
        <v>0.25</v>
      </c>
      <c r="J428" t="str">
        <f>IF(Sales_Table[[#This Row],[Markup]]&gt;0.2, "High tax", "Low tax")</f>
        <v>High tax</v>
      </c>
    </row>
    <row r="429" spans="1:10" x14ac:dyDescent="0.35">
      <c r="A429" s="1" t="s">
        <v>22</v>
      </c>
      <c r="B429" s="1" t="s">
        <v>4</v>
      </c>
      <c r="C429" s="1" t="s">
        <v>26</v>
      </c>
      <c r="D429" s="2">
        <v>44627</v>
      </c>
      <c r="E429" s="5">
        <v>3948</v>
      </c>
      <c r="F429" s="1">
        <v>142</v>
      </c>
      <c r="G429" s="5">
        <v>27.8</v>
      </c>
      <c r="H429" s="12">
        <v>1579.2</v>
      </c>
      <c r="I429" s="7">
        <f>VLOOKUP(Sales_Table[[#This Row],[Country]], MarkupTable!$A$2:$B$7, 2, FALSE)</f>
        <v>0.15</v>
      </c>
      <c r="J429" t="str">
        <f>IF(Sales_Table[[#This Row],[Markup]]&gt;0.2, "High tax", "Low tax")</f>
        <v>Low tax</v>
      </c>
    </row>
    <row r="430" spans="1:10" x14ac:dyDescent="0.35">
      <c r="A430" s="1" t="s">
        <v>49</v>
      </c>
      <c r="B430" s="1" t="s">
        <v>1</v>
      </c>
      <c r="C430" s="1" t="s">
        <v>38</v>
      </c>
      <c r="D430" s="2">
        <v>44564</v>
      </c>
      <c r="E430" s="5">
        <v>3269</v>
      </c>
      <c r="F430" s="1">
        <v>226</v>
      </c>
      <c r="G430" s="5">
        <v>14.46</v>
      </c>
      <c r="H430" s="12">
        <v>1307.5999999999999</v>
      </c>
      <c r="I430" s="7">
        <f>VLOOKUP(Sales_Table[[#This Row],[Country]], MarkupTable!$A$2:$B$7, 2, FALSE)</f>
        <v>0.12</v>
      </c>
      <c r="J430" t="str">
        <f>IF(Sales_Table[[#This Row],[Markup]]&gt;0.2, "High tax", "Low tax")</f>
        <v>Low tax</v>
      </c>
    </row>
    <row r="431" spans="1:10" x14ac:dyDescent="0.35">
      <c r="A431" s="1" t="s">
        <v>49</v>
      </c>
      <c r="B431" s="1" t="s">
        <v>20</v>
      </c>
      <c r="C431" s="1" t="s">
        <v>38</v>
      </c>
      <c r="D431" s="2">
        <v>44603</v>
      </c>
      <c r="E431" s="5">
        <v>5271</v>
      </c>
      <c r="F431" s="1">
        <v>341</v>
      </c>
      <c r="G431" s="5">
        <v>15.46</v>
      </c>
      <c r="H431" s="12">
        <v>2108.4</v>
      </c>
      <c r="I431" s="7">
        <f>VLOOKUP(Sales_Table[[#This Row],[Country]], MarkupTable!$A$2:$B$7, 2, FALSE)</f>
        <v>0.35</v>
      </c>
      <c r="J431" t="str">
        <f>IF(Sales_Table[[#This Row],[Markup]]&gt;0.2, "High tax", "Low tax")</f>
        <v>High tax</v>
      </c>
    </row>
    <row r="432" spans="1:10" x14ac:dyDescent="0.35">
      <c r="A432" s="1" t="s">
        <v>37</v>
      </c>
      <c r="B432" s="1" t="s">
        <v>15</v>
      </c>
      <c r="C432" s="1" t="s">
        <v>21</v>
      </c>
      <c r="D432" s="2">
        <v>44636</v>
      </c>
      <c r="E432" s="5">
        <v>4571</v>
      </c>
      <c r="F432" s="1">
        <v>140</v>
      </c>
      <c r="G432" s="5">
        <v>32.65</v>
      </c>
      <c r="H432" s="12">
        <v>1828.4</v>
      </c>
      <c r="I432" s="7">
        <f>VLOOKUP(Sales_Table[[#This Row],[Country]], MarkupTable!$A$2:$B$7, 2, FALSE)</f>
        <v>0.25</v>
      </c>
      <c r="J432" t="str">
        <f>IF(Sales_Table[[#This Row],[Markup]]&gt;0.2, "High tax", "Low tax")</f>
        <v>High tax</v>
      </c>
    </row>
    <row r="433" spans="1:10" x14ac:dyDescent="0.35">
      <c r="A433" s="1" t="s">
        <v>48</v>
      </c>
      <c r="B433" s="1" t="s">
        <v>4</v>
      </c>
      <c r="C433" s="1" t="s">
        <v>38</v>
      </c>
      <c r="D433" s="2">
        <v>44788</v>
      </c>
      <c r="E433" s="5">
        <v>12327</v>
      </c>
      <c r="F433" s="1">
        <v>330</v>
      </c>
      <c r="G433" s="5">
        <v>37.35</v>
      </c>
      <c r="H433" s="12">
        <v>4930.8</v>
      </c>
      <c r="I433" s="7">
        <f>VLOOKUP(Sales_Table[[#This Row],[Country]], MarkupTable!$A$2:$B$7, 2, FALSE)</f>
        <v>0.15</v>
      </c>
      <c r="J433" t="str">
        <f>IF(Sales_Table[[#This Row],[Markup]]&gt;0.2, "High tax", "Low tax")</f>
        <v>Low tax</v>
      </c>
    </row>
    <row r="434" spans="1:10" x14ac:dyDescent="0.35">
      <c r="A434" s="1" t="s">
        <v>6</v>
      </c>
      <c r="B434" s="1" t="s">
        <v>4</v>
      </c>
      <c r="C434" s="1" t="s">
        <v>39</v>
      </c>
      <c r="D434" s="2">
        <v>44693</v>
      </c>
      <c r="E434" s="5">
        <v>4935</v>
      </c>
      <c r="F434" s="1">
        <v>73</v>
      </c>
      <c r="G434" s="5">
        <v>67.599999999999994</v>
      </c>
      <c r="H434" s="12">
        <v>1974</v>
      </c>
      <c r="I434" s="7">
        <f>VLOOKUP(Sales_Table[[#This Row],[Country]], MarkupTable!$A$2:$B$7, 2, FALSE)</f>
        <v>0.15</v>
      </c>
      <c r="J434" t="str">
        <f>IF(Sales_Table[[#This Row],[Markup]]&gt;0.2, "High tax", "Low tax")</f>
        <v>Low tax</v>
      </c>
    </row>
    <row r="435" spans="1:10" x14ac:dyDescent="0.35">
      <c r="A435" s="1" t="s">
        <v>3</v>
      </c>
      <c r="B435" s="1" t="s">
        <v>4</v>
      </c>
      <c r="C435" s="1" t="s">
        <v>33</v>
      </c>
      <c r="D435" s="2">
        <v>44662</v>
      </c>
      <c r="E435" s="5">
        <v>6167</v>
      </c>
      <c r="F435" s="1">
        <v>4</v>
      </c>
      <c r="G435" s="5">
        <v>1541.75</v>
      </c>
      <c r="H435" s="12">
        <v>2466.8000000000002</v>
      </c>
      <c r="I435" s="7">
        <f>VLOOKUP(Sales_Table[[#This Row],[Country]], MarkupTable!$A$2:$B$7, 2, FALSE)</f>
        <v>0.15</v>
      </c>
      <c r="J435" t="str">
        <f>IF(Sales_Table[[#This Row],[Markup]]&gt;0.2, "High tax", "Low tax")</f>
        <v>Low tax</v>
      </c>
    </row>
    <row r="436" spans="1:10" x14ac:dyDescent="0.35">
      <c r="A436" s="1" t="s">
        <v>8</v>
      </c>
      <c r="B436" s="1" t="s">
        <v>15</v>
      </c>
      <c r="C436" s="1" t="s">
        <v>2</v>
      </c>
      <c r="D436" s="2">
        <v>44742</v>
      </c>
      <c r="E436" s="5">
        <v>18340</v>
      </c>
      <c r="F436" s="1">
        <v>285</v>
      </c>
      <c r="G436" s="5">
        <v>64.349999999999994</v>
      </c>
      <c r="H436" s="12">
        <v>7336</v>
      </c>
      <c r="I436" s="7">
        <f>VLOOKUP(Sales_Table[[#This Row],[Country]], MarkupTable!$A$2:$B$7, 2, FALSE)</f>
        <v>0.25</v>
      </c>
      <c r="J436" t="str">
        <f>IF(Sales_Table[[#This Row],[Markup]]&gt;0.2, "High tax", "Low tax")</f>
        <v>High tax</v>
      </c>
    </row>
    <row r="437" spans="1:10" x14ac:dyDescent="0.35">
      <c r="A437" s="1" t="s">
        <v>48</v>
      </c>
      <c r="B437" s="1" t="s">
        <v>15</v>
      </c>
      <c r="C437" s="1" t="s">
        <v>38</v>
      </c>
      <c r="D437" s="2">
        <v>44727</v>
      </c>
      <c r="E437" s="5">
        <v>7014</v>
      </c>
      <c r="F437" s="1">
        <v>60</v>
      </c>
      <c r="G437" s="5">
        <v>116.9</v>
      </c>
      <c r="H437" s="12">
        <v>2805.6</v>
      </c>
      <c r="I437" s="7">
        <f>VLOOKUP(Sales_Table[[#This Row],[Country]], MarkupTable!$A$2:$B$7, 2, FALSE)</f>
        <v>0.25</v>
      </c>
      <c r="J437" t="str">
        <f>IF(Sales_Table[[#This Row],[Markup]]&gt;0.2, "High tax", "Low tax")</f>
        <v>High tax</v>
      </c>
    </row>
    <row r="438" spans="1:10" x14ac:dyDescent="0.35">
      <c r="A438" s="1" t="s">
        <v>18</v>
      </c>
      <c r="B438" s="1" t="s">
        <v>23</v>
      </c>
      <c r="C438" s="1" t="s">
        <v>51</v>
      </c>
      <c r="D438" s="2">
        <v>44774</v>
      </c>
      <c r="E438" s="5">
        <v>7119</v>
      </c>
      <c r="F438" s="1">
        <v>101</v>
      </c>
      <c r="G438" s="5">
        <v>70.489999999999995</v>
      </c>
      <c r="H438" s="12">
        <v>2847.6</v>
      </c>
      <c r="I438" s="7">
        <f>VLOOKUP(Sales_Table[[#This Row],[Country]], MarkupTable!$A$2:$B$7, 2, FALSE)</f>
        <v>0.1</v>
      </c>
      <c r="J438" t="str">
        <f>IF(Sales_Table[[#This Row],[Markup]]&gt;0.2, "High tax", "Low tax")</f>
        <v>Low tax</v>
      </c>
    </row>
    <row r="439" spans="1:10" x14ac:dyDescent="0.35">
      <c r="A439" s="1" t="s">
        <v>35</v>
      </c>
      <c r="B439" s="1" t="s">
        <v>20</v>
      </c>
      <c r="C439" s="1" t="s">
        <v>31</v>
      </c>
      <c r="D439" s="2">
        <v>44727</v>
      </c>
      <c r="E439" s="5">
        <v>15491</v>
      </c>
      <c r="F439" s="1">
        <v>58</v>
      </c>
      <c r="G439" s="5">
        <v>267.08999999999997</v>
      </c>
      <c r="H439" s="12">
        <v>6196.4</v>
      </c>
      <c r="I439" s="7">
        <f>VLOOKUP(Sales_Table[[#This Row],[Country]], MarkupTable!$A$2:$B$7, 2, FALSE)</f>
        <v>0.35</v>
      </c>
      <c r="J439" t="str">
        <f>IF(Sales_Table[[#This Row],[Markup]]&gt;0.2, "High tax", "Low tax")</f>
        <v>High tax</v>
      </c>
    </row>
    <row r="440" spans="1:10" x14ac:dyDescent="0.35">
      <c r="A440" s="1" t="s">
        <v>17</v>
      </c>
      <c r="B440" s="1" t="s">
        <v>4</v>
      </c>
      <c r="C440" s="1" t="s">
        <v>14</v>
      </c>
      <c r="D440" s="2">
        <v>44728</v>
      </c>
      <c r="E440" s="5">
        <v>5747</v>
      </c>
      <c r="F440" s="1">
        <v>45</v>
      </c>
      <c r="G440" s="5">
        <v>127.71</v>
      </c>
      <c r="H440" s="12">
        <v>2298.8000000000002</v>
      </c>
      <c r="I440" s="7">
        <f>VLOOKUP(Sales_Table[[#This Row],[Country]], MarkupTable!$A$2:$B$7, 2, FALSE)</f>
        <v>0.15</v>
      </c>
      <c r="J440" t="str">
        <f>IF(Sales_Table[[#This Row],[Markup]]&gt;0.2, "High tax", "Low tax")</f>
        <v>Low tax</v>
      </c>
    </row>
    <row r="441" spans="1:10" x14ac:dyDescent="0.35">
      <c r="A441" s="1" t="s">
        <v>11</v>
      </c>
      <c r="B441" s="1" t="s">
        <v>15</v>
      </c>
      <c r="C441" s="1" t="s">
        <v>45</v>
      </c>
      <c r="D441" s="2">
        <v>44694</v>
      </c>
      <c r="E441" s="5">
        <v>4550</v>
      </c>
      <c r="F441" s="1">
        <v>281</v>
      </c>
      <c r="G441" s="5">
        <v>16.190000000000001</v>
      </c>
      <c r="H441" s="12">
        <v>1820</v>
      </c>
      <c r="I441" s="7">
        <f>VLOOKUP(Sales_Table[[#This Row],[Country]], MarkupTable!$A$2:$B$7, 2, FALSE)</f>
        <v>0.25</v>
      </c>
      <c r="J441" t="str">
        <f>IF(Sales_Table[[#This Row],[Markup]]&gt;0.2, "High tax", "Low tax")</f>
        <v>High tax</v>
      </c>
    </row>
    <row r="442" spans="1:10" x14ac:dyDescent="0.35">
      <c r="A442" s="1" t="s">
        <v>37</v>
      </c>
      <c r="B442" s="1" t="s">
        <v>20</v>
      </c>
      <c r="C442" s="1" t="s">
        <v>26</v>
      </c>
      <c r="D442" s="2">
        <v>44691</v>
      </c>
      <c r="E442" s="5">
        <v>2191</v>
      </c>
      <c r="F442" s="1">
        <v>138</v>
      </c>
      <c r="G442" s="5">
        <v>15.88</v>
      </c>
      <c r="H442" s="12">
        <v>876.4</v>
      </c>
      <c r="I442" s="7">
        <f>VLOOKUP(Sales_Table[[#This Row],[Country]], MarkupTable!$A$2:$B$7, 2, FALSE)</f>
        <v>0.35</v>
      </c>
      <c r="J442" t="str">
        <f>IF(Sales_Table[[#This Row],[Markup]]&gt;0.2, "High tax", "Low tax")</f>
        <v>High tax</v>
      </c>
    </row>
    <row r="443" spans="1:10" x14ac:dyDescent="0.35">
      <c r="A443" s="1" t="s">
        <v>11</v>
      </c>
      <c r="B443" s="1" t="s">
        <v>4</v>
      </c>
      <c r="C443" s="1" t="s">
        <v>24</v>
      </c>
      <c r="D443" s="2">
        <v>44798</v>
      </c>
      <c r="E443" s="5">
        <v>5663</v>
      </c>
      <c r="F443" s="1">
        <v>322</v>
      </c>
      <c r="G443" s="5">
        <v>17.59</v>
      </c>
      <c r="H443" s="12">
        <v>2265.1999999999998</v>
      </c>
      <c r="I443" s="7">
        <f>VLOOKUP(Sales_Table[[#This Row],[Country]], MarkupTable!$A$2:$B$7, 2, FALSE)</f>
        <v>0.15</v>
      </c>
      <c r="J443" t="str">
        <f>IF(Sales_Table[[#This Row],[Markup]]&gt;0.2, "High tax", "Low tax")</f>
        <v>Low tax</v>
      </c>
    </row>
    <row r="444" spans="1:10" x14ac:dyDescent="0.35">
      <c r="A444" s="1" t="s">
        <v>49</v>
      </c>
      <c r="B444" s="1" t="s">
        <v>15</v>
      </c>
      <c r="C444" s="1" t="s">
        <v>29</v>
      </c>
      <c r="D444" s="2">
        <v>44757</v>
      </c>
      <c r="E444" s="5">
        <v>7623</v>
      </c>
      <c r="F444" s="1">
        <v>85</v>
      </c>
      <c r="G444" s="5">
        <v>89.68</v>
      </c>
      <c r="H444" s="12">
        <v>3049.2</v>
      </c>
      <c r="I444" s="7">
        <f>VLOOKUP(Sales_Table[[#This Row],[Country]], MarkupTable!$A$2:$B$7, 2, FALSE)</f>
        <v>0.25</v>
      </c>
      <c r="J444" t="str">
        <f>IF(Sales_Table[[#This Row],[Markup]]&gt;0.2, "High tax", "Low tax")</f>
        <v>High tax</v>
      </c>
    </row>
    <row r="445" spans="1:10" x14ac:dyDescent="0.35">
      <c r="A445" s="1" t="s">
        <v>6</v>
      </c>
      <c r="B445" s="1" t="s">
        <v>1</v>
      </c>
      <c r="C445" s="1" t="s">
        <v>50</v>
      </c>
      <c r="D445" s="2">
        <v>44697</v>
      </c>
      <c r="E445" s="5">
        <v>9023</v>
      </c>
      <c r="F445" s="1">
        <v>409</v>
      </c>
      <c r="G445" s="5">
        <v>22.06</v>
      </c>
      <c r="H445" s="12">
        <v>3609.2</v>
      </c>
      <c r="I445" s="7">
        <f>VLOOKUP(Sales_Table[[#This Row],[Country]], MarkupTable!$A$2:$B$7, 2, FALSE)</f>
        <v>0.12</v>
      </c>
      <c r="J445" t="str">
        <f>IF(Sales_Table[[#This Row],[Markup]]&gt;0.2, "High tax", "Low tax")</f>
        <v>Low tax</v>
      </c>
    </row>
    <row r="446" spans="1:10" x14ac:dyDescent="0.35">
      <c r="A446" s="1" t="s">
        <v>8</v>
      </c>
      <c r="B446" s="1" t="s">
        <v>9</v>
      </c>
      <c r="C446" s="1" t="s">
        <v>16</v>
      </c>
      <c r="D446" s="2">
        <v>44726</v>
      </c>
      <c r="E446" s="5">
        <v>3402</v>
      </c>
      <c r="F446" s="1">
        <v>182</v>
      </c>
      <c r="G446" s="5">
        <v>18.690000000000001</v>
      </c>
      <c r="H446" s="12">
        <v>1360.8</v>
      </c>
      <c r="I446" s="7">
        <f>VLOOKUP(Sales_Table[[#This Row],[Country]], MarkupTable!$A$2:$B$7, 2, FALSE)</f>
        <v>0.3</v>
      </c>
      <c r="J446" t="str">
        <f>IF(Sales_Table[[#This Row],[Markup]]&gt;0.2, "High tax", "Low tax")</f>
        <v>High tax</v>
      </c>
    </row>
    <row r="447" spans="1:10" x14ac:dyDescent="0.35">
      <c r="A447" s="1" t="s">
        <v>28</v>
      </c>
      <c r="B447" s="1" t="s">
        <v>9</v>
      </c>
      <c r="C447" s="1" t="s">
        <v>10</v>
      </c>
      <c r="D447" s="2">
        <v>44586</v>
      </c>
      <c r="E447" s="5">
        <v>10507</v>
      </c>
      <c r="F447" s="1">
        <v>467</v>
      </c>
      <c r="G447" s="5">
        <v>22.5</v>
      </c>
      <c r="H447" s="12">
        <v>4202.8</v>
      </c>
      <c r="I447" s="7">
        <f>VLOOKUP(Sales_Table[[#This Row],[Country]], MarkupTable!$A$2:$B$7, 2, FALSE)</f>
        <v>0.3</v>
      </c>
      <c r="J447" t="str">
        <f>IF(Sales_Table[[#This Row],[Markup]]&gt;0.2, "High tax", "Low tax")</f>
        <v>High tax</v>
      </c>
    </row>
    <row r="448" spans="1:10" x14ac:dyDescent="0.35">
      <c r="A448" s="1" t="s">
        <v>49</v>
      </c>
      <c r="B448" s="1" t="s">
        <v>20</v>
      </c>
      <c r="C448" s="1" t="s">
        <v>29</v>
      </c>
      <c r="D448" s="2">
        <v>44770</v>
      </c>
      <c r="E448" s="5">
        <v>7721</v>
      </c>
      <c r="F448" s="1">
        <v>14</v>
      </c>
      <c r="G448" s="5">
        <v>551.5</v>
      </c>
      <c r="H448" s="12">
        <v>3088.4</v>
      </c>
      <c r="I448" s="7">
        <f>VLOOKUP(Sales_Table[[#This Row],[Country]], MarkupTable!$A$2:$B$7, 2, FALSE)</f>
        <v>0.35</v>
      </c>
      <c r="J448" t="str">
        <f>IF(Sales_Table[[#This Row],[Markup]]&gt;0.2, "High tax", "Low tax")</f>
        <v>High tax</v>
      </c>
    </row>
    <row r="449" spans="1:10" x14ac:dyDescent="0.35">
      <c r="A449" s="1" t="s">
        <v>17</v>
      </c>
      <c r="B449" s="1" t="s">
        <v>23</v>
      </c>
      <c r="C449" s="1" t="s">
        <v>2</v>
      </c>
      <c r="D449" s="2">
        <v>44589</v>
      </c>
      <c r="E449" s="5">
        <v>5033</v>
      </c>
      <c r="F449" s="1">
        <v>178</v>
      </c>
      <c r="G449" s="5">
        <v>28.28</v>
      </c>
      <c r="H449" s="12">
        <v>2013.2</v>
      </c>
      <c r="I449" s="7">
        <f>VLOOKUP(Sales_Table[[#This Row],[Country]], MarkupTable!$A$2:$B$7, 2, FALSE)</f>
        <v>0.1</v>
      </c>
      <c r="J449" t="str">
        <f>IF(Sales_Table[[#This Row],[Markup]]&gt;0.2, "High tax", "Low tax")</f>
        <v>Low tax</v>
      </c>
    </row>
    <row r="450" spans="1:10" x14ac:dyDescent="0.35">
      <c r="A450" s="1" t="s">
        <v>35</v>
      </c>
      <c r="B450" s="1" t="s">
        <v>1</v>
      </c>
      <c r="C450" s="1" t="s">
        <v>21</v>
      </c>
      <c r="D450" s="2">
        <v>44741</v>
      </c>
      <c r="E450" s="5">
        <v>1960</v>
      </c>
      <c r="F450" s="1">
        <v>191</v>
      </c>
      <c r="G450" s="5">
        <v>10.26</v>
      </c>
      <c r="H450" s="12">
        <v>784</v>
      </c>
      <c r="I450" s="7">
        <f>VLOOKUP(Sales_Table[[#This Row],[Country]], MarkupTable!$A$2:$B$7, 2, FALSE)</f>
        <v>0.12</v>
      </c>
      <c r="J450" t="str">
        <f>IF(Sales_Table[[#This Row],[Markup]]&gt;0.2, "High tax", "Low tax")</f>
        <v>Low tax</v>
      </c>
    </row>
    <row r="451" spans="1:10" x14ac:dyDescent="0.35">
      <c r="A451" s="1" t="s">
        <v>25</v>
      </c>
      <c r="B451" s="1" t="s">
        <v>9</v>
      </c>
      <c r="C451" s="1" t="s">
        <v>52</v>
      </c>
      <c r="D451" s="2">
        <v>44736</v>
      </c>
      <c r="E451" s="5">
        <v>238</v>
      </c>
      <c r="F451" s="1">
        <v>317</v>
      </c>
      <c r="G451" s="5">
        <v>0.75</v>
      </c>
      <c r="H451" s="12">
        <v>95.2</v>
      </c>
      <c r="I451" s="7">
        <f>VLOOKUP(Sales_Table[[#This Row],[Country]], MarkupTable!$A$2:$B$7, 2, FALSE)</f>
        <v>0.3</v>
      </c>
      <c r="J451" t="str">
        <f>IF(Sales_Table[[#This Row],[Markup]]&gt;0.2, "High tax", "Low tax")</f>
        <v>High tax</v>
      </c>
    </row>
    <row r="452" spans="1:10" x14ac:dyDescent="0.35">
      <c r="A452" s="1" t="s">
        <v>13</v>
      </c>
      <c r="B452" s="1" t="s">
        <v>23</v>
      </c>
      <c r="C452" s="1" t="s">
        <v>2</v>
      </c>
      <c r="D452" s="2">
        <v>44743</v>
      </c>
      <c r="E452" s="5">
        <v>7756</v>
      </c>
      <c r="F452" s="1">
        <v>410</v>
      </c>
      <c r="G452" s="5">
        <v>18.920000000000002</v>
      </c>
      <c r="H452" s="12">
        <v>3102.4</v>
      </c>
      <c r="I452" s="7">
        <f>VLOOKUP(Sales_Table[[#This Row],[Country]], MarkupTable!$A$2:$B$7, 2, FALSE)</f>
        <v>0.1</v>
      </c>
      <c r="J452" t="str">
        <f>IF(Sales_Table[[#This Row],[Markup]]&gt;0.2, "High tax", "Low tax")</f>
        <v>Low tax</v>
      </c>
    </row>
    <row r="453" spans="1:10" x14ac:dyDescent="0.35">
      <c r="A453" s="1" t="s">
        <v>30</v>
      </c>
      <c r="B453" s="1" t="s">
        <v>20</v>
      </c>
      <c r="C453" s="1" t="s">
        <v>7</v>
      </c>
      <c r="D453" s="2">
        <v>44617</v>
      </c>
      <c r="E453" s="5">
        <v>1736</v>
      </c>
      <c r="F453" s="1">
        <v>137</v>
      </c>
      <c r="G453" s="5">
        <v>12.67</v>
      </c>
      <c r="H453" s="12">
        <v>694.4</v>
      </c>
      <c r="I453" s="7">
        <f>VLOOKUP(Sales_Table[[#This Row],[Country]], MarkupTable!$A$2:$B$7, 2, FALSE)</f>
        <v>0.35</v>
      </c>
      <c r="J453" t="str">
        <f>IF(Sales_Table[[#This Row],[Markup]]&gt;0.2, "High tax", "Low tax")</f>
        <v>High tax</v>
      </c>
    </row>
    <row r="454" spans="1:10" x14ac:dyDescent="0.35">
      <c r="A454" s="1" t="s">
        <v>32</v>
      </c>
      <c r="B454" s="1" t="s">
        <v>23</v>
      </c>
      <c r="C454" s="1" t="s">
        <v>10</v>
      </c>
      <c r="D454" s="2">
        <v>44774</v>
      </c>
      <c r="E454" s="5">
        <v>2660</v>
      </c>
      <c r="F454" s="1">
        <v>12</v>
      </c>
      <c r="G454" s="5">
        <v>221.67</v>
      </c>
      <c r="H454" s="12">
        <v>1064</v>
      </c>
      <c r="I454" s="7">
        <f>VLOOKUP(Sales_Table[[#This Row],[Country]], MarkupTable!$A$2:$B$7, 2, FALSE)</f>
        <v>0.1</v>
      </c>
      <c r="J454" t="str">
        <f>IF(Sales_Table[[#This Row],[Markup]]&gt;0.2, "High tax", "Low tax")</f>
        <v>Low tax</v>
      </c>
    </row>
    <row r="455" spans="1:10" x14ac:dyDescent="0.35">
      <c r="A455" s="1" t="s">
        <v>11</v>
      </c>
      <c r="B455" s="1" t="s">
        <v>9</v>
      </c>
      <c r="C455" s="1" t="s">
        <v>31</v>
      </c>
      <c r="D455" s="2">
        <v>44733</v>
      </c>
      <c r="E455" s="5">
        <v>7672</v>
      </c>
      <c r="F455" s="1">
        <v>254</v>
      </c>
      <c r="G455" s="5">
        <v>30.2</v>
      </c>
      <c r="H455" s="12">
        <v>3068.8</v>
      </c>
      <c r="I455" s="7">
        <f>VLOOKUP(Sales_Table[[#This Row],[Country]], MarkupTable!$A$2:$B$7, 2, FALSE)</f>
        <v>0.3</v>
      </c>
      <c r="J455" t="str">
        <f>IF(Sales_Table[[#This Row],[Markup]]&gt;0.2, "High tax", "Low tax")</f>
        <v>High tax</v>
      </c>
    </row>
    <row r="456" spans="1:10" x14ac:dyDescent="0.35">
      <c r="A456" s="1" t="s">
        <v>44</v>
      </c>
      <c r="B456" s="1" t="s">
        <v>15</v>
      </c>
      <c r="C456" s="1" t="s">
        <v>33</v>
      </c>
      <c r="D456" s="2">
        <v>44586</v>
      </c>
      <c r="E456" s="5">
        <v>11564</v>
      </c>
      <c r="F456" s="1">
        <v>24</v>
      </c>
      <c r="G456" s="5">
        <v>481.83</v>
      </c>
      <c r="H456" s="12">
        <v>4625.6000000000004</v>
      </c>
      <c r="I456" s="7">
        <f>VLOOKUP(Sales_Table[[#This Row],[Country]], MarkupTable!$A$2:$B$7, 2, FALSE)</f>
        <v>0.25</v>
      </c>
      <c r="J456" t="str">
        <f>IF(Sales_Table[[#This Row],[Markup]]&gt;0.2, "High tax", "Low tax")</f>
        <v>High tax</v>
      </c>
    </row>
    <row r="457" spans="1:10" x14ac:dyDescent="0.35">
      <c r="A457" s="1" t="s">
        <v>6</v>
      </c>
      <c r="B457" s="1" t="s">
        <v>1</v>
      </c>
      <c r="C457" s="1" t="s">
        <v>31</v>
      </c>
      <c r="D457" s="2">
        <v>44698</v>
      </c>
      <c r="E457" s="5">
        <v>1365</v>
      </c>
      <c r="F457" s="1">
        <v>232</v>
      </c>
      <c r="G457" s="5">
        <v>5.88</v>
      </c>
      <c r="H457" s="12">
        <v>546</v>
      </c>
      <c r="I457" s="7">
        <f>VLOOKUP(Sales_Table[[#This Row],[Country]], MarkupTable!$A$2:$B$7, 2, FALSE)</f>
        <v>0.12</v>
      </c>
      <c r="J457" t="str">
        <f>IF(Sales_Table[[#This Row],[Markup]]&gt;0.2, "High tax", "Low tax")</f>
        <v>Low tax</v>
      </c>
    </row>
    <row r="458" spans="1:10" x14ac:dyDescent="0.35">
      <c r="A458" s="1" t="s">
        <v>42</v>
      </c>
      <c r="B458" s="1" t="s">
        <v>9</v>
      </c>
      <c r="C458" s="1" t="s">
        <v>5</v>
      </c>
      <c r="D458" s="2">
        <v>44796</v>
      </c>
      <c r="E458" s="5">
        <v>4186</v>
      </c>
      <c r="F458" s="1">
        <v>233</v>
      </c>
      <c r="G458" s="5">
        <v>17.97</v>
      </c>
      <c r="H458" s="12">
        <v>1674.4</v>
      </c>
      <c r="I458" s="7">
        <f>VLOOKUP(Sales_Table[[#This Row],[Country]], MarkupTable!$A$2:$B$7, 2, FALSE)</f>
        <v>0.3</v>
      </c>
      <c r="J458" t="str">
        <f>IF(Sales_Table[[#This Row],[Markup]]&gt;0.2, "High tax", "Low tax")</f>
        <v>High tax</v>
      </c>
    </row>
    <row r="459" spans="1:10" x14ac:dyDescent="0.35">
      <c r="A459" s="1" t="s">
        <v>44</v>
      </c>
      <c r="B459" s="1" t="s">
        <v>9</v>
      </c>
      <c r="C459" s="1" t="s">
        <v>10</v>
      </c>
      <c r="D459" s="2">
        <v>44623</v>
      </c>
      <c r="E459" s="5">
        <v>7406</v>
      </c>
      <c r="F459" s="1">
        <v>118</v>
      </c>
      <c r="G459" s="5">
        <v>62.76</v>
      </c>
      <c r="H459" s="12">
        <v>2962.4</v>
      </c>
      <c r="I459" s="7">
        <f>VLOOKUP(Sales_Table[[#This Row],[Country]], MarkupTable!$A$2:$B$7, 2, FALSE)</f>
        <v>0.3</v>
      </c>
      <c r="J459" t="str">
        <f>IF(Sales_Table[[#This Row],[Markup]]&gt;0.2, "High tax", "Low tax")</f>
        <v>High tax</v>
      </c>
    </row>
    <row r="460" spans="1:10" x14ac:dyDescent="0.35">
      <c r="A460" s="1" t="s">
        <v>30</v>
      </c>
      <c r="B460" s="1" t="s">
        <v>4</v>
      </c>
      <c r="C460" s="1" t="s">
        <v>51</v>
      </c>
      <c r="D460" s="2">
        <v>44711</v>
      </c>
      <c r="E460" s="5">
        <v>8911</v>
      </c>
      <c r="F460" s="1">
        <v>543</v>
      </c>
      <c r="G460" s="5">
        <v>16.41</v>
      </c>
      <c r="H460" s="12">
        <v>3564.4</v>
      </c>
      <c r="I460" s="7">
        <f>VLOOKUP(Sales_Table[[#This Row],[Country]], MarkupTable!$A$2:$B$7, 2, FALSE)</f>
        <v>0.15</v>
      </c>
      <c r="J460" t="str">
        <f>IF(Sales_Table[[#This Row],[Markup]]&gt;0.2, "High tax", "Low tax")</f>
        <v>Low tax</v>
      </c>
    </row>
    <row r="461" spans="1:10" x14ac:dyDescent="0.35">
      <c r="A461" s="1" t="s">
        <v>25</v>
      </c>
      <c r="B461" s="1" t="s">
        <v>20</v>
      </c>
      <c r="C461" s="1" t="s">
        <v>26</v>
      </c>
      <c r="D461" s="2">
        <v>44741</v>
      </c>
      <c r="E461" s="5">
        <v>112</v>
      </c>
      <c r="F461" s="1">
        <v>223</v>
      </c>
      <c r="G461" s="5">
        <v>0.5</v>
      </c>
      <c r="H461" s="12">
        <v>44.8</v>
      </c>
      <c r="I461" s="7">
        <f>VLOOKUP(Sales_Table[[#This Row],[Country]], MarkupTable!$A$2:$B$7, 2, FALSE)</f>
        <v>0.35</v>
      </c>
      <c r="J461" t="str">
        <f>IF(Sales_Table[[#This Row],[Markup]]&gt;0.2, "High tax", "Low tax")</f>
        <v>High tax</v>
      </c>
    </row>
    <row r="462" spans="1:10" x14ac:dyDescent="0.35">
      <c r="A462" s="1" t="s">
        <v>42</v>
      </c>
      <c r="B462" s="1" t="s">
        <v>23</v>
      </c>
      <c r="C462" s="1" t="s">
        <v>29</v>
      </c>
      <c r="D462" s="2">
        <v>44565</v>
      </c>
      <c r="E462" s="5">
        <v>8204</v>
      </c>
      <c r="F462" s="1">
        <v>204</v>
      </c>
      <c r="G462" s="5">
        <v>40.22</v>
      </c>
      <c r="H462" s="12">
        <v>3281.6</v>
      </c>
      <c r="I462" s="7">
        <f>VLOOKUP(Sales_Table[[#This Row],[Country]], MarkupTable!$A$2:$B$7, 2, FALSE)</f>
        <v>0.1</v>
      </c>
      <c r="J462" t="str">
        <f>IF(Sales_Table[[#This Row],[Markup]]&gt;0.2, "High tax", "Low tax")</f>
        <v>Low tax</v>
      </c>
    </row>
    <row r="463" spans="1:10" x14ac:dyDescent="0.35">
      <c r="A463" s="1" t="s">
        <v>0</v>
      </c>
      <c r="B463" s="1" t="s">
        <v>9</v>
      </c>
      <c r="C463" s="1" t="s">
        <v>26</v>
      </c>
      <c r="D463" s="2">
        <v>44575</v>
      </c>
      <c r="E463" s="5">
        <v>2611</v>
      </c>
      <c r="F463" s="1">
        <v>65</v>
      </c>
      <c r="G463" s="5">
        <v>40.17</v>
      </c>
      <c r="H463" s="12">
        <v>1044.4000000000001</v>
      </c>
      <c r="I463" s="7">
        <f>VLOOKUP(Sales_Table[[#This Row],[Country]], MarkupTable!$A$2:$B$7, 2, FALSE)</f>
        <v>0.3</v>
      </c>
      <c r="J463" t="str">
        <f>IF(Sales_Table[[#This Row],[Markup]]&gt;0.2, "High tax", "Low tax")</f>
        <v>High tax</v>
      </c>
    </row>
    <row r="464" spans="1:10" x14ac:dyDescent="0.35">
      <c r="A464" s="1" t="s">
        <v>25</v>
      </c>
      <c r="B464" s="1" t="s">
        <v>20</v>
      </c>
      <c r="C464" s="1" t="s">
        <v>2</v>
      </c>
      <c r="D464" s="2">
        <v>44607</v>
      </c>
      <c r="E464" s="5">
        <v>15652</v>
      </c>
      <c r="F464" s="1">
        <v>53</v>
      </c>
      <c r="G464" s="5">
        <v>295.32</v>
      </c>
      <c r="H464" s="12">
        <v>6260.8</v>
      </c>
      <c r="I464" s="7">
        <f>VLOOKUP(Sales_Table[[#This Row],[Country]], MarkupTable!$A$2:$B$7, 2, FALSE)</f>
        <v>0.35</v>
      </c>
      <c r="J464" t="str">
        <f>IF(Sales_Table[[#This Row],[Markup]]&gt;0.2, "High tax", "Low tax")</f>
        <v>High tax</v>
      </c>
    </row>
    <row r="465" spans="1:10" x14ac:dyDescent="0.35">
      <c r="A465" s="1" t="s">
        <v>32</v>
      </c>
      <c r="B465" s="1" t="s">
        <v>15</v>
      </c>
      <c r="C465" s="1" t="s">
        <v>33</v>
      </c>
      <c r="D465" s="2">
        <v>44571</v>
      </c>
      <c r="E465" s="5">
        <v>4074</v>
      </c>
      <c r="F465" s="1">
        <v>469</v>
      </c>
      <c r="G465" s="5">
        <v>8.69</v>
      </c>
      <c r="H465" s="12">
        <v>1629.6</v>
      </c>
      <c r="I465" s="7">
        <f>VLOOKUP(Sales_Table[[#This Row],[Country]], MarkupTable!$A$2:$B$7, 2, FALSE)</f>
        <v>0.25</v>
      </c>
      <c r="J465" t="str">
        <f>IF(Sales_Table[[#This Row],[Markup]]&gt;0.2, "High tax", "Low tax")</f>
        <v>High tax</v>
      </c>
    </row>
    <row r="466" spans="1:10" x14ac:dyDescent="0.35">
      <c r="A466" s="1" t="s">
        <v>47</v>
      </c>
      <c r="B466" s="1" t="s">
        <v>20</v>
      </c>
      <c r="C466" s="1" t="s">
        <v>38</v>
      </c>
      <c r="D466" s="2">
        <v>44685</v>
      </c>
      <c r="E466" s="5">
        <v>12250</v>
      </c>
      <c r="F466" s="1">
        <v>213</v>
      </c>
      <c r="G466" s="5">
        <v>57.51</v>
      </c>
      <c r="H466" s="12">
        <v>4900</v>
      </c>
      <c r="I466" s="7">
        <f>VLOOKUP(Sales_Table[[#This Row],[Country]], MarkupTable!$A$2:$B$7, 2, FALSE)</f>
        <v>0.35</v>
      </c>
      <c r="J466" t="str">
        <f>IF(Sales_Table[[#This Row],[Markup]]&gt;0.2, "High tax", "Low tax")</f>
        <v>High tax</v>
      </c>
    </row>
    <row r="467" spans="1:10" x14ac:dyDescent="0.35">
      <c r="A467" s="1" t="s">
        <v>42</v>
      </c>
      <c r="B467" s="1" t="s">
        <v>20</v>
      </c>
      <c r="C467" s="1" t="s">
        <v>33</v>
      </c>
      <c r="D467" s="2">
        <v>44704</v>
      </c>
      <c r="E467" s="5">
        <v>2366</v>
      </c>
      <c r="F467" s="1">
        <v>5</v>
      </c>
      <c r="G467" s="5">
        <v>473.2</v>
      </c>
      <c r="H467" s="12">
        <v>946.4</v>
      </c>
      <c r="I467" s="7">
        <f>VLOOKUP(Sales_Table[[#This Row],[Country]], MarkupTable!$A$2:$B$7, 2, FALSE)</f>
        <v>0.35</v>
      </c>
      <c r="J467" t="str">
        <f>IF(Sales_Table[[#This Row],[Markup]]&gt;0.2, "High tax", "Low tax")</f>
        <v>High tax</v>
      </c>
    </row>
    <row r="468" spans="1:10" x14ac:dyDescent="0.35">
      <c r="A468" s="1" t="s">
        <v>19</v>
      </c>
      <c r="B468" s="1" t="s">
        <v>15</v>
      </c>
      <c r="C468" s="1" t="s">
        <v>36</v>
      </c>
      <c r="D468" s="2">
        <v>44677</v>
      </c>
      <c r="E468" s="5">
        <v>1687</v>
      </c>
      <c r="F468" s="1">
        <v>147</v>
      </c>
      <c r="G468" s="5">
        <v>11.48</v>
      </c>
      <c r="H468" s="12">
        <v>674.8</v>
      </c>
      <c r="I468" s="7">
        <f>VLOOKUP(Sales_Table[[#This Row],[Country]], MarkupTable!$A$2:$B$7, 2, FALSE)</f>
        <v>0.25</v>
      </c>
      <c r="J468" t="str">
        <f>IF(Sales_Table[[#This Row],[Markup]]&gt;0.2, "High tax", "Low tax")</f>
        <v>High tax</v>
      </c>
    </row>
    <row r="469" spans="1:10" x14ac:dyDescent="0.35">
      <c r="A469" s="1" t="s">
        <v>11</v>
      </c>
      <c r="B469" s="1" t="s">
        <v>23</v>
      </c>
      <c r="C469" s="1" t="s">
        <v>29</v>
      </c>
      <c r="D469" s="2">
        <v>44747</v>
      </c>
      <c r="E469" s="5">
        <v>1232</v>
      </c>
      <c r="F469" s="1">
        <v>74</v>
      </c>
      <c r="G469" s="5">
        <v>16.649999999999999</v>
      </c>
      <c r="H469" s="12">
        <v>492.8</v>
      </c>
      <c r="I469" s="7">
        <f>VLOOKUP(Sales_Table[[#This Row],[Country]], MarkupTable!$A$2:$B$7, 2, FALSE)</f>
        <v>0.1</v>
      </c>
      <c r="J469" t="str">
        <f>IF(Sales_Table[[#This Row],[Markup]]&gt;0.2, "High tax", "Low tax")</f>
        <v>Low tax</v>
      </c>
    </row>
    <row r="470" spans="1:10" x14ac:dyDescent="0.35">
      <c r="A470" s="1" t="s">
        <v>47</v>
      </c>
      <c r="B470" s="1" t="s">
        <v>1</v>
      </c>
      <c r="C470" s="1" t="s">
        <v>29</v>
      </c>
      <c r="D470" s="2">
        <v>44763</v>
      </c>
      <c r="E470" s="5">
        <v>6965</v>
      </c>
      <c r="F470" s="1">
        <v>163</v>
      </c>
      <c r="G470" s="5">
        <v>42.73</v>
      </c>
      <c r="H470" s="12">
        <v>2786</v>
      </c>
      <c r="I470" s="7">
        <f>VLOOKUP(Sales_Table[[#This Row],[Country]], MarkupTable!$A$2:$B$7, 2, FALSE)</f>
        <v>0.12</v>
      </c>
      <c r="J470" t="str">
        <f>IF(Sales_Table[[#This Row],[Markup]]&gt;0.2, "High tax", "Low tax")</f>
        <v>Low tax</v>
      </c>
    </row>
    <row r="471" spans="1:10" x14ac:dyDescent="0.35">
      <c r="A471" s="1" t="s">
        <v>48</v>
      </c>
      <c r="B471" s="1" t="s">
        <v>20</v>
      </c>
      <c r="C471" s="1" t="s">
        <v>2</v>
      </c>
      <c r="D471" s="2">
        <v>44613</v>
      </c>
      <c r="E471" s="5">
        <v>5292</v>
      </c>
      <c r="F471" s="1">
        <v>248</v>
      </c>
      <c r="G471" s="5">
        <v>21.34</v>
      </c>
      <c r="H471" s="12">
        <v>2116.8000000000002</v>
      </c>
      <c r="I471" s="7">
        <f>VLOOKUP(Sales_Table[[#This Row],[Country]], MarkupTable!$A$2:$B$7, 2, FALSE)</f>
        <v>0.35</v>
      </c>
      <c r="J471" t="str">
        <f>IF(Sales_Table[[#This Row],[Markup]]&gt;0.2, "High tax", "Low tax")</f>
        <v>High tax</v>
      </c>
    </row>
    <row r="472" spans="1:10" x14ac:dyDescent="0.35">
      <c r="A472" s="1" t="s">
        <v>43</v>
      </c>
      <c r="B472" s="1" t="s">
        <v>20</v>
      </c>
      <c r="C472" s="1" t="s">
        <v>21</v>
      </c>
      <c r="D472" s="2">
        <v>44595</v>
      </c>
      <c r="E472" s="5">
        <v>1379</v>
      </c>
      <c r="F472" s="1">
        <v>138</v>
      </c>
      <c r="G472" s="5">
        <v>9.99</v>
      </c>
      <c r="H472" s="12">
        <v>551.6</v>
      </c>
      <c r="I472" s="7">
        <f>VLOOKUP(Sales_Table[[#This Row],[Country]], MarkupTable!$A$2:$B$7, 2, FALSE)</f>
        <v>0.35</v>
      </c>
      <c r="J472" t="str">
        <f>IF(Sales_Table[[#This Row],[Markup]]&gt;0.2, "High tax", "Low tax")</f>
        <v>High tax</v>
      </c>
    </row>
    <row r="473" spans="1:10" x14ac:dyDescent="0.35">
      <c r="A473" s="1" t="s">
        <v>6</v>
      </c>
      <c r="B473" s="1" t="s">
        <v>9</v>
      </c>
      <c r="C473" s="1" t="s">
        <v>51</v>
      </c>
      <c r="D473" s="2">
        <v>44750</v>
      </c>
      <c r="E473" s="5">
        <v>8001</v>
      </c>
      <c r="F473" s="1">
        <v>151</v>
      </c>
      <c r="G473" s="5">
        <v>52.99</v>
      </c>
      <c r="H473" s="12">
        <v>3200.4</v>
      </c>
      <c r="I473" s="7">
        <f>VLOOKUP(Sales_Table[[#This Row],[Country]], MarkupTable!$A$2:$B$7, 2, FALSE)</f>
        <v>0.3</v>
      </c>
      <c r="J473" t="str">
        <f>IF(Sales_Table[[#This Row],[Markup]]&gt;0.2, "High tax", "Low tax")</f>
        <v>High tax</v>
      </c>
    </row>
    <row r="474" spans="1:10" x14ac:dyDescent="0.35">
      <c r="A474" s="1" t="s">
        <v>22</v>
      </c>
      <c r="B474" s="1" t="s">
        <v>4</v>
      </c>
      <c r="C474" s="1" t="s">
        <v>16</v>
      </c>
      <c r="D474" s="2">
        <v>44712</v>
      </c>
      <c r="E474" s="5">
        <v>588</v>
      </c>
      <c r="F474" s="1">
        <v>139</v>
      </c>
      <c r="G474" s="5">
        <v>4.2300000000000004</v>
      </c>
      <c r="H474" s="12">
        <v>235.2</v>
      </c>
      <c r="I474" s="7">
        <f>VLOOKUP(Sales_Table[[#This Row],[Country]], MarkupTable!$A$2:$B$7, 2, FALSE)</f>
        <v>0.15</v>
      </c>
      <c r="J474" t="str">
        <f>IF(Sales_Table[[#This Row],[Markup]]&gt;0.2, "High tax", "Low tax")</f>
        <v>Low tax</v>
      </c>
    </row>
    <row r="475" spans="1:10" x14ac:dyDescent="0.35">
      <c r="A475" s="1" t="s">
        <v>3</v>
      </c>
      <c r="B475" s="1" t="s">
        <v>15</v>
      </c>
      <c r="C475" s="1" t="s">
        <v>2</v>
      </c>
      <c r="D475" s="2">
        <v>44739</v>
      </c>
      <c r="E475" s="5">
        <v>4046</v>
      </c>
      <c r="F475" s="1">
        <v>103</v>
      </c>
      <c r="G475" s="5">
        <v>39.28</v>
      </c>
      <c r="H475" s="12">
        <v>1618.4</v>
      </c>
      <c r="I475" s="7">
        <f>VLOOKUP(Sales_Table[[#This Row],[Country]], MarkupTable!$A$2:$B$7, 2, FALSE)</f>
        <v>0.25</v>
      </c>
      <c r="J475" t="str">
        <f>IF(Sales_Table[[#This Row],[Markup]]&gt;0.2, "High tax", "Low tax")</f>
        <v>High tax</v>
      </c>
    </row>
    <row r="476" spans="1:10" x14ac:dyDescent="0.35">
      <c r="A476" s="1" t="s">
        <v>3</v>
      </c>
      <c r="B476" s="1" t="s">
        <v>4</v>
      </c>
      <c r="C476" s="1" t="s">
        <v>16</v>
      </c>
      <c r="D476" s="2">
        <v>44694</v>
      </c>
      <c r="E476" s="5">
        <v>5103</v>
      </c>
      <c r="F476" s="1">
        <v>129</v>
      </c>
      <c r="G476" s="5">
        <v>39.56</v>
      </c>
      <c r="H476" s="12">
        <v>2041.2</v>
      </c>
      <c r="I476" s="7">
        <f>VLOOKUP(Sales_Table[[#This Row],[Country]], MarkupTable!$A$2:$B$7, 2, FALSE)</f>
        <v>0.15</v>
      </c>
      <c r="J476" t="str">
        <f>IF(Sales_Table[[#This Row],[Markup]]&gt;0.2, "High tax", "Low tax")</f>
        <v>Low tax</v>
      </c>
    </row>
    <row r="477" spans="1:10" x14ac:dyDescent="0.35">
      <c r="A477" s="1" t="s">
        <v>3</v>
      </c>
      <c r="B477" s="1" t="s">
        <v>20</v>
      </c>
      <c r="C477" s="1" t="s">
        <v>39</v>
      </c>
      <c r="D477" s="2">
        <v>44712</v>
      </c>
      <c r="E477" s="5">
        <v>2317</v>
      </c>
      <c r="F477" s="1">
        <v>102</v>
      </c>
      <c r="G477" s="5">
        <v>22.72</v>
      </c>
      <c r="H477" s="12">
        <v>926.8</v>
      </c>
      <c r="I477" s="7">
        <f>VLOOKUP(Sales_Table[[#This Row],[Country]], MarkupTable!$A$2:$B$7, 2, FALSE)</f>
        <v>0.35</v>
      </c>
      <c r="J477" t="str">
        <f>IF(Sales_Table[[#This Row],[Markup]]&gt;0.2, "High tax", "Low tax")</f>
        <v>High tax</v>
      </c>
    </row>
    <row r="478" spans="1:10" x14ac:dyDescent="0.35">
      <c r="A478" s="1" t="s">
        <v>40</v>
      </c>
      <c r="B478" s="1" t="s">
        <v>20</v>
      </c>
      <c r="C478" s="1" t="s">
        <v>21</v>
      </c>
      <c r="D478" s="2">
        <v>44620</v>
      </c>
      <c r="E478" s="5">
        <v>7042</v>
      </c>
      <c r="F478" s="1">
        <v>37</v>
      </c>
      <c r="G478" s="5">
        <v>190.32</v>
      </c>
      <c r="H478" s="12">
        <v>2816.8</v>
      </c>
      <c r="I478" s="7">
        <f>VLOOKUP(Sales_Table[[#This Row],[Country]], MarkupTable!$A$2:$B$7, 2, FALSE)</f>
        <v>0.35</v>
      </c>
      <c r="J478" t="str">
        <f>IF(Sales_Table[[#This Row],[Markup]]&gt;0.2, "High tax", "Low tax")</f>
        <v>High tax</v>
      </c>
    </row>
    <row r="479" spans="1:10" x14ac:dyDescent="0.35">
      <c r="A479" s="1" t="s">
        <v>19</v>
      </c>
      <c r="B479" s="1" t="s">
        <v>15</v>
      </c>
      <c r="C479" s="1" t="s">
        <v>24</v>
      </c>
      <c r="D479" s="2">
        <v>44648</v>
      </c>
      <c r="E479" s="5">
        <v>6713</v>
      </c>
      <c r="F479" s="1">
        <v>31</v>
      </c>
      <c r="G479" s="5">
        <v>216.55</v>
      </c>
      <c r="H479" s="12">
        <v>2685.2</v>
      </c>
      <c r="I479" s="7">
        <f>VLOOKUP(Sales_Table[[#This Row],[Country]], MarkupTable!$A$2:$B$7, 2, FALSE)</f>
        <v>0.25</v>
      </c>
      <c r="J479" t="str">
        <f>IF(Sales_Table[[#This Row],[Markup]]&gt;0.2, "High tax", "Low tax")</f>
        <v>High tax</v>
      </c>
    </row>
    <row r="480" spans="1:10" x14ac:dyDescent="0.35">
      <c r="A480" s="1" t="s">
        <v>6</v>
      </c>
      <c r="B480" s="1" t="s">
        <v>20</v>
      </c>
      <c r="C480" s="1" t="s">
        <v>14</v>
      </c>
      <c r="D480" s="2">
        <v>44575</v>
      </c>
      <c r="E480" s="5">
        <v>1848</v>
      </c>
      <c r="F480" s="1">
        <v>227</v>
      </c>
      <c r="G480" s="5">
        <v>8.14</v>
      </c>
      <c r="H480" s="12">
        <v>739.2</v>
      </c>
      <c r="I480" s="7">
        <f>VLOOKUP(Sales_Table[[#This Row],[Country]], MarkupTable!$A$2:$B$7, 2, FALSE)</f>
        <v>0.35</v>
      </c>
      <c r="J480" t="str">
        <f>IF(Sales_Table[[#This Row],[Markup]]&gt;0.2, "High tax", "Low tax")</f>
        <v>High tax</v>
      </c>
    </row>
    <row r="481" spans="1:10" x14ac:dyDescent="0.35">
      <c r="A481" s="1" t="s">
        <v>19</v>
      </c>
      <c r="B481" s="1" t="s">
        <v>15</v>
      </c>
      <c r="C481" s="1" t="s">
        <v>2</v>
      </c>
      <c r="D481" s="2">
        <v>44613</v>
      </c>
      <c r="E481" s="5">
        <v>6440</v>
      </c>
      <c r="F481" s="1">
        <v>145</v>
      </c>
      <c r="G481" s="5">
        <v>44.41</v>
      </c>
      <c r="H481" s="12">
        <v>2576</v>
      </c>
      <c r="I481" s="7">
        <f>VLOOKUP(Sales_Table[[#This Row],[Country]], MarkupTable!$A$2:$B$7, 2, FALSE)</f>
        <v>0.25</v>
      </c>
      <c r="J481" t="str">
        <f>IF(Sales_Table[[#This Row],[Markup]]&gt;0.2, "High tax", "Low tax")</f>
        <v>High tax</v>
      </c>
    </row>
    <row r="482" spans="1:10" x14ac:dyDescent="0.35">
      <c r="A482" s="1" t="s">
        <v>37</v>
      </c>
      <c r="B482" s="1" t="s">
        <v>23</v>
      </c>
      <c r="C482" s="1" t="s">
        <v>5</v>
      </c>
      <c r="D482" s="2">
        <v>44774</v>
      </c>
      <c r="E482" s="5">
        <v>10885</v>
      </c>
      <c r="F482" s="1">
        <v>90</v>
      </c>
      <c r="G482" s="5">
        <v>120.94</v>
      </c>
      <c r="H482" s="12">
        <v>4354</v>
      </c>
      <c r="I482" s="7">
        <f>VLOOKUP(Sales_Table[[#This Row],[Country]], MarkupTable!$A$2:$B$7, 2, FALSE)</f>
        <v>0.1</v>
      </c>
      <c r="J482" t="str">
        <f>IF(Sales_Table[[#This Row],[Markup]]&gt;0.2, "High tax", "Low tax")</f>
        <v>Low tax</v>
      </c>
    </row>
    <row r="483" spans="1:10" x14ac:dyDescent="0.35">
      <c r="A483" s="1" t="s">
        <v>28</v>
      </c>
      <c r="B483" s="1" t="s">
        <v>15</v>
      </c>
      <c r="C483" s="1" t="s">
        <v>10</v>
      </c>
      <c r="D483" s="2">
        <v>44700</v>
      </c>
      <c r="E483" s="5">
        <v>2387</v>
      </c>
      <c r="F483" s="1">
        <v>59</v>
      </c>
      <c r="G483" s="5">
        <v>40.46</v>
      </c>
      <c r="H483" s="12">
        <v>954.8</v>
      </c>
      <c r="I483" s="7">
        <f>VLOOKUP(Sales_Table[[#This Row],[Country]], MarkupTable!$A$2:$B$7, 2, FALSE)</f>
        <v>0.25</v>
      </c>
      <c r="J483" t="str">
        <f>IF(Sales_Table[[#This Row],[Markup]]&gt;0.2, "High tax", "Low tax")</f>
        <v>High tax</v>
      </c>
    </row>
    <row r="484" spans="1:10" x14ac:dyDescent="0.35">
      <c r="A484" s="1" t="s">
        <v>34</v>
      </c>
      <c r="B484" s="1" t="s">
        <v>20</v>
      </c>
      <c r="C484" s="1" t="s">
        <v>38</v>
      </c>
      <c r="D484" s="2">
        <v>44755</v>
      </c>
      <c r="E484" s="5">
        <v>2030</v>
      </c>
      <c r="F484" s="1">
        <v>60</v>
      </c>
      <c r="G484" s="5">
        <v>33.83</v>
      </c>
      <c r="H484" s="12">
        <v>812</v>
      </c>
      <c r="I484" s="7">
        <f>VLOOKUP(Sales_Table[[#This Row],[Country]], MarkupTable!$A$2:$B$7, 2, FALSE)</f>
        <v>0.35</v>
      </c>
      <c r="J484" t="str">
        <f>IF(Sales_Table[[#This Row],[Markup]]&gt;0.2, "High tax", "Low tax")</f>
        <v>High tax</v>
      </c>
    </row>
    <row r="485" spans="1:10" x14ac:dyDescent="0.35">
      <c r="A485" s="1" t="s">
        <v>42</v>
      </c>
      <c r="B485" s="1" t="s">
        <v>9</v>
      </c>
      <c r="C485" s="1" t="s">
        <v>7</v>
      </c>
      <c r="D485" s="2">
        <v>44671</v>
      </c>
      <c r="E485" s="5">
        <v>6678</v>
      </c>
      <c r="F485" s="1">
        <v>148</v>
      </c>
      <c r="G485" s="5">
        <v>45.12</v>
      </c>
      <c r="H485" s="12">
        <v>2671.2</v>
      </c>
      <c r="I485" s="7">
        <f>VLOOKUP(Sales_Table[[#This Row],[Country]], MarkupTable!$A$2:$B$7, 2, FALSE)</f>
        <v>0.3</v>
      </c>
      <c r="J485" t="str">
        <f>IF(Sales_Table[[#This Row],[Markup]]&gt;0.2, "High tax", "Low tax")</f>
        <v>High tax</v>
      </c>
    </row>
    <row r="486" spans="1:10" x14ac:dyDescent="0.35">
      <c r="A486" s="1" t="s">
        <v>37</v>
      </c>
      <c r="B486" s="1" t="s">
        <v>4</v>
      </c>
      <c r="C486" s="1" t="s">
        <v>5</v>
      </c>
      <c r="D486" s="2">
        <v>44742</v>
      </c>
      <c r="E486" s="5">
        <v>4515</v>
      </c>
      <c r="F486" s="1">
        <v>22</v>
      </c>
      <c r="G486" s="5">
        <v>205.23</v>
      </c>
      <c r="H486" s="12">
        <v>1806</v>
      </c>
      <c r="I486" s="7">
        <f>VLOOKUP(Sales_Table[[#This Row],[Country]], MarkupTable!$A$2:$B$7, 2, FALSE)</f>
        <v>0.15</v>
      </c>
      <c r="J486" t="str">
        <f>IF(Sales_Table[[#This Row],[Markup]]&gt;0.2, "High tax", "Low tax")</f>
        <v>Low tax</v>
      </c>
    </row>
    <row r="487" spans="1:10" x14ac:dyDescent="0.35">
      <c r="A487" s="1" t="s">
        <v>32</v>
      </c>
      <c r="B487" s="1" t="s">
        <v>1</v>
      </c>
      <c r="C487" s="1" t="s">
        <v>16</v>
      </c>
      <c r="D487" s="2">
        <v>44628</v>
      </c>
      <c r="E487" s="5">
        <v>3374</v>
      </c>
      <c r="F487" s="1">
        <v>142</v>
      </c>
      <c r="G487" s="5">
        <v>23.76</v>
      </c>
      <c r="H487" s="12">
        <v>1349.6</v>
      </c>
      <c r="I487" s="7">
        <f>VLOOKUP(Sales_Table[[#This Row],[Country]], MarkupTable!$A$2:$B$7, 2, FALSE)</f>
        <v>0.12</v>
      </c>
      <c r="J487" t="str">
        <f>IF(Sales_Table[[#This Row],[Markup]]&gt;0.2, "High tax", "Low tax")</f>
        <v>Low tax</v>
      </c>
    </row>
    <row r="488" spans="1:10" x14ac:dyDescent="0.35">
      <c r="A488" s="1" t="s">
        <v>13</v>
      </c>
      <c r="B488" s="1" t="s">
        <v>20</v>
      </c>
      <c r="C488" s="1" t="s">
        <v>36</v>
      </c>
      <c r="D488" s="2">
        <v>44629</v>
      </c>
      <c r="E488" s="5">
        <v>5852</v>
      </c>
      <c r="F488" s="1">
        <v>93</v>
      </c>
      <c r="G488" s="5">
        <v>62.92</v>
      </c>
      <c r="H488" s="12">
        <v>2340.8000000000002</v>
      </c>
      <c r="I488" s="7">
        <f>VLOOKUP(Sales_Table[[#This Row],[Country]], MarkupTable!$A$2:$B$7, 2, FALSE)</f>
        <v>0.35</v>
      </c>
      <c r="J488" t="str">
        <f>IF(Sales_Table[[#This Row],[Markup]]&gt;0.2, "High tax", "Low tax")</f>
        <v>High tax</v>
      </c>
    </row>
    <row r="489" spans="1:10" x14ac:dyDescent="0.35">
      <c r="A489" s="1" t="s">
        <v>11</v>
      </c>
      <c r="B489" s="1" t="s">
        <v>23</v>
      </c>
      <c r="C489" s="1" t="s">
        <v>45</v>
      </c>
      <c r="D489" s="2">
        <v>44728</v>
      </c>
      <c r="E489" s="5">
        <v>1750</v>
      </c>
      <c r="F489" s="1">
        <v>208</v>
      </c>
      <c r="G489" s="5">
        <v>8.41</v>
      </c>
      <c r="H489" s="12">
        <v>700</v>
      </c>
      <c r="I489" s="7">
        <f>VLOOKUP(Sales_Table[[#This Row],[Country]], MarkupTable!$A$2:$B$7, 2, FALSE)</f>
        <v>0.1</v>
      </c>
      <c r="J489" t="str">
        <f>IF(Sales_Table[[#This Row],[Markup]]&gt;0.2, "High tax", "Low tax")</f>
        <v>Low tax</v>
      </c>
    </row>
    <row r="490" spans="1:10" x14ac:dyDescent="0.35">
      <c r="A490" s="1" t="s">
        <v>6</v>
      </c>
      <c r="B490" s="1" t="s">
        <v>1</v>
      </c>
      <c r="C490" s="1" t="s">
        <v>26</v>
      </c>
      <c r="D490" s="2">
        <v>44742</v>
      </c>
      <c r="E490" s="5">
        <v>5782</v>
      </c>
      <c r="F490" s="1">
        <v>42</v>
      </c>
      <c r="G490" s="5">
        <v>137.66999999999999</v>
      </c>
      <c r="H490" s="12">
        <v>2312.8000000000002</v>
      </c>
      <c r="I490" s="7">
        <f>VLOOKUP(Sales_Table[[#This Row],[Country]], MarkupTable!$A$2:$B$7, 2, FALSE)</f>
        <v>0.12</v>
      </c>
      <c r="J490" t="str">
        <f>IF(Sales_Table[[#This Row],[Markup]]&gt;0.2, "High tax", "Low tax")</f>
        <v>Low tax</v>
      </c>
    </row>
    <row r="491" spans="1:10" x14ac:dyDescent="0.35">
      <c r="A491" s="1" t="s">
        <v>43</v>
      </c>
      <c r="B491" s="1" t="s">
        <v>4</v>
      </c>
      <c r="C491" s="1" t="s">
        <v>2</v>
      </c>
      <c r="D491" s="2">
        <v>44770</v>
      </c>
      <c r="E491" s="5">
        <v>2870</v>
      </c>
      <c r="F491" s="1">
        <v>120</v>
      </c>
      <c r="G491" s="5">
        <v>23.92</v>
      </c>
      <c r="H491" s="12">
        <v>1148</v>
      </c>
      <c r="I491" s="7">
        <f>VLOOKUP(Sales_Table[[#This Row],[Country]], MarkupTable!$A$2:$B$7, 2, FALSE)</f>
        <v>0.15</v>
      </c>
      <c r="J491" t="str">
        <f>IF(Sales_Table[[#This Row],[Markup]]&gt;0.2, "High tax", "Low tax")</f>
        <v>Low tax</v>
      </c>
    </row>
    <row r="492" spans="1:10" x14ac:dyDescent="0.35">
      <c r="A492" s="1" t="s">
        <v>25</v>
      </c>
      <c r="B492" s="1" t="s">
        <v>23</v>
      </c>
      <c r="C492" s="1" t="s">
        <v>7</v>
      </c>
      <c r="D492" s="2">
        <v>44785</v>
      </c>
      <c r="E492" s="5">
        <v>3094</v>
      </c>
      <c r="F492" s="1">
        <v>159</v>
      </c>
      <c r="G492" s="5">
        <v>19.46</v>
      </c>
      <c r="H492" s="12">
        <v>1237.5999999999999</v>
      </c>
      <c r="I492" s="7">
        <f>VLOOKUP(Sales_Table[[#This Row],[Country]], MarkupTable!$A$2:$B$7, 2, FALSE)</f>
        <v>0.1</v>
      </c>
      <c r="J492" t="str">
        <f>IF(Sales_Table[[#This Row],[Markup]]&gt;0.2, "High tax", "Low tax")</f>
        <v>Low tax</v>
      </c>
    </row>
    <row r="493" spans="1:10" x14ac:dyDescent="0.35">
      <c r="A493" s="1" t="s">
        <v>19</v>
      </c>
      <c r="B493" s="1" t="s">
        <v>1</v>
      </c>
      <c r="C493" s="1" t="s">
        <v>2</v>
      </c>
      <c r="D493" s="2">
        <v>44749</v>
      </c>
      <c r="E493" s="5">
        <v>3724</v>
      </c>
      <c r="F493" s="1">
        <v>316</v>
      </c>
      <c r="G493" s="5">
        <v>11.78</v>
      </c>
      <c r="H493" s="12">
        <v>1489.6</v>
      </c>
      <c r="I493" s="7">
        <f>VLOOKUP(Sales_Table[[#This Row],[Country]], MarkupTable!$A$2:$B$7, 2, FALSE)</f>
        <v>0.12</v>
      </c>
      <c r="J493" t="str">
        <f>IF(Sales_Table[[#This Row],[Markup]]&gt;0.2, "High tax", "Low tax")</f>
        <v>Low tax</v>
      </c>
    </row>
    <row r="494" spans="1:10" x14ac:dyDescent="0.35">
      <c r="A494" s="1" t="s">
        <v>19</v>
      </c>
      <c r="B494" s="1" t="s">
        <v>20</v>
      </c>
      <c r="C494" s="1" t="s">
        <v>5</v>
      </c>
      <c r="D494" s="2">
        <v>44798</v>
      </c>
      <c r="E494" s="5">
        <v>12761</v>
      </c>
      <c r="F494" s="1">
        <v>47</v>
      </c>
      <c r="G494" s="5">
        <v>271.51</v>
      </c>
      <c r="H494" s="12">
        <v>5104.3999999999996</v>
      </c>
      <c r="I494" s="7">
        <f>VLOOKUP(Sales_Table[[#This Row],[Country]], MarkupTable!$A$2:$B$7, 2, FALSE)</f>
        <v>0.35</v>
      </c>
      <c r="J494" t="str">
        <f>IF(Sales_Table[[#This Row],[Markup]]&gt;0.2, "High tax", "Low tax")</f>
        <v>High tax</v>
      </c>
    </row>
    <row r="495" spans="1:10" x14ac:dyDescent="0.35">
      <c r="A495" s="1" t="s">
        <v>34</v>
      </c>
      <c r="B495" s="1" t="s">
        <v>23</v>
      </c>
      <c r="C495" s="1" t="s">
        <v>24</v>
      </c>
      <c r="D495" s="2">
        <v>44578</v>
      </c>
      <c r="E495" s="5">
        <v>3696</v>
      </c>
      <c r="F495" s="1">
        <v>233</v>
      </c>
      <c r="G495" s="5">
        <v>15.86</v>
      </c>
      <c r="H495" s="12">
        <v>1478.4</v>
      </c>
      <c r="I495" s="7">
        <f>VLOOKUP(Sales_Table[[#This Row],[Country]], MarkupTable!$A$2:$B$7, 2, FALSE)</f>
        <v>0.1</v>
      </c>
      <c r="J495" t="str">
        <f>IF(Sales_Table[[#This Row],[Markup]]&gt;0.2, "High tax", "Low tax")</f>
        <v>Low tax</v>
      </c>
    </row>
    <row r="496" spans="1:10" x14ac:dyDescent="0.35">
      <c r="A496" s="1" t="s">
        <v>8</v>
      </c>
      <c r="B496" s="1" t="s">
        <v>9</v>
      </c>
      <c r="C496" s="1" t="s">
        <v>52</v>
      </c>
      <c r="D496" s="2">
        <v>44624</v>
      </c>
      <c r="E496" s="5">
        <v>5222</v>
      </c>
      <c r="F496" s="1">
        <v>384</v>
      </c>
      <c r="G496" s="5">
        <v>13.6</v>
      </c>
      <c r="H496" s="12">
        <v>2088.8000000000002</v>
      </c>
      <c r="I496" s="7">
        <f>VLOOKUP(Sales_Table[[#This Row],[Country]], MarkupTable!$A$2:$B$7, 2, FALSE)</f>
        <v>0.3</v>
      </c>
      <c r="J496" t="str">
        <f>IF(Sales_Table[[#This Row],[Markup]]&gt;0.2, "High tax", "Low tax")</f>
        <v>High tax</v>
      </c>
    </row>
    <row r="497" spans="1:10" x14ac:dyDescent="0.35">
      <c r="A497" s="1" t="s">
        <v>27</v>
      </c>
      <c r="B497" s="1" t="s">
        <v>15</v>
      </c>
      <c r="C497" s="1" t="s">
        <v>36</v>
      </c>
      <c r="D497" s="2">
        <v>44798</v>
      </c>
      <c r="E497" s="5">
        <v>8939</v>
      </c>
      <c r="F497" s="1">
        <v>4</v>
      </c>
      <c r="G497" s="5">
        <v>2234.75</v>
      </c>
      <c r="H497" s="12">
        <v>3575.6</v>
      </c>
      <c r="I497" s="7">
        <f>VLOOKUP(Sales_Table[[#This Row],[Country]], MarkupTable!$A$2:$B$7, 2, FALSE)</f>
        <v>0.25</v>
      </c>
      <c r="J497" t="str">
        <f>IF(Sales_Table[[#This Row],[Markup]]&gt;0.2, "High tax", "Low tax")</f>
        <v>High tax</v>
      </c>
    </row>
    <row r="498" spans="1:10" x14ac:dyDescent="0.35">
      <c r="A498" s="1" t="s">
        <v>49</v>
      </c>
      <c r="B498" s="1" t="s">
        <v>1</v>
      </c>
      <c r="C498" s="1" t="s">
        <v>7</v>
      </c>
      <c r="D498" s="2">
        <v>44666</v>
      </c>
      <c r="E498" s="5">
        <v>2156</v>
      </c>
      <c r="F498" s="1">
        <v>260</v>
      </c>
      <c r="G498" s="5">
        <v>8.2899999999999991</v>
      </c>
      <c r="H498" s="12">
        <v>862.4</v>
      </c>
      <c r="I498" s="7">
        <f>VLOOKUP(Sales_Table[[#This Row],[Country]], MarkupTable!$A$2:$B$7, 2, FALSE)</f>
        <v>0.12</v>
      </c>
      <c r="J498" t="str">
        <f>IF(Sales_Table[[#This Row],[Markup]]&gt;0.2, "High tax", "Low tax")</f>
        <v>Low tax</v>
      </c>
    </row>
    <row r="499" spans="1:10" x14ac:dyDescent="0.35">
      <c r="A499" s="1" t="s">
        <v>35</v>
      </c>
      <c r="B499" s="1" t="s">
        <v>20</v>
      </c>
      <c r="C499" s="1" t="s">
        <v>29</v>
      </c>
      <c r="D499" s="2">
        <v>44631</v>
      </c>
      <c r="E499" s="5">
        <v>2380</v>
      </c>
      <c r="F499" s="1">
        <v>22</v>
      </c>
      <c r="G499" s="5">
        <v>108.18</v>
      </c>
      <c r="H499" s="12">
        <v>952</v>
      </c>
      <c r="I499" s="7">
        <f>VLOOKUP(Sales_Table[[#This Row],[Country]], MarkupTable!$A$2:$B$7, 2, FALSE)</f>
        <v>0.35</v>
      </c>
      <c r="J499" t="str">
        <f>IF(Sales_Table[[#This Row],[Markup]]&gt;0.2, "High tax", "Low tax")</f>
        <v>High tax</v>
      </c>
    </row>
    <row r="500" spans="1:10" x14ac:dyDescent="0.35">
      <c r="A500" s="1" t="s">
        <v>44</v>
      </c>
      <c r="B500" s="1" t="s">
        <v>20</v>
      </c>
      <c r="C500" s="1" t="s">
        <v>45</v>
      </c>
      <c r="D500" s="2">
        <v>44701</v>
      </c>
      <c r="E500" s="5">
        <v>3339</v>
      </c>
      <c r="F500" s="1">
        <v>18</v>
      </c>
      <c r="G500" s="5">
        <v>185.5</v>
      </c>
      <c r="H500" s="12">
        <v>1335.6</v>
      </c>
      <c r="I500" s="7">
        <f>VLOOKUP(Sales_Table[[#This Row],[Country]], MarkupTable!$A$2:$B$7, 2, FALSE)</f>
        <v>0.35</v>
      </c>
      <c r="J500" t="str">
        <f>IF(Sales_Table[[#This Row],[Markup]]&gt;0.2, "High tax", "Low tax")</f>
        <v>High tax</v>
      </c>
    </row>
    <row r="501" spans="1:10" x14ac:dyDescent="0.35">
      <c r="A501" s="1" t="s">
        <v>17</v>
      </c>
      <c r="B501" s="1" t="s">
        <v>15</v>
      </c>
      <c r="C501" s="1" t="s">
        <v>39</v>
      </c>
      <c r="D501" s="2">
        <v>44726</v>
      </c>
      <c r="E501" s="5">
        <v>14980</v>
      </c>
      <c r="F501" s="1">
        <v>42</v>
      </c>
      <c r="G501" s="5">
        <v>356.67</v>
      </c>
      <c r="H501" s="12">
        <v>5992</v>
      </c>
      <c r="I501" s="7">
        <f>VLOOKUP(Sales_Table[[#This Row],[Country]], MarkupTable!$A$2:$B$7, 2, FALSE)</f>
        <v>0.25</v>
      </c>
      <c r="J501" t="str">
        <f>IF(Sales_Table[[#This Row],[Markup]]&gt;0.2, "High tax", "Low tax")</f>
        <v>High tax</v>
      </c>
    </row>
    <row r="502" spans="1:10" x14ac:dyDescent="0.35">
      <c r="A502" s="1" t="s">
        <v>0</v>
      </c>
      <c r="B502" s="1" t="s">
        <v>15</v>
      </c>
      <c r="C502" s="1" t="s">
        <v>14</v>
      </c>
      <c r="D502" s="2">
        <v>44665</v>
      </c>
      <c r="E502" s="5">
        <v>1512</v>
      </c>
      <c r="F502" s="1">
        <v>73</v>
      </c>
      <c r="G502" s="5">
        <v>20.71</v>
      </c>
      <c r="H502" s="12">
        <v>604.79999999999995</v>
      </c>
      <c r="I502" s="7">
        <f>VLOOKUP(Sales_Table[[#This Row],[Country]], MarkupTable!$A$2:$B$7, 2, FALSE)</f>
        <v>0.25</v>
      </c>
      <c r="J502" t="str">
        <f>IF(Sales_Table[[#This Row],[Markup]]&gt;0.2, "High tax", "Low tax")</f>
        <v>High tax</v>
      </c>
    </row>
    <row r="503" spans="1:10" x14ac:dyDescent="0.35">
      <c r="A503" s="1" t="s">
        <v>0</v>
      </c>
      <c r="B503" s="1" t="s">
        <v>20</v>
      </c>
      <c r="C503" s="1" t="s">
        <v>10</v>
      </c>
      <c r="D503" s="2">
        <v>44749</v>
      </c>
      <c r="E503" s="5">
        <v>6657</v>
      </c>
      <c r="F503" s="1">
        <v>154</v>
      </c>
      <c r="G503" s="5">
        <v>43.23</v>
      </c>
      <c r="H503" s="12">
        <v>2662.8</v>
      </c>
      <c r="I503" s="7">
        <f>VLOOKUP(Sales_Table[[#This Row],[Country]], MarkupTable!$A$2:$B$7, 2, FALSE)</f>
        <v>0.35</v>
      </c>
      <c r="J503" t="str">
        <f>IF(Sales_Table[[#This Row],[Markup]]&gt;0.2, "High tax", "Low tax")</f>
        <v>High tax</v>
      </c>
    </row>
    <row r="504" spans="1:10" x14ac:dyDescent="0.35">
      <c r="A504" s="1" t="s">
        <v>47</v>
      </c>
      <c r="B504" s="1" t="s">
        <v>4</v>
      </c>
      <c r="C504" s="1" t="s">
        <v>2</v>
      </c>
      <c r="D504" s="2">
        <v>44797</v>
      </c>
      <c r="E504" s="5">
        <v>3836</v>
      </c>
      <c r="F504" s="1">
        <v>71</v>
      </c>
      <c r="G504" s="5">
        <v>54.03</v>
      </c>
      <c r="H504" s="12">
        <v>1534.4</v>
      </c>
      <c r="I504" s="7">
        <f>VLOOKUP(Sales_Table[[#This Row],[Country]], MarkupTable!$A$2:$B$7, 2, FALSE)</f>
        <v>0.15</v>
      </c>
      <c r="J504" t="str">
        <f>IF(Sales_Table[[#This Row],[Markup]]&gt;0.2, "High tax", "Low tax")</f>
        <v>Low tax</v>
      </c>
    </row>
    <row r="505" spans="1:10" x14ac:dyDescent="0.35">
      <c r="A505" s="1" t="s">
        <v>0</v>
      </c>
      <c r="B505" s="1" t="s">
        <v>4</v>
      </c>
      <c r="C505" s="1" t="s">
        <v>24</v>
      </c>
      <c r="D505" s="2">
        <v>44616</v>
      </c>
      <c r="E505" s="5">
        <v>8771</v>
      </c>
      <c r="F505" s="1">
        <v>127</v>
      </c>
      <c r="G505" s="5">
        <v>69.06</v>
      </c>
      <c r="H505" s="12">
        <v>3508.4</v>
      </c>
      <c r="I505" s="7">
        <f>VLOOKUP(Sales_Table[[#This Row],[Country]], MarkupTable!$A$2:$B$7, 2, FALSE)</f>
        <v>0.15</v>
      </c>
      <c r="J505" t="str">
        <f>IF(Sales_Table[[#This Row],[Markup]]&gt;0.2, "High tax", "Low tax")</f>
        <v>Low tax</v>
      </c>
    </row>
    <row r="506" spans="1:10" x14ac:dyDescent="0.35">
      <c r="A506" s="1" t="s">
        <v>25</v>
      </c>
      <c r="B506" s="1" t="s">
        <v>23</v>
      </c>
      <c r="C506" s="1" t="s">
        <v>45</v>
      </c>
      <c r="D506" s="2">
        <v>44690</v>
      </c>
      <c r="E506" s="5">
        <v>651</v>
      </c>
      <c r="F506" s="1">
        <v>224</v>
      </c>
      <c r="G506" s="5">
        <v>2.91</v>
      </c>
      <c r="H506" s="12">
        <v>260.39999999999998</v>
      </c>
      <c r="I506" s="7">
        <f>VLOOKUP(Sales_Table[[#This Row],[Country]], MarkupTable!$A$2:$B$7, 2, FALSE)</f>
        <v>0.1</v>
      </c>
      <c r="J506" t="str">
        <f>IF(Sales_Table[[#This Row],[Markup]]&gt;0.2, "High tax", "Low tax")</f>
        <v>Low tax</v>
      </c>
    </row>
    <row r="507" spans="1:10" x14ac:dyDescent="0.35">
      <c r="A507" s="1" t="s">
        <v>35</v>
      </c>
      <c r="B507" s="1" t="s">
        <v>9</v>
      </c>
      <c r="C507" s="1" t="s">
        <v>52</v>
      </c>
      <c r="D507" s="2">
        <v>44600</v>
      </c>
      <c r="E507" s="5">
        <v>6706</v>
      </c>
      <c r="F507" s="1">
        <v>223</v>
      </c>
      <c r="G507" s="5">
        <v>30.07</v>
      </c>
      <c r="H507" s="12">
        <v>2682.4</v>
      </c>
      <c r="I507" s="7">
        <f>VLOOKUP(Sales_Table[[#This Row],[Country]], MarkupTable!$A$2:$B$7, 2, FALSE)</f>
        <v>0.3</v>
      </c>
      <c r="J507" t="str">
        <f>IF(Sales_Table[[#This Row],[Markup]]&gt;0.2, "High tax", "Low tax")</f>
        <v>High tax</v>
      </c>
    </row>
    <row r="508" spans="1:10" x14ac:dyDescent="0.35">
      <c r="A508" s="1" t="s">
        <v>30</v>
      </c>
      <c r="B508" s="1" t="s">
        <v>1</v>
      </c>
      <c r="C508" s="1" t="s">
        <v>52</v>
      </c>
      <c r="D508" s="2">
        <v>44644</v>
      </c>
      <c r="E508" s="5">
        <v>1421</v>
      </c>
      <c r="F508" s="1">
        <v>284</v>
      </c>
      <c r="G508" s="5">
        <v>5</v>
      </c>
      <c r="H508" s="12">
        <v>568.4</v>
      </c>
      <c r="I508" s="7">
        <f>VLOOKUP(Sales_Table[[#This Row],[Country]], MarkupTable!$A$2:$B$7, 2, FALSE)</f>
        <v>0.12</v>
      </c>
      <c r="J508" t="str">
        <f>IF(Sales_Table[[#This Row],[Markup]]&gt;0.2, "High tax", "Low tax")</f>
        <v>Low tax</v>
      </c>
    </row>
    <row r="509" spans="1:10" x14ac:dyDescent="0.35">
      <c r="A509" s="1" t="s">
        <v>18</v>
      </c>
      <c r="B509" s="1" t="s">
        <v>20</v>
      </c>
      <c r="C509" s="1" t="s">
        <v>26</v>
      </c>
      <c r="D509" s="2">
        <v>44732</v>
      </c>
      <c r="E509" s="5">
        <v>8526</v>
      </c>
      <c r="F509" s="1">
        <v>73</v>
      </c>
      <c r="G509" s="5">
        <v>116.79</v>
      </c>
      <c r="H509" s="12">
        <v>3410.4</v>
      </c>
      <c r="I509" s="7">
        <f>VLOOKUP(Sales_Table[[#This Row],[Country]], MarkupTable!$A$2:$B$7, 2, FALSE)</f>
        <v>0.35</v>
      </c>
      <c r="J509" t="str">
        <f>IF(Sales_Table[[#This Row],[Markup]]&gt;0.2, "High tax", "Low tax")</f>
        <v>High tax</v>
      </c>
    </row>
    <row r="510" spans="1:10" x14ac:dyDescent="0.35">
      <c r="A510" s="1" t="s">
        <v>22</v>
      </c>
      <c r="B510" s="1" t="s">
        <v>23</v>
      </c>
      <c r="C510" s="1" t="s">
        <v>39</v>
      </c>
      <c r="D510" s="2">
        <v>44627</v>
      </c>
      <c r="E510" s="5">
        <v>1435</v>
      </c>
      <c r="F510" s="1">
        <v>112</v>
      </c>
      <c r="G510" s="5">
        <v>12.81</v>
      </c>
      <c r="H510" s="12">
        <v>574</v>
      </c>
      <c r="I510" s="7">
        <f>VLOOKUP(Sales_Table[[#This Row],[Country]], MarkupTable!$A$2:$B$7, 2, FALSE)</f>
        <v>0.1</v>
      </c>
      <c r="J510" t="str">
        <f>IF(Sales_Table[[#This Row],[Markup]]&gt;0.2, "High tax", "Low tax")</f>
        <v>Low tax</v>
      </c>
    </row>
    <row r="511" spans="1:10" x14ac:dyDescent="0.35">
      <c r="A511" s="1" t="s">
        <v>35</v>
      </c>
      <c r="B511" s="1" t="s">
        <v>9</v>
      </c>
      <c r="C511" s="1" t="s">
        <v>36</v>
      </c>
      <c r="D511" s="2">
        <v>44732</v>
      </c>
      <c r="E511" s="5">
        <v>7434</v>
      </c>
      <c r="F511" s="1">
        <v>85</v>
      </c>
      <c r="G511" s="5">
        <v>87.46</v>
      </c>
      <c r="H511" s="12">
        <v>2973.6</v>
      </c>
      <c r="I511" s="7">
        <f>VLOOKUP(Sales_Table[[#This Row],[Country]], MarkupTable!$A$2:$B$7, 2, FALSE)</f>
        <v>0.3</v>
      </c>
      <c r="J511" t="str">
        <f>IF(Sales_Table[[#This Row],[Markup]]&gt;0.2, "High tax", "Low tax")</f>
        <v>High tax</v>
      </c>
    </row>
    <row r="512" spans="1:10" x14ac:dyDescent="0.35">
      <c r="A512" s="1" t="s">
        <v>11</v>
      </c>
      <c r="B512" s="1" t="s">
        <v>15</v>
      </c>
      <c r="C512" s="1" t="s">
        <v>29</v>
      </c>
      <c r="D512" s="2">
        <v>44609</v>
      </c>
      <c r="E512" s="5">
        <v>15316</v>
      </c>
      <c r="F512" s="1">
        <v>270</v>
      </c>
      <c r="G512" s="5">
        <v>56.73</v>
      </c>
      <c r="H512" s="12">
        <v>6126.4</v>
      </c>
      <c r="I512" s="7">
        <f>VLOOKUP(Sales_Table[[#This Row],[Country]], MarkupTable!$A$2:$B$7, 2, FALSE)</f>
        <v>0.25</v>
      </c>
      <c r="J512" t="str">
        <f>IF(Sales_Table[[#This Row],[Markup]]&gt;0.2, "High tax", "Low tax")</f>
        <v>High tax</v>
      </c>
    </row>
    <row r="513" spans="1:10" x14ac:dyDescent="0.35">
      <c r="A513" s="1" t="s">
        <v>47</v>
      </c>
      <c r="B513" s="1" t="s">
        <v>1</v>
      </c>
      <c r="C513" s="1" t="s">
        <v>12</v>
      </c>
      <c r="D513" s="2">
        <v>44587</v>
      </c>
      <c r="E513" s="5">
        <v>10479</v>
      </c>
      <c r="F513" s="1">
        <v>45</v>
      </c>
      <c r="G513" s="5">
        <v>232.87</v>
      </c>
      <c r="H513" s="12">
        <v>4191.6000000000004</v>
      </c>
      <c r="I513" s="7">
        <f>VLOOKUP(Sales_Table[[#This Row],[Country]], MarkupTable!$A$2:$B$7, 2, FALSE)</f>
        <v>0.12</v>
      </c>
      <c r="J513" t="str">
        <f>IF(Sales_Table[[#This Row],[Markup]]&gt;0.2, "High tax", "Low tax")</f>
        <v>Low tax</v>
      </c>
    </row>
    <row r="514" spans="1:10" x14ac:dyDescent="0.35">
      <c r="A514" s="1" t="s">
        <v>47</v>
      </c>
      <c r="B514" s="1" t="s">
        <v>9</v>
      </c>
      <c r="C514" s="1" t="s">
        <v>2</v>
      </c>
      <c r="D514" s="2">
        <v>44683</v>
      </c>
      <c r="E514" s="5">
        <v>2751</v>
      </c>
      <c r="F514" s="1">
        <v>153</v>
      </c>
      <c r="G514" s="5">
        <v>17.98</v>
      </c>
      <c r="H514" s="12">
        <v>1100.4000000000001</v>
      </c>
      <c r="I514" s="7">
        <f>VLOOKUP(Sales_Table[[#This Row],[Country]], MarkupTable!$A$2:$B$7, 2, FALSE)</f>
        <v>0.3</v>
      </c>
      <c r="J514" t="str">
        <f>IF(Sales_Table[[#This Row],[Markup]]&gt;0.2, "High tax", "Low tax")</f>
        <v>High tax</v>
      </c>
    </row>
    <row r="515" spans="1:10" x14ac:dyDescent="0.35">
      <c r="A515" s="1" t="s">
        <v>32</v>
      </c>
      <c r="B515" s="1" t="s">
        <v>23</v>
      </c>
      <c r="C515" s="1" t="s">
        <v>12</v>
      </c>
      <c r="D515" s="2">
        <v>44749</v>
      </c>
      <c r="E515" s="5">
        <v>12586</v>
      </c>
      <c r="F515" s="1">
        <v>7</v>
      </c>
      <c r="G515" s="5">
        <v>1798</v>
      </c>
      <c r="H515" s="12">
        <v>5034.3999999999996</v>
      </c>
      <c r="I515" s="7">
        <f>VLOOKUP(Sales_Table[[#This Row],[Country]], MarkupTable!$A$2:$B$7, 2, FALSE)</f>
        <v>0.1</v>
      </c>
      <c r="J515" t="str">
        <f>IF(Sales_Table[[#This Row],[Markup]]&gt;0.2, "High tax", "Low tax")</f>
        <v>Low tax</v>
      </c>
    </row>
    <row r="516" spans="1:10" x14ac:dyDescent="0.35">
      <c r="A516" s="1" t="s">
        <v>18</v>
      </c>
      <c r="B516" s="1" t="s">
        <v>9</v>
      </c>
      <c r="C516" s="1" t="s">
        <v>50</v>
      </c>
      <c r="D516" s="2">
        <v>44795</v>
      </c>
      <c r="E516" s="5">
        <v>2786</v>
      </c>
      <c r="F516" s="1">
        <v>51</v>
      </c>
      <c r="G516" s="5">
        <v>54.63</v>
      </c>
      <c r="H516" s="12">
        <v>1114.4000000000001</v>
      </c>
      <c r="I516" s="7">
        <f>VLOOKUP(Sales_Table[[#This Row],[Country]], MarkupTable!$A$2:$B$7, 2, FALSE)</f>
        <v>0.3</v>
      </c>
      <c r="J516" t="str">
        <f>IF(Sales_Table[[#This Row],[Markup]]&gt;0.2, "High tax", "Low tax")</f>
        <v>High tax</v>
      </c>
    </row>
    <row r="517" spans="1:10" x14ac:dyDescent="0.35">
      <c r="A517" s="1" t="s">
        <v>25</v>
      </c>
      <c r="B517" s="1" t="s">
        <v>9</v>
      </c>
      <c r="C517" s="1" t="s">
        <v>14</v>
      </c>
      <c r="D517" s="2">
        <v>44784</v>
      </c>
      <c r="E517" s="5">
        <v>2303</v>
      </c>
      <c r="F517" s="1">
        <v>67</v>
      </c>
      <c r="G517" s="5">
        <v>34.369999999999997</v>
      </c>
      <c r="H517" s="12">
        <v>921.2</v>
      </c>
      <c r="I517" s="7">
        <f>VLOOKUP(Sales_Table[[#This Row],[Country]], MarkupTable!$A$2:$B$7, 2, FALSE)</f>
        <v>0.3</v>
      </c>
      <c r="J517" t="str">
        <f>IF(Sales_Table[[#This Row],[Markup]]&gt;0.2, "High tax", "Low tax")</f>
        <v>High tax</v>
      </c>
    </row>
    <row r="518" spans="1:10" x14ac:dyDescent="0.35">
      <c r="A518" s="1" t="s">
        <v>27</v>
      </c>
      <c r="B518" s="1" t="s">
        <v>1</v>
      </c>
      <c r="C518" s="1" t="s">
        <v>12</v>
      </c>
      <c r="D518" s="2">
        <v>44574</v>
      </c>
      <c r="E518" s="5">
        <v>8113</v>
      </c>
      <c r="F518" s="1">
        <v>194</v>
      </c>
      <c r="G518" s="5">
        <v>41.82</v>
      </c>
      <c r="H518" s="12">
        <v>3245.2</v>
      </c>
      <c r="I518" s="7">
        <f>VLOOKUP(Sales_Table[[#This Row],[Country]], MarkupTable!$A$2:$B$7, 2, FALSE)</f>
        <v>0.12</v>
      </c>
      <c r="J518" t="str">
        <f>IF(Sales_Table[[#This Row],[Markup]]&gt;0.2, "High tax", "Low tax")</f>
        <v>Low tax</v>
      </c>
    </row>
    <row r="519" spans="1:10" x14ac:dyDescent="0.35">
      <c r="A519" s="1" t="s">
        <v>13</v>
      </c>
      <c r="B519" s="1" t="s">
        <v>9</v>
      </c>
      <c r="C519" s="1" t="s">
        <v>16</v>
      </c>
      <c r="D519" s="2">
        <v>44622</v>
      </c>
      <c r="E519" s="5">
        <v>12271</v>
      </c>
      <c r="F519" s="1">
        <v>116</v>
      </c>
      <c r="G519" s="5">
        <v>105.78</v>
      </c>
      <c r="H519" s="12">
        <v>4908.3999999999996</v>
      </c>
      <c r="I519" s="7">
        <f>VLOOKUP(Sales_Table[[#This Row],[Country]], MarkupTable!$A$2:$B$7, 2, FALSE)</f>
        <v>0.3</v>
      </c>
      <c r="J519" t="str">
        <f>IF(Sales_Table[[#This Row],[Markup]]&gt;0.2, "High tax", "Low tax")</f>
        <v>High tax</v>
      </c>
    </row>
    <row r="520" spans="1:10" x14ac:dyDescent="0.35">
      <c r="A520" s="1" t="s">
        <v>27</v>
      </c>
      <c r="B520" s="1" t="s">
        <v>9</v>
      </c>
      <c r="C520" s="1" t="s">
        <v>46</v>
      </c>
      <c r="D520" s="2">
        <v>44769</v>
      </c>
      <c r="E520" s="5">
        <v>11298</v>
      </c>
      <c r="F520" s="1">
        <v>41</v>
      </c>
      <c r="G520" s="5">
        <v>275.56</v>
      </c>
      <c r="H520" s="12">
        <v>4519.2</v>
      </c>
      <c r="I520" s="7">
        <f>VLOOKUP(Sales_Table[[#This Row],[Country]], MarkupTable!$A$2:$B$7, 2, FALSE)</f>
        <v>0.3</v>
      </c>
      <c r="J520" t="str">
        <f>IF(Sales_Table[[#This Row],[Markup]]&gt;0.2, "High tax", "Low tax")</f>
        <v>High tax</v>
      </c>
    </row>
    <row r="521" spans="1:10" x14ac:dyDescent="0.35">
      <c r="A521" s="1" t="s">
        <v>43</v>
      </c>
      <c r="B521" s="1" t="s">
        <v>15</v>
      </c>
      <c r="C521" s="1" t="s">
        <v>26</v>
      </c>
      <c r="D521" s="2">
        <v>44630</v>
      </c>
      <c r="E521" s="5">
        <v>15855</v>
      </c>
      <c r="F521" s="1">
        <v>111</v>
      </c>
      <c r="G521" s="5">
        <v>142.84</v>
      </c>
      <c r="H521" s="12">
        <v>6342</v>
      </c>
      <c r="I521" s="7">
        <f>VLOOKUP(Sales_Table[[#This Row],[Country]], MarkupTable!$A$2:$B$7, 2, FALSE)</f>
        <v>0.25</v>
      </c>
      <c r="J521" t="str">
        <f>IF(Sales_Table[[#This Row],[Markup]]&gt;0.2, "High tax", "Low tax")</f>
        <v>High tax</v>
      </c>
    </row>
    <row r="522" spans="1:10" x14ac:dyDescent="0.35">
      <c r="A522" s="1" t="s">
        <v>28</v>
      </c>
      <c r="B522" s="1" t="s">
        <v>20</v>
      </c>
      <c r="C522" s="1" t="s">
        <v>5</v>
      </c>
      <c r="D522" s="2">
        <v>44796</v>
      </c>
      <c r="E522" s="5">
        <v>12404</v>
      </c>
      <c r="F522" s="1">
        <v>334</v>
      </c>
      <c r="G522" s="5">
        <v>37.14</v>
      </c>
      <c r="H522" s="12">
        <v>4961.6000000000004</v>
      </c>
      <c r="I522" s="7">
        <f>VLOOKUP(Sales_Table[[#This Row],[Country]], MarkupTable!$A$2:$B$7, 2, FALSE)</f>
        <v>0.35</v>
      </c>
      <c r="J522" t="str">
        <f>IF(Sales_Table[[#This Row],[Markup]]&gt;0.2, "High tax", "Low tax")</f>
        <v>High tax</v>
      </c>
    </row>
    <row r="523" spans="1:10" x14ac:dyDescent="0.35">
      <c r="A523" s="1" t="s">
        <v>30</v>
      </c>
      <c r="B523" s="1" t="s">
        <v>20</v>
      </c>
      <c r="C523" s="1" t="s">
        <v>24</v>
      </c>
      <c r="D523" s="2">
        <v>44676</v>
      </c>
      <c r="E523" s="5">
        <v>3990</v>
      </c>
      <c r="F523" s="1">
        <v>155</v>
      </c>
      <c r="G523" s="5">
        <v>25.74</v>
      </c>
      <c r="H523" s="12">
        <v>1596</v>
      </c>
      <c r="I523" s="7">
        <f>VLOOKUP(Sales_Table[[#This Row],[Country]], MarkupTable!$A$2:$B$7, 2, FALSE)</f>
        <v>0.35</v>
      </c>
      <c r="J523" t="str">
        <f>IF(Sales_Table[[#This Row],[Markup]]&gt;0.2, "High tax", "Low tax")</f>
        <v>High tax</v>
      </c>
    </row>
    <row r="524" spans="1:10" x14ac:dyDescent="0.35">
      <c r="A524" s="1" t="s">
        <v>37</v>
      </c>
      <c r="B524" s="1" t="s">
        <v>1</v>
      </c>
      <c r="C524" s="1" t="s">
        <v>31</v>
      </c>
      <c r="D524" s="2">
        <v>44627</v>
      </c>
      <c r="E524" s="5">
        <v>10808</v>
      </c>
      <c r="F524" s="1">
        <v>407</v>
      </c>
      <c r="G524" s="5">
        <v>26.56</v>
      </c>
      <c r="H524" s="12">
        <v>4323.2</v>
      </c>
      <c r="I524" s="7">
        <f>VLOOKUP(Sales_Table[[#This Row],[Country]], MarkupTable!$A$2:$B$7, 2, FALSE)</f>
        <v>0.12</v>
      </c>
      <c r="J524" t="str">
        <f>IF(Sales_Table[[#This Row],[Markup]]&gt;0.2, "High tax", "Low tax")</f>
        <v>Low tax</v>
      </c>
    </row>
    <row r="525" spans="1:10" x14ac:dyDescent="0.35">
      <c r="A525" s="1" t="s">
        <v>40</v>
      </c>
      <c r="B525" s="1" t="s">
        <v>1</v>
      </c>
      <c r="C525" s="1" t="s">
        <v>29</v>
      </c>
      <c r="D525" s="2">
        <v>44754</v>
      </c>
      <c r="E525" s="5">
        <v>4858</v>
      </c>
      <c r="F525" s="1">
        <v>52</v>
      </c>
      <c r="G525" s="5">
        <v>93.42</v>
      </c>
      <c r="H525" s="12">
        <v>1943.2</v>
      </c>
      <c r="I525" s="7">
        <f>VLOOKUP(Sales_Table[[#This Row],[Country]], MarkupTable!$A$2:$B$7, 2, FALSE)</f>
        <v>0.12</v>
      </c>
      <c r="J525" t="str">
        <f>IF(Sales_Table[[#This Row],[Markup]]&gt;0.2, "High tax", "Low tax")</f>
        <v>Low tax</v>
      </c>
    </row>
    <row r="526" spans="1:10" x14ac:dyDescent="0.35">
      <c r="A526" s="1" t="s">
        <v>47</v>
      </c>
      <c r="B526" s="1" t="s">
        <v>20</v>
      </c>
      <c r="C526" s="1" t="s">
        <v>21</v>
      </c>
      <c r="D526" s="2">
        <v>44697</v>
      </c>
      <c r="E526" s="5">
        <v>7742</v>
      </c>
      <c r="F526" s="1">
        <v>138</v>
      </c>
      <c r="G526" s="5">
        <v>56.1</v>
      </c>
      <c r="H526" s="12">
        <v>3096.8</v>
      </c>
      <c r="I526" s="7">
        <f>VLOOKUP(Sales_Table[[#This Row],[Country]], MarkupTable!$A$2:$B$7, 2, FALSE)</f>
        <v>0.35</v>
      </c>
      <c r="J526" t="str">
        <f>IF(Sales_Table[[#This Row],[Markup]]&gt;0.2, "High tax", "Low tax")</f>
        <v>High tax</v>
      </c>
    </row>
    <row r="527" spans="1:10" x14ac:dyDescent="0.35">
      <c r="A527" s="1" t="s">
        <v>13</v>
      </c>
      <c r="B527" s="1" t="s">
        <v>4</v>
      </c>
      <c r="C527" s="1" t="s">
        <v>10</v>
      </c>
      <c r="D527" s="2">
        <v>44622</v>
      </c>
      <c r="E527" s="5">
        <v>3752</v>
      </c>
      <c r="F527" s="1">
        <v>70</v>
      </c>
      <c r="G527" s="5">
        <v>53.6</v>
      </c>
      <c r="H527" s="12">
        <v>1500.8</v>
      </c>
      <c r="I527" s="7">
        <f>VLOOKUP(Sales_Table[[#This Row],[Country]], MarkupTable!$A$2:$B$7, 2, FALSE)</f>
        <v>0.15</v>
      </c>
      <c r="J527" t="str">
        <f>IF(Sales_Table[[#This Row],[Markup]]&gt;0.2, "High tax", "Low tax")</f>
        <v>Low tax</v>
      </c>
    </row>
    <row r="528" spans="1:10" x14ac:dyDescent="0.35">
      <c r="A528" s="1" t="s">
        <v>27</v>
      </c>
      <c r="B528" s="1" t="s">
        <v>15</v>
      </c>
      <c r="C528" s="1" t="s">
        <v>5</v>
      </c>
      <c r="D528" s="2">
        <v>44711</v>
      </c>
      <c r="E528" s="5">
        <v>1218</v>
      </c>
      <c r="F528" s="1">
        <v>149</v>
      </c>
      <c r="G528" s="5">
        <v>8.17</v>
      </c>
      <c r="H528" s="12">
        <v>487.2</v>
      </c>
      <c r="I528" s="7">
        <f>VLOOKUP(Sales_Table[[#This Row],[Country]], MarkupTable!$A$2:$B$7, 2, FALSE)</f>
        <v>0.25</v>
      </c>
      <c r="J528" t="str">
        <f>IF(Sales_Table[[#This Row],[Markup]]&gt;0.2, "High tax", "Low tax")</f>
        <v>High tax</v>
      </c>
    </row>
    <row r="529" spans="1:10" x14ac:dyDescent="0.35">
      <c r="A529" s="1" t="s">
        <v>27</v>
      </c>
      <c r="B529" s="1" t="s">
        <v>1</v>
      </c>
      <c r="C529" s="1" t="s">
        <v>39</v>
      </c>
      <c r="D529" s="2">
        <v>44722</v>
      </c>
      <c r="E529" s="5">
        <v>10983</v>
      </c>
      <c r="F529" s="1">
        <v>179</v>
      </c>
      <c r="G529" s="5">
        <v>61.36</v>
      </c>
      <c r="H529" s="12">
        <v>4393.2</v>
      </c>
      <c r="I529" s="7">
        <f>VLOOKUP(Sales_Table[[#This Row],[Country]], MarkupTable!$A$2:$B$7, 2, FALSE)</f>
        <v>0.12</v>
      </c>
      <c r="J529" t="str">
        <f>IF(Sales_Table[[#This Row],[Markup]]&gt;0.2, "High tax", "Low tax")</f>
        <v>Low tax</v>
      </c>
    </row>
    <row r="530" spans="1:10" x14ac:dyDescent="0.35">
      <c r="A530" s="1" t="s">
        <v>17</v>
      </c>
      <c r="B530" s="1" t="s">
        <v>20</v>
      </c>
      <c r="C530" s="1" t="s">
        <v>12</v>
      </c>
      <c r="D530" s="2">
        <v>44767</v>
      </c>
      <c r="E530" s="5">
        <v>6769</v>
      </c>
      <c r="F530" s="1">
        <v>353</v>
      </c>
      <c r="G530" s="5">
        <v>19.18</v>
      </c>
      <c r="H530" s="12">
        <v>2707.6</v>
      </c>
      <c r="I530" s="7">
        <f>VLOOKUP(Sales_Table[[#This Row],[Country]], MarkupTable!$A$2:$B$7, 2, FALSE)</f>
        <v>0.35</v>
      </c>
      <c r="J530" t="str">
        <f>IF(Sales_Table[[#This Row],[Markup]]&gt;0.2, "High tax", "Low tax")</f>
        <v>High tax</v>
      </c>
    </row>
    <row r="531" spans="1:10" x14ac:dyDescent="0.35">
      <c r="A531" s="1" t="s">
        <v>28</v>
      </c>
      <c r="B531" s="1" t="s">
        <v>15</v>
      </c>
      <c r="C531" s="1" t="s">
        <v>2</v>
      </c>
      <c r="D531" s="2">
        <v>44721</v>
      </c>
      <c r="E531" s="5">
        <v>4361</v>
      </c>
      <c r="F531" s="1">
        <v>97</v>
      </c>
      <c r="G531" s="5">
        <v>44.96</v>
      </c>
      <c r="H531" s="12">
        <v>1744.4</v>
      </c>
      <c r="I531" s="7">
        <f>VLOOKUP(Sales_Table[[#This Row],[Country]], MarkupTable!$A$2:$B$7, 2, FALSE)</f>
        <v>0.25</v>
      </c>
      <c r="J531" t="str">
        <f>IF(Sales_Table[[#This Row],[Markup]]&gt;0.2, "High tax", "Low tax")</f>
        <v>High tax</v>
      </c>
    </row>
    <row r="532" spans="1:10" x14ac:dyDescent="0.35">
      <c r="A532" s="1" t="s">
        <v>37</v>
      </c>
      <c r="B532" s="1" t="s">
        <v>20</v>
      </c>
      <c r="C532" s="1" t="s">
        <v>31</v>
      </c>
      <c r="D532" s="2">
        <v>44693</v>
      </c>
      <c r="E532" s="5">
        <v>777</v>
      </c>
      <c r="F532" s="1">
        <v>60</v>
      </c>
      <c r="G532" s="5">
        <v>12.95</v>
      </c>
      <c r="H532" s="12">
        <v>310.8</v>
      </c>
      <c r="I532" s="7">
        <f>VLOOKUP(Sales_Table[[#This Row],[Country]], MarkupTable!$A$2:$B$7, 2, FALSE)</f>
        <v>0.35</v>
      </c>
      <c r="J532" t="str">
        <f>IF(Sales_Table[[#This Row],[Markup]]&gt;0.2, "High tax", "Low tax")</f>
        <v>High tax</v>
      </c>
    </row>
    <row r="533" spans="1:10" x14ac:dyDescent="0.35">
      <c r="A533" s="1" t="s">
        <v>13</v>
      </c>
      <c r="B533" s="1" t="s">
        <v>20</v>
      </c>
      <c r="C533" s="1" t="s">
        <v>26</v>
      </c>
      <c r="D533" s="2">
        <v>44690</v>
      </c>
      <c r="E533" s="5">
        <v>3843</v>
      </c>
      <c r="F533" s="1">
        <v>5</v>
      </c>
      <c r="G533" s="5">
        <v>768.6</v>
      </c>
      <c r="H533" s="12">
        <v>1537.2</v>
      </c>
      <c r="I533" s="7">
        <f>VLOOKUP(Sales_Table[[#This Row],[Country]], MarkupTable!$A$2:$B$7, 2, FALSE)</f>
        <v>0.35</v>
      </c>
      <c r="J533" t="str">
        <f>IF(Sales_Table[[#This Row],[Markup]]&gt;0.2, "High tax", "Low tax")</f>
        <v>High tax</v>
      </c>
    </row>
    <row r="534" spans="1:10" x14ac:dyDescent="0.35">
      <c r="A534" s="1" t="s">
        <v>17</v>
      </c>
      <c r="B534" s="1" t="s">
        <v>23</v>
      </c>
      <c r="C534" s="1" t="s">
        <v>39</v>
      </c>
      <c r="D534" s="2">
        <v>44782</v>
      </c>
      <c r="E534" s="5">
        <v>6930</v>
      </c>
      <c r="F534" s="1">
        <v>182</v>
      </c>
      <c r="G534" s="5">
        <v>38.08</v>
      </c>
      <c r="H534" s="12">
        <v>2772</v>
      </c>
      <c r="I534" s="7">
        <f>VLOOKUP(Sales_Table[[#This Row],[Country]], MarkupTable!$A$2:$B$7, 2, FALSE)</f>
        <v>0.1</v>
      </c>
      <c r="J534" t="str">
        <f>IF(Sales_Table[[#This Row],[Markup]]&gt;0.2, "High tax", "Low tax")</f>
        <v>Low tax</v>
      </c>
    </row>
    <row r="535" spans="1:10" x14ac:dyDescent="0.35">
      <c r="A535" s="1" t="s">
        <v>3</v>
      </c>
      <c r="B535" s="1" t="s">
        <v>4</v>
      </c>
      <c r="C535" s="1" t="s">
        <v>46</v>
      </c>
      <c r="D535" s="2">
        <v>44664</v>
      </c>
      <c r="E535" s="5">
        <v>5733</v>
      </c>
      <c r="F535" s="1">
        <v>114</v>
      </c>
      <c r="G535" s="5">
        <v>50.29</v>
      </c>
      <c r="H535" s="12">
        <v>2293.1999999999998</v>
      </c>
      <c r="I535" s="7">
        <f>VLOOKUP(Sales_Table[[#This Row],[Country]], MarkupTable!$A$2:$B$7, 2, FALSE)</f>
        <v>0.15</v>
      </c>
      <c r="J535" t="str">
        <f>IF(Sales_Table[[#This Row],[Markup]]&gt;0.2, "High tax", "Low tax")</f>
        <v>Low tax</v>
      </c>
    </row>
    <row r="536" spans="1:10" x14ac:dyDescent="0.35">
      <c r="A536" s="1" t="s">
        <v>42</v>
      </c>
      <c r="B536" s="1" t="s">
        <v>20</v>
      </c>
      <c r="C536" s="1" t="s">
        <v>51</v>
      </c>
      <c r="D536" s="2">
        <v>44683</v>
      </c>
      <c r="E536" s="5">
        <v>8393</v>
      </c>
      <c r="F536" s="1">
        <v>46</v>
      </c>
      <c r="G536" s="5">
        <v>182.46</v>
      </c>
      <c r="H536" s="12">
        <v>3357.2</v>
      </c>
      <c r="I536" s="7">
        <f>VLOOKUP(Sales_Table[[#This Row],[Country]], MarkupTable!$A$2:$B$7, 2, FALSE)</f>
        <v>0.35</v>
      </c>
      <c r="J536" t="str">
        <f>IF(Sales_Table[[#This Row],[Markup]]&gt;0.2, "High tax", "Low tax")</f>
        <v>High tax</v>
      </c>
    </row>
    <row r="537" spans="1:10" x14ac:dyDescent="0.35">
      <c r="A537" s="1" t="s">
        <v>48</v>
      </c>
      <c r="B537" s="1" t="s">
        <v>20</v>
      </c>
      <c r="C537" s="1" t="s">
        <v>12</v>
      </c>
      <c r="D537" s="2">
        <v>44782</v>
      </c>
      <c r="E537" s="5">
        <v>3822</v>
      </c>
      <c r="F537" s="1">
        <v>320</v>
      </c>
      <c r="G537" s="5">
        <v>11.94</v>
      </c>
      <c r="H537" s="12">
        <v>1528.8</v>
      </c>
      <c r="I537" s="7">
        <f>VLOOKUP(Sales_Table[[#This Row],[Country]], MarkupTable!$A$2:$B$7, 2, FALSE)</f>
        <v>0.35</v>
      </c>
      <c r="J537" t="str">
        <f>IF(Sales_Table[[#This Row],[Markup]]&gt;0.2, "High tax", "Low tax")</f>
        <v>High tax</v>
      </c>
    </row>
    <row r="538" spans="1:10" x14ac:dyDescent="0.35">
      <c r="A538" s="1" t="s">
        <v>44</v>
      </c>
      <c r="B538" s="1" t="s">
        <v>9</v>
      </c>
      <c r="C538" s="1" t="s">
        <v>45</v>
      </c>
      <c r="D538" s="2">
        <v>44796</v>
      </c>
      <c r="E538" s="5">
        <v>6342</v>
      </c>
      <c r="F538" s="1">
        <v>178</v>
      </c>
      <c r="G538" s="5">
        <v>35.630000000000003</v>
      </c>
      <c r="H538" s="12">
        <v>2536.8000000000002</v>
      </c>
      <c r="I538" s="7">
        <f>VLOOKUP(Sales_Table[[#This Row],[Country]], MarkupTable!$A$2:$B$7, 2, FALSE)</f>
        <v>0.3</v>
      </c>
      <c r="J538" t="str">
        <f>IF(Sales_Table[[#This Row],[Markup]]&gt;0.2, "High tax", "Low tax")</f>
        <v>High tax</v>
      </c>
    </row>
    <row r="539" spans="1:10" x14ac:dyDescent="0.35">
      <c r="A539" s="1" t="s">
        <v>13</v>
      </c>
      <c r="B539" s="1" t="s">
        <v>4</v>
      </c>
      <c r="C539" s="1" t="s">
        <v>33</v>
      </c>
      <c r="D539" s="2">
        <v>44694</v>
      </c>
      <c r="E539" s="5">
        <v>6510</v>
      </c>
      <c r="F539" s="1">
        <v>170</v>
      </c>
      <c r="G539" s="5">
        <v>38.29</v>
      </c>
      <c r="H539" s="12">
        <v>2604</v>
      </c>
      <c r="I539" s="7">
        <f>VLOOKUP(Sales_Table[[#This Row],[Country]], MarkupTable!$A$2:$B$7, 2, FALSE)</f>
        <v>0.15</v>
      </c>
      <c r="J539" t="str">
        <f>IF(Sales_Table[[#This Row],[Markup]]&gt;0.2, "High tax", "Low tax")</f>
        <v>Low tax</v>
      </c>
    </row>
    <row r="540" spans="1:10" x14ac:dyDescent="0.35">
      <c r="A540" s="1" t="s">
        <v>25</v>
      </c>
      <c r="B540" s="1" t="s">
        <v>20</v>
      </c>
      <c r="C540" s="1" t="s">
        <v>39</v>
      </c>
      <c r="D540" s="2">
        <v>44593</v>
      </c>
      <c r="E540" s="5">
        <v>10171</v>
      </c>
      <c r="F540" s="1">
        <v>67</v>
      </c>
      <c r="G540" s="5">
        <v>151.81</v>
      </c>
      <c r="H540" s="12">
        <v>4068.4</v>
      </c>
      <c r="I540" s="7">
        <f>VLOOKUP(Sales_Table[[#This Row],[Country]], MarkupTable!$A$2:$B$7, 2, FALSE)</f>
        <v>0.35</v>
      </c>
      <c r="J540" t="str">
        <f>IF(Sales_Table[[#This Row],[Markup]]&gt;0.2, "High tax", "Low tax")</f>
        <v>High tax</v>
      </c>
    </row>
    <row r="541" spans="1:10" x14ac:dyDescent="0.35">
      <c r="A541" s="1" t="s">
        <v>44</v>
      </c>
      <c r="B541" s="1" t="s">
        <v>20</v>
      </c>
      <c r="C541" s="1" t="s">
        <v>16</v>
      </c>
      <c r="D541" s="2">
        <v>44735</v>
      </c>
      <c r="E541" s="5">
        <v>5908</v>
      </c>
      <c r="F541" s="1">
        <v>301</v>
      </c>
      <c r="G541" s="5">
        <v>19.63</v>
      </c>
      <c r="H541" s="12">
        <v>2363.1999999999998</v>
      </c>
      <c r="I541" s="7">
        <f>VLOOKUP(Sales_Table[[#This Row],[Country]], MarkupTable!$A$2:$B$7, 2, FALSE)</f>
        <v>0.35</v>
      </c>
      <c r="J541" t="str">
        <f>IF(Sales_Table[[#This Row],[Markup]]&gt;0.2, "High tax", "Low tax")</f>
        <v>High tax</v>
      </c>
    </row>
    <row r="542" spans="1:10" x14ac:dyDescent="0.35">
      <c r="A542" s="1" t="s">
        <v>47</v>
      </c>
      <c r="B542" s="1" t="s">
        <v>1</v>
      </c>
      <c r="C542" s="1" t="s">
        <v>46</v>
      </c>
      <c r="D542" s="2">
        <v>44705</v>
      </c>
      <c r="E542" s="5">
        <v>10164</v>
      </c>
      <c r="F542" s="1">
        <v>134</v>
      </c>
      <c r="G542" s="5">
        <v>75.849999999999994</v>
      </c>
      <c r="H542" s="12">
        <v>4065.6</v>
      </c>
      <c r="I542" s="7">
        <f>VLOOKUP(Sales_Table[[#This Row],[Country]], MarkupTable!$A$2:$B$7, 2, FALSE)</f>
        <v>0.12</v>
      </c>
      <c r="J542" t="str">
        <f>IF(Sales_Table[[#This Row],[Markup]]&gt;0.2, "High tax", "Low tax")</f>
        <v>Low tax</v>
      </c>
    </row>
    <row r="543" spans="1:10" x14ac:dyDescent="0.35">
      <c r="A543" s="1" t="s">
        <v>8</v>
      </c>
      <c r="B543" s="1" t="s">
        <v>23</v>
      </c>
      <c r="C543" s="1" t="s">
        <v>2</v>
      </c>
      <c r="D543" s="2">
        <v>44652</v>
      </c>
      <c r="E543" s="5">
        <v>1064</v>
      </c>
      <c r="F543" s="1">
        <v>211</v>
      </c>
      <c r="G543" s="5">
        <v>5.04</v>
      </c>
      <c r="H543" s="12">
        <v>425.6</v>
      </c>
      <c r="I543" s="7">
        <f>VLOOKUP(Sales_Table[[#This Row],[Country]], MarkupTable!$A$2:$B$7, 2, FALSE)</f>
        <v>0.1</v>
      </c>
      <c r="J543" t="str">
        <f>IF(Sales_Table[[#This Row],[Markup]]&gt;0.2, "High tax", "Low tax")</f>
        <v>Low tax</v>
      </c>
    </row>
    <row r="544" spans="1:10" x14ac:dyDescent="0.35">
      <c r="A544" s="1" t="s">
        <v>44</v>
      </c>
      <c r="B544" s="1" t="s">
        <v>23</v>
      </c>
      <c r="C544" s="1" t="s">
        <v>52</v>
      </c>
      <c r="D544" s="2">
        <v>44769</v>
      </c>
      <c r="E544" s="5">
        <v>9716</v>
      </c>
      <c r="F544" s="1">
        <v>151</v>
      </c>
      <c r="G544" s="5">
        <v>64.34</v>
      </c>
      <c r="H544" s="12">
        <v>3886.4</v>
      </c>
      <c r="I544" s="7">
        <f>VLOOKUP(Sales_Table[[#This Row],[Country]], MarkupTable!$A$2:$B$7, 2, FALSE)</f>
        <v>0.1</v>
      </c>
      <c r="J544" t="str">
        <f>IF(Sales_Table[[#This Row],[Markup]]&gt;0.2, "High tax", "Low tax")</f>
        <v>Low tax</v>
      </c>
    </row>
    <row r="545" spans="1:10" x14ac:dyDescent="0.35">
      <c r="A545" s="1" t="s">
        <v>49</v>
      </c>
      <c r="B545" s="1" t="s">
        <v>4</v>
      </c>
      <c r="C545" s="1" t="s">
        <v>7</v>
      </c>
      <c r="D545" s="2">
        <v>44588</v>
      </c>
      <c r="E545" s="5">
        <v>22050</v>
      </c>
      <c r="F545" s="1">
        <v>208</v>
      </c>
      <c r="G545" s="5">
        <v>106.01</v>
      </c>
      <c r="H545" s="12">
        <v>8820</v>
      </c>
      <c r="I545" s="7">
        <f>VLOOKUP(Sales_Table[[#This Row],[Country]], MarkupTable!$A$2:$B$7, 2, FALSE)</f>
        <v>0.15</v>
      </c>
      <c r="J545" t="str">
        <f>IF(Sales_Table[[#This Row],[Markup]]&gt;0.2, "High tax", "Low tax")</f>
        <v>Low tax</v>
      </c>
    </row>
    <row r="546" spans="1:10" x14ac:dyDescent="0.35">
      <c r="A546" s="1" t="s">
        <v>8</v>
      </c>
      <c r="B546" s="1" t="s">
        <v>4</v>
      </c>
      <c r="C546" s="1" t="s">
        <v>46</v>
      </c>
      <c r="D546" s="2">
        <v>44785</v>
      </c>
      <c r="E546" s="5">
        <v>2541</v>
      </c>
      <c r="F546" s="1">
        <v>134</v>
      </c>
      <c r="G546" s="5">
        <v>18.96</v>
      </c>
      <c r="H546" s="12">
        <v>1016.4</v>
      </c>
      <c r="I546" s="7">
        <f>VLOOKUP(Sales_Table[[#This Row],[Country]], MarkupTable!$A$2:$B$7, 2, FALSE)</f>
        <v>0.15</v>
      </c>
      <c r="J546" t="str">
        <f>IF(Sales_Table[[#This Row],[Markup]]&gt;0.2, "High tax", "Low tax")</f>
        <v>Low tax</v>
      </c>
    </row>
    <row r="547" spans="1:10" x14ac:dyDescent="0.35">
      <c r="A547" s="1" t="s">
        <v>6</v>
      </c>
      <c r="B547" s="1" t="s">
        <v>23</v>
      </c>
      <c r="C547" s="1" t="s">
        <v>41</v>
      </c>
      <c r="D547" s="2">
        <v>44593</v>
      </c>
      <c r="E547" s="5">
        <v>9989</v>
      </c>
      <c r="F547" s="1">
        <v>49</v>
      </c>
      <c r="G547" s="5">
        <v>203.86</v>
      </c>
      <c r="H547" s="12">
        <v>3995.6</v>
      </c>
      <c r="I547" s="7">
        <f>VLOOKUP(Sales_Table[[#This Row],[Country]], MarkupTable!$A$2:$B$7, 2, FALSE)</f>
        <v>0.1</v>
      </c>
      <c r="J547" t="str">
        <f>IF(Sales_Table[[#This Row],[Markup]]&gt;0.2, "High tax", "Low tax")</f>
        <v>Low tax</v>
      </c>
    </row>
    <row r="548" spans="1:10" x14ac:dyDescent="0.35">
      <c r="A548" s="1" t="s">
        <v>18</v>
      </c>
      <c r="B548" s="1" t="s">
        <v>4</v>
      </c>
      <c r="C548" s="1" t="s">
        <v>14</v>
      </c>
      <c r="D548" s="2">
        <v>44622</v>
      </c>
      <c r="E548" s="5">
        <v>4739</v>
      </c>
      <c r="F548" s="1">
        <v>204</v>
      </c>
      <c r="G548" s="5">
        <v>23.23</v>
      </c>
      <c r="H548" s="12">
        <v>1895.6</v>
      </c>
      <c r="I548" s="7">
        <f>VLOOKUP(Sales_Table[[#This Row],[Country]], MarkupTable!$A$2:$B$7, 2, FALSE)</f>
        <v>0.15</v>
      </c>
      <c r="J548" t="str">
        <f>IF(Sales_Table[[#This Row],[Markup]]&gt;0.2, "High tax", "Low tax")</f>
        <v>Low tax</v>
      </c>
    </row>
    <row r="549" spans="1:10" x14ac:dyDescent="0.35">
      <c r="A549" s="1" t="s">
        <v>43</v>
      </c>
      <c r="B549" s="1" t="s">
        <v>9</v>
      </c>
      <c r="C549" s="1" t="s">
        <v>12</v>
      </c>
      <c r="D549" s="2">
        <v>44742</v>
      </c>
      <c r="E549" s="5">
        <v>3185</v>
      </c>
      <c r="F549" s="1">
        <v>34</v>
      </c>
      <c r="G549" s="5">
        <v>93.68</v>
      </c>
      <c r="H549" s="12">
        <v>1274</v>
      </c>
      <c r="I549" s="7">
        <f>VLOOKUP(Sales_Table[[#This Row],[Country]], MarkupTable!$A$2:$B$7, 2, FALSE)</f>
        <v>0.3</v>
      </c>
      <c r="J549" t="str">
        <f>IF(Sales_Table[[#This Row],[Markup]]&gt;0.2, "High tax", "Low tax")</f>
        <v>High tax</v>
      </c>
    </row>
    <row r="550" spans="1:10" x14ac:dyDescent="0.35">
      <c r="A550" s="1" t="s">
        <v>48</v>
      </c>
      <c r="B550" s="1" t="s">
        <v>9</v>
      </c>
      <c r="C550" s="1" t="s">
        <v>33</v>
      </c>
      <c r="D550" s="2">
        <v>44578</v>
      </c>
      <c r="E550" s="5">
        <v>8225</v>
      </c>
      <c r="F550" s="1">
        <v>91</v>
      </c>
      <c r="G550" s="5">
        <v>90.38</v>
      </c>
      <c r="H550" s="12">
        <v>3290</v>
      </c>
      <c r="I550" s="7">
        <f>VLOOKUP(Sales_Table[[#This Row],[Country]], MarkupTable!$A$2:$B$7, 2, FALSE)</f>
        <v>0.3</v>
      </c>
      <c r="J550" t="str">
        <f>IF(Sales_Table[[#This Row],[Markup]]&gt;0.2, "High tax", "Low tax")</f>
        <v>High tax</v>
      </c>
    </row>
    <row r="551" spans="1:10" x14ac:dyDescent="0.35">
      <c r="A551" s="1" t="s">
        <v>17</v>
      </c>
      <c r="B551" s="1" t="s">
        <v>20</v>
      </c>
      <c r="C551" s="1" t="s">
        <v>31</v>
      </c>
      <c r="D551" s="2">
        <v>44749</v>
      </c>
      <c r="E551" s="5">
        <v>14301</v>
      </c>
      <c r="F551" s="1">
        <v>130</v>
      </c>
      <c r="G551" s="5">
        <v>110.01</v>
      </c>
      <c r="H551" s="12">
        <v>5720.4</v>
      </c>
      <c r="I551" s="7">
        <f>VLOOKUP(Sales_Table[[#This Row],[Country]], MarkupTable!$A$2:$B$7, 2, FALSE)</f>
        <v>0.35</v>
      </c>
      <c r="J551" t="str">
        <f>IF(Sales_Table[[#This Row],[Markup]]&gt;0.2, "High tax", "Low tax")</f>
        <v>High tax</v>
      </c>
    </row>
    <row r="552" spans="1:10" x14ac:dyDescent="0.35">
      <c r="A552" s="1" t="s">
        <v>22</v>
      </c>
      <c r="B552" s="1" t="s">
        <v>15</v>
      </c>
      <c r="C552" s="1" t="s">
        <v>2</v>
      </c>
      <c r="D552" s="2">
        <v>44592</v>
      </c>
      <c r="E552" s="5">
        <v>1316</v>
      </c>
      <c r="F552" s="1">
        <v>107</v>
      </c>
      <c r="G552" s="5">
        <v>12.3</v>
      </c>
      <c r="H552" s="12">
        <v>526.4</v>
      </c>
      <c r="I552" s="7">
        <f>VLOOKUP(Sales_Table[[#This Row],[Country]], MarkupTable!$A$2:$B$7, 2, FALSE)</f>
        <v>0.25</v>
      </c>
      <c r="J552" t="str">
        <f>IF(Sales_Table[[#This Row],[Markup]]&gt;0.2, "High tax", "Low tax")</f>
        <v>High tax</v>
      </c>
    </row>
    <row r="553" spans="1:10" x14ac:dyDescent="0.35">
      <c r="A553" s="1" t="s">
        <v>28</v>
      </c>
      <c r="B553" s="1" t="s">
        <v>1</v>
      </c>
      <c r="C553" s="1" t="s">
        <v>12</v>
      </c>
      <c r="D553" s="2">
        <v>44783</v>
      </c>
      <c r="E553" s="5">
        <v>3486</v>
      </c>
      <c r="F553" s="1">
        <v>121</v>
      </c>
      <c r="G553" s="5">
        <v>28.81</v>
      </c>
      <c r="H553" s="12">
        <v>1394.4</v>
      </c>
      <c r="I553" s="7">
        <f>VLOOKUP(Sales_Table[[#This Row],[Country]], MarkupTable!$A$2:$B$7, 2, FALSE)</f>
        <v>0.12</v>
      </c>
      <c r="J553" t="str">
        <f>IF(Sales_Table[[#This Row],[Markup]]&gt;0.2, "High tax", "Low tax")</f>
        <v>Low tax</v>
      </c>
    </row>
    <row r="554" spans="1:10" x14ac:dyDescent="0.35">
      <c r="A554" s="1" t="s">
        <v>28</v>
      </c>
      <c r="B554" s="1" t="s">
        <v>20</v>
      </c>
      <c r="C554" s="1" t="s">
        <v>7</v>
      </c>
      <c r="D554" s="2">
        <v>44791</v>
      </c>
      <c r="E554" s="5">
        <v>13930</v>
      </c>
      <c r="F554" s="1">
        <v>339</v>
      </c>
      <c r="G554" s="5">
        <v>41.09</v>
      </c>
      <c r="H554" s="12">
        <v>5572</v>
      </c>
      <c r="I554" s="7">
        <f>VLOOKUP(Sales_Table[[#This Row],[Country]], MarkupTable!$A$2:$B$7, 2, FALSE)</f>
        <v>0.35</v>
      </c>
      <c r="J554" t="str">
        <f>IF(Sales_Table[[#This Row],[Markup]]&gt;0.2, "High tax", "Low tax")</f>
        <v>High tax</v>
      </c>
    </row>
    <row r="555" spans="1:10" x14ac:dyDescent="0.35">
      <c r="A555" s="1" t="s">
        <v>17</v>
      </c>
      <c r="B555" s="1" t="s">
        <v>15</v>
      </c>
      <c r="C555" s="1" t="s">
        <v>38</v>
      </c>
      <c r="D555" s="2">
        <v>44727</v>
      </c>
      <c r="E555" s="5">
        <v>5509</v>
      </c>
      <c r="F555" s="1">
        <v>321</v>
      </c>
      <c r="G555" s="5">
        <v>17.16</v>
      </c>
      <c r="H555" s="12">
        <v>2203.6</v>
      </c>
      <c r="I555" s="7">
        <f>VLOOKUP(Sales_Table[[#This Row],[Country]], MarkupTable!$A$2:$B$7, 2, FALSE)</f>
        <v>0.25</v>
      </c>
      <c r="J555" t="str">
        <f>IF(Sales_Table[[#This Row],[Markup]]&gt;0.2, "High tax", "Low tax")</f>
        <v>High tax</v>
      </c>
    </row>
    <row r="556" spans="1:10" x14ac:dyDescent="0.35">
      <c r="A556" s="1" t="s">
        <v>27</v>
      </c>
      <c r="B556" s="1" t="s">
        <v>20</v>
      </c>
      <c r="C556" s="1" t="s">
        <v>50</v>
      </c>
      <c r="D556" s="2">
        <v>44587</v>
      </c>
      <c r="E556" s="5">
        <v>8470</v>
      </c>
      <c r="F556" s="1">
        <v>9</v>
      </c>
      <c r="G556" s="5">
        <v>941.11</v>
      </c>
      <c r="H556" s="12">
        <v>3388</v>
      </c>
      <c r="I556" s="7">
        <f>VLOOKUP(Sales_Table[[#This Row],[Country]], MarkupTable!$A$2:$B$7, 2, FALSE)</f>
        <v>0.35</v>
      </c>
      <c r="J556" t="str">
        <f>IF(Sales_Table[[#This Row],[Markup]]&gt;0.2, "High tax", "Low tax")</f>
        <v>High tax</v>
      </c>
    </row>
    <row r="557" spans="1:10" x14ac:dyDescent="0.35">
      <c r="A557" s="1" t="s">
        <v>43</v>
      </c>
      <c r="B557" s="1" t="s">
        <v>20</v>
      </c>
      <c r="C557" s="1" t="s">
        <v>33</v>
      </c>
      <c r="D557" s="2">
        <v>44680</v>
      </c>
      <c r="E557" s="5">
        <v>77</v>
      </c>
      <c r="F557" s="1">
        <v>69</v>
      </c>
      <c r="G557" s="5">
        <v>1.1200000000000001</v>
      </c>
      <c r="H557" s="12">
        <v>30.8</v>
      </c>
      <c r="I557" s="7">
        <f>VLOOKUP(Sales_Table[[#This Row],[Country]], MarkupTable!$A$2:$B$7, 2, FALSE)</f>
        <v>0.35</v>
      </c>
      <c r="J557" t="str">
        <f>IF(Sales_Table[[#This Row],[Markup]]&gt;0.2, "High tax", "Low tax")</f>
        <v>High tax</v>
      </c>
    </row>
    <row r="558" spans="1:10" x14ac:dyDescent="0.35">
      <c r="A558" s="1" t="s">
        <v>22</v>
      </c>
      <c r="B558" s="1" t="s">
        <v>23</v>
      </c>
      <c r="C558" s="1" t="s">
        <v>38</v>
      </c>
      <c r="D558" s="2">
        <v>44623</v>
      </c>
      <c r="E558" s="5">
        <v>3381</v>
      </c>
      <c r="F558" s="1">
        <v>72</v>
      </c>
      <c r="G558" s="5">
        <v>46.96</v>
      </c>
      <c r="H558" s="12">
        <v>1352.4</v>
      </c>
      <c r="I558" s="7">
        <f>VLOOKUP(Sales_Table[[#This Row],[Country]], MarkupTable!$A$2:$B$7, 2, FALSE)</f>
        <v>0.1</v>
      </c>
      <c r="J558" t="str">
        <f>IF(Sales_Table[[#This Row],[Markup]]&gt;0.2, "High tax", "Low tax")</f>
        <v>Low tax</v>
      </c>
    </row>
    <row r="559" spans="1:10" x14ac:dyDescent="0.35">
      <c r="A559" s="1" t="s">
        <v>35</v>
      </c>
      <c r="B559" s="1" t="s">
        <v>9</v>
      </c>
      <c r="C559" s="1" t="s">
        <v>41</v>
      </c>
      <c r="D559" s="2">
        <v>44614</v>
      </c>
      <c r="E559" s="5">
        <v>4102</v>
      </c>
      <c r="F559" s="1">
        <v>392</v>
      </c>
      <c r="G559" s="5">
        <v>10.46</v>
      </c>
      <c r="H559" s="12">
        <v>1640.8</v>
      </c>
      <c r="I559" s="7">
        <f>VLOOKUP(Sales_Table[[#This Row],[Country]], MarkupTable!$A$2:$B$7, 2, FALSE)</f>
        <v>0.3</v>
      </c>
      <c r="J559" t="str">
        <f>IF(Sales_Table[[#This Row],[Markup]]&gt;0.2, "High tax", "Low tax")</f>
        <v>High tax</v>
      </c>
    </row>
    <row r="560" spans="1:10" x14ac:dyDescent="0.35">
      <c r="A560" s="1" t="s">
        <v>11</v>
      </c>
      <c r="B560" s="1" t="s">
        <v>20</v>
      </c>
      <c r="C560" s="1" t="s">
        <v>10</v>
      </c>
      <c r="D560" s="2">
        <v>44624</v>
      </c>
      <c r="E560" s="5">
        <v>3577</v>
      </c>
      <c r="F560" s="1">
        <v>158</v>
      </c>
      <c r="G560" s="5">
        <v>22.64</v>
      </c>
      <c r="H560" s="12">
        <v>1430.8</v>
      </c>
      <c r="I560" s="7">
        <f>VLOOKUP(Sales_Table[[#This Row],[Country]], MarkupTable!$A$2:$B$7, 2, FALSE)</f>
        <v>0.35</v>
      </c>
      <c r="J560" t="str">
        <f>IF(Sales_Table[[#This Row],[Markup]]&gt;0.2, "High tax", "Low tax")</f>
        <v>High tax</v>
      </c>
    </row>
    <row r="561" spans="1:10" x14ac:dyDescent="0.35">
      <c r="A561" s="1" t="s">
        <v>37</v>
      </c>
      <c r="B561" s="1" t="s">
        <v>4</v>
      </c>
      <c r="C561" s="1" t="s">
        <v>10</v>
      </c>
      <c r="D561" s="2">
        <v>44749</v>
      </c>
      <c r="E561" s="5">
        <v>2975</v>
      </c>
      <c r="F561" s="1">
        <v>9</v>
      </c>
      <c r="G561" s="5">
        <v>330.56</v>
      </c>
      <c r="H561" s="12">
        <v>1190</v>
      </c>
      <c r="I561" s="7">
        <f>VLOOKUP(Sales_Table[[#This Row],[Country]], MarkupTable!$A$2:$B$7, 2, FALSE)</f>
        <v>0.15</v>
      </c>
      <c r="J561" t="str">
        <f>IF(Sales_Table[[#This Row],[Markup]]&gt;0.2, "High tax", "Low tax")</f>
        <v>Low tax</v>
      </c>
    </row>
    <row r="562" spans="1:10" x14ac:dyDescent="0.35">
      <c r="A562" s="1" t="s">
        <v>44</v>
      </c>
      <c r="B562" s="1" t="s">
        <v>15</v>
      </c>
      <c r="C562" s="1" t="s">
        <v>51</v>
      </c>
      <c r="D562" s="2">
        <v>44729</v>
      </c>
      <c r="E562" s="5">
        <v>4137</v>
      </c>
      <c r="F562" s="1">
        <v>347</v>
      </c>
      <c r="G562" s="5">
        <v>11.92</v>
      </c>
      <c r="H562" s="12">
        <v>1654.8</v>
      </c>
      <c r="I562" s="7">
        <f>VLOOKUP(Sales_Table[[#This Row],[Country]], MarkupTable!$A$2:$B$7, 2, FALSE)</f>
        <v>0.25</v>
      </c>
      <c r="J562" t="str">
        <f>IF(Sales_Table[[#This Row],[Markup]]&gt;0.2, "High tax", "Low tax")</f>
        <v>High tax</v>
      </c>
    </row>
    <row r="563" spans="1:10" x14ac:dyDescent="0.35">
      <c r="A563" s="1" t="s">
        <v>8</v>
      </c>
      <c r="B563" s="1" t="s">
        <v>23</v>
      </c>
      <c r="C563" s="1" t="s">
        <v>51</v>
      </c>
      <c r="D563" s="2">
        <v>44775</v>
      </c>
      <c r="E563" s="5">
        <v>9541</v>
      </c>
      <c r="F563" s="1">
        <v>114</v>
      </c>
      <c r="G563" s="5">
        <v>83.69</v>
      </c>
      <c r="H563" s="12">
        <v>3816.4</v>
      </c>
      <c r="I563" s="7">
        <f>VLOOKUP(Sales_Table[[#This Row],[Country]], MarkupTable!$A$2:$B$7, 2, FALSE)</f>
        <v>0.1</v>
      </c>
      <c r="J563" t="str">
        <f>IF(Sales_Table[[#This Row],[Markup]]&gt;0.2, "High tax", "Low tax")</f>
        <v>Low tax</v>
      </c>
    </row>
    <row r="564" spans="1:10" x14ac:dyDescent="0.35">
      <c r="A564" s="1" t="s">
        <v>11</v>
      </c>
      <c r="B564" s="1" t="s">
        <v>20</v>
      </c>
      <c r="C564" s="1" t="s">
        <v>50</v>
      </c>
      <c r="D564" s="2">
        <v>44785</v>
      </c>
      <c r="E564" s="5">
        <v>8001</v>
      </c>
      <c r="F564" s="1">
        <v>120</v>
      </c>
      <c r="G564" s="5">
        <v>66.680000000000007</v>
      </c>
      <c r="H564" s="12">
        <v>3200.4</v>
      </c>
      <c r="I564" s="7">
        <f>VLOOKUP(Sales_Table[[#This Row],[Country]], MarkupTable!$A$2:$B$7, 2, FALSE)</f>
        <v>0.35</v>
      </c>
      <c r="J564" t="str">
        <f>IF(Sales_Table[[#This Row],[Markup]]&gt;0.2, "High tax", "Low tax")</f>
        <v>High tax</v>
      </c>
    </row>
    <row r="565" spans="1:10" x14ac:dyDescent="0.35">
      <c r="A565" s="1" t="s">
        <v>47</v>
      </c>
      <c r="B565" s="1" t="s">
        <v>15</v>
      </c>
      <c r="C565" s="1" t="s">
        <v>7</v>
      </c>
      <c r="D565" s="2">
        <v>44589</v>
      </c>
      <c r="E565" s="5">
        <v>5152</v>
      </c>
      <c r="F565" s="1">
        <v>333</v>
      </c>
      <c r="G565" s="5">
        <v>15.47</v>
      </c>
      <c r="H565" s="12">
        <v>2060.8000000000002</v>
      </c>
      <c r="I565" s="7">
        <f>VLOOKUP(Sales_Table[[#This Row],[Country]], MarkupTable!$A$2:$B$7, 2, FALSE)</f>
        <v>0.25</v>
      </c>
      <c r="J565" t="str">
        <f>IF(Sales_Table[[#This Row],[Markup]]&gt;0.2, "High tax", "Low tax")</f>
        <v>High tax</v>
      </c>
    </row>
    <row r="566" spans="1:10" x14ac:dyDescent="0.35">
      <c r="A566" s="1" t="s">
        <v>43</v>
      </c>
      <c r="B566" s="1" t="s">
        <v>9</v>
      </c>
      <c r="C566" s="1" t="s">
        <v>21</v>
      </c>
      <c r="D566" s="2">
        <v>44680</v>
      </c>
      <c r="E566" s="5">
        <v>11116</v>
      </c>
      <c r="F566" s="1">
        <v>432</v>
      </c>
      <c r="G566" s="5">
        <v>25.73</v>
      </c>
      <c r="H566" s="12">
        <v>4446.3999999999996</v>
      </c>
      <c r="I566" s="7">
        <f>VLOOKUP(Sales_Table[[#This Row],[Country]], MarkupTable!$A$2:$B$7, 2, FALSE)</f>
        <v>0.3</v>
      </c>
      <c r="J566" t="str">
        <f>IF(Sales_Table[[#This Row],[Markup]]&gt;0.2, "High tax", "Low tax")</f>
        <v>High tax</v>
      </c>
    </row>
    <row r="567" spans="1:10" x14ac:dyDescent="0.35">
      <c r="A567" s="1" t="s">
        <v>27</v>
      </c>
      <c r="B567" s="1" t="s">
        <v>9</v>
      </c>
      <c r="C567" s="1" t="s">
        <v>39</v>
      </c>
      <c r="D567" s="2">
        <v>44656</v>
      </c>
      <c r="E567" s="5">
        <v>13076</v>
      </c>
      <c r="F567" s="1">
        <v>236</v>
      </c>
      <c r="G567" s="5">
        <v>55.41</v>
      </c>
      <c r="H567" s="12">
        <v>5230.3999999999996</v>
      </c>
      <c r="I567" s="7">
        <f>VLOOKUP(Sales_Table[[#This Row],[Country]], MarkupTable!$A$2:$B$7, 2, FALSE)</f>
        <v>0.3</v>
      </c>
      <c r="J567" t="str">
        <f>IF(Sales_Table[[#This Row],[Markup]]&gt;0.2, "High tax", "Low tax")</f>
        <v>High tax</v>
      </c>
    </row>
    <row r="568" spans="1:10" x14ac:dyDescent="0.35">
      <c r="A568" s="1" t="s">
        <v>35</v>
      </c>
      <c r="B568" s="1" t="s">
        <v>23</v>
      </c>
      <c r="C568" s="1" t="s">
        <v>39</v>
      </c>
      <c r="D568" s="2">
        <v>44579</v>
      </c>
      <c r="E568" s="5">
        <v>10213</v>
      </c>
      <c r="F568" s="1">
        <v>135</v>
      </c>
      <c r="G568" s="5">
        <v>75.650000000000006</v>
      </c>
      <c r="H568" s="12">
        <v>4085.2</v>
      </c>
      <c r="I568" s="7">
        <f>VLOOKUP(Sales_Table[[#This Row],[Country]], MarkupTable!$A$2:$B$7, 2, FALSE)</f>
        <v>0.1</v>
      </c>
      <c r="J568" t="str">
        <f>IF(Sales_Table[[#This Row],[Markup]]&gt;0.2, "High tax", "Low tax")</f>
        <v>Low tax</v>
      </c>
    </row>
    <row r="569" spans="1:10" x14ac:dyDescent="0.35">
      <c r="A569" s="1" t="s">
        <v>0</v>
      </c>
      <c r="B569" s="1" t="s">
        <v>1</v>
      </c>
      <c r="C569" s="1" t="s">
        <v>50</v>
      </c>
      <c r="D569" s="2">
        <v>44697</v>
      </c>
      <c r="E569" s="5">
        <v>2485</v>
      </c>
      <c r="F569" s="1">
        <v>97</v>
      </c>
      <c r="G569" s="5">
        <v>25.62</v>
      </c>
      <c r="H569" s="12">
        <v>994</v>
      </c>
      <c r="I569" s="7">
        <f>VLOOKUP(Sales_Table[[#This Row],[Country]], MarkupTable!$A$2:$B$7, 2, FALSE)</f>
        <v>0.12</v>
      </c>
      <c r="J569" t="str">
        <f>IF(Sales_Table[[#This Row],[Markup]]&gt;0.2, "High tax", "Low tax")</f>
        <v>Low tax</v>
      </c>
    </row>
    <row r="570" spans="1:10" x14ac:dyDescent="0.35">
      <c r="A570" s="1" t="s">
        <v>43</v>
      </c>
      <c r="B570" s="1" t="s">
        <v>9</v>
      </c>
      <c r="C570" s="1" t="s">
        <v>38</v>
      </c>
      <c r="D570" s="2">
        <v>44797</v>
      </c>
      <c r="E570" s="5">
        <v>8715</v>
      </c>
      <c r="F570" s="1">
        <v>168</v>
      </c>
      <c r="G570" s="5">
        <v>51.88</v>
      </c>
      <c r="H570" s="12">
        <v>3486</v>
      </c>
      <c r="I570" s="7">
        <f>VLOOKUP(Sales_Table[[#This Row],[Country]], MarkupTable!$A$2:$B$7, 2, FALSE)</f>
        <v>0.3</v>
      </c>
      <c r="J570" t="str">
        <f>IF(Sales_Table[[#This Row],[Markup]]&gt;0.2, "High tax", "Low tax")</f>
        <v>High tax</v>
      </c>
    </row>
    <row r="571" spans="1:10" x14ac:dyDescent="0.35">
      <c r="A571" s="1" t="s">
        <v>32</v>
      </c>
      <c r="B571" s="1" t="s">
        <v>4</v>
      </c>
      <c r="C571" s="1" t="s">
        <v>5</v>
      </c>
      <c r="D571" s="2">
        <v>44579</v>
      </c>
      <c r="E571" s="5">
        <v>273</v>
      </c>
      <c r="F571" s="1">
        <v>402</v>
      </c>
      <c r="G571" s="5">
        <v>0.68</v>
      </c>
      <c r="H571" s="12">
        <v>109.2</v>
      </c>
      <c r="I571" s="7">
        <f>VLOOKUP(Sales_Table[[#This Row],[Country]], MarkupTable!$A$2:$B$7, 2, FALSE)</f>
        <v>0.15</v>
      </c>
      <c r="J571" t="str">
        <f>IF(Sales_Table[[#This Row],[Markup]]&gt;0.2, "High tax", "Low tax")</f>
        <v>Low tax</v>
      </c>
    </row>
    <row r="572" spans="1:10" x14ac:dyDescent="0.35">
      <c r="A572" s="1" t="s">
        <v>35</v>
      </c>
      <c r="B572" s="1" t="s">
        <v>20</v>
      </c>
      <c r="C572" s="1" t="s">
        <v>24</v>
      </c>
      <c r="D572" s="2">
        <v>44795</v>
      </c>
      <c r="E572" s="5">
        <v>7623</v>
      </c>
      <c r="F572" s="1">
        <v>10</v>
      </c>
      <c r="G572" s="5">
        <v>762.3</v>
      </c>
      <c r="H572" s="12">
        <v>3049.2</v>
      </c>
      <c r="I572" s="7">
        <f>VLOOKUP(Sales_Table[[#This Row],[Country]], MarkupTable!$A$2:$B$7, 2, FALSE)</f>
        <v>0.35</v>
      </c>
      <c r="J572" t="str">
        <f>IF(Sales_Table[[#This Row],[Markup]]&gt;0.2, "High tax", "Low tax")</f>
        <v>High tax</v>
      </c>
    </row>
    <row r="573" spans="1:10" x14ac:dyDescent="0.35">
      <c r="A573" s="1" t="s">
        <v>13</v>
      </c>
      <c r="B573" s="1" t="s">
        <v>1</v>
      </c>
      <c r="C573" s="1" t="s">
        <v>12</v>
      </c>
      <c r="D573" s="2">
        <v>44627</v>
      </c>
      <c r="E573" s="5">
        <v>7</v>
      </c>
      <c r="F573" s="1">
        <v>84</v>
      </c>
      <c r="G573" s="5">
        <v>0.08</v>
      </c>
      <c r="H573" s="12">
        <v>2.8</v>
      </c>
      <c r="I573" s="7">
        <f>VLOOKUP(Sales_Table[[#This Row],[Country]], MarkupTable!$A$2:$B$7, 2, FALSE)</f>
        <v>0.12</v>
      </c>
      <c r="J573" t="str">
        <f>IF(Sales_Table[[#This Row],[Markup]]&gt;0.2, "High tax", "Low tax")</f>
        <v>Low tax</v>
      </c>
    </row>
    <row r="574" spans="1:10" x14ac:dyDescent="0.35">
      <c r="A574" s="1" t="s">
        <v>28</v>
      </c>
      <c r="B574" s="1" t="s">
        <v>1</v>
      </c>
      <c r="C574" s="1" t="s">
        <v>46</v>
      </c>
      <c r="D574" s="2">
        <v>44624</v>
      </c>
      <c r="E574" s="5">
        <v>3010</v>
      </c>
      <c r="F574" s="1">
        <v>69</v>
      </c>
      <c r="G574" s="5">
        <v>43.62</v>
      </c>
      <c r="H574" s="12">
        <v>1204</v>
      </c>
      <c r="I574" s="7">
        <f>VLOOKUP(Sales_Table[[#This Row],[Country]], MarkupTable!$A$2:$B$7, 2, FALSE)</f>
        <v>0.12</v>
      </c>
      <c r="J574" t="str">
        <f>IF(Sales_Table[[#This Row],[Markup]]&gt;0.2, "High tax", "Low tax")</f>
        <v>Low tax</v>
      </c>
    </row>
    <row r="575" spans="1:10" x14ac:dyDescent="0.35">
      <c r="A575" s="1" t="s">
        <v>48</v>
      </c>
      <c r="B575" s="1" t="s">
        <v>23</v>
      </c>
      <c r="C575" s="1" t="s">
        <v>39</v>
      </c>
      <c r="D575" s="2">
        <v>44673</v>
      </c>
      <c r="E575" s="5">
        <v>11550</v>
      </c>
      <c r="F575" s="1">
        <v>111</v>
      </c>
      <c r="G575" s="5">
        <v>104.05</v>
      </c>
      <c r="H575" s="12">
        <v>4620</v>
      </c>
      <c r="I575" s="7">
        <f>VLOOKUP(Sales_Table[[#This Row],[Country]], MarkupTable!$A$2:$B$7, 2, FALSE)</f>
        <v>0.1</v>
      </c>
      <c r="J575" t="str">
        <f>IF(Sales_Table[[#This Row],[Markup]]&gt;0.2, "High tax", "Low tax")</f>
        <v>Low tax</v>
      </c>
    </row>
    <row r="576" spans="1:10" x14ac:dyDescent="0.35">
      <c r="A576" s="1" t="s">
        <v>35</v>
      </c>
      <c r="B576" s="1" t="s">
        <v>9</v>
      </c>
      <c r="C576" s="1" t="s">
        <v>31</v>
      </c>
      <c r="D576" s="2">
        <v>44721</v>
      </c>
      <c r="E576" s="5">
        <v>4046</v>
      </c>
      <c r="F576" s="1">
        <v>89</v>
      </c>
      <c r="G576" s="5">
        <v>45.46</v>
      </c>
      <c r="H576" s="12">
        <v>1618.4</v>
      </c>
      <c r="I576" s="7">
        <f>VLOOKUP(Sales_Table[[#This Row],[Country]], MarkupTable!$A$2:$B$7, 2, FALSE)</f>
        <v>0.3</v>
      </c>
      <c r="J576" t="str">
        <f>IF(Sales_Table[[#This Row],[Markup]]&gt;0.2, "High tax", "Low tax")</f>
        <v>High tax</v>
      </c>
    </row>
    <row r="577" spans="1:10" x14ac:dyDescent="0.35">
      <c r="A577" s="1" t="s">
        <v>8</v>
      </c>
      <c r="B577" s="1" t="s">
        <v>23</v>
      </c>
      <c r="C577" s="1" t="s">
        <v>36</v>
      </c>
      <c r="D577" s="2">
        <v>44767</v>
      </c>
      <c r="E577" s="5">
        <v>8904</v>
      </c>
      <c r="F577" s="1">
        <v>199</v>
      </c>
      <c r="G577" s="5">
        <v>44.74</v>
      </c>
      <c r="H577" s="12">
        <v>3561.6</v>
      </c>
      <c r="I577" s="7">
        <f>VLOOKUP(Sales_Table[[#This Row],[Country]], MarkupTable!$A$2:$B$7, 2, FALSE)</f>
        <v>0.1</v>
      </c>
      <c r="J577" t="str">
        <f>IF(Sales_Table[[#This Row],[Markup]]&gt;0.2, "High tax", "Low tax")</f>
        <v>Low tax</v>
      </c>
    </row>
    <row r="578" spans="1:10" x14ac:dyDescent="0.35">
      <c r="A578" s="1" t="s">
        <v>8</v>
      </c>
      <c r="B578" s="1" t="s">
        <v>4</v>
      </c>
      <c r="C578" s="1" t="s">
        <v>10</v>
      </c>
      <c r="D578" s="2">
        <v>44776</v>
      </c>
      <c r="E578" s="5">
        <v>11298</v>
      </c>
      <c r="F578" s="1">
        <v>89</v>
      </c>
      <c r="G578" s="5">
        <v>126.94</v>
      </c>
      <c r="H578" s="12">
        <v>4519.2</v>
      </c>
      <c r="I578" s="7">
        <f>VLOOKUP(Sales_Table[[#This Row],[Country]], MarkupTable!$A$2:$B$7, 2, FALSE)</f>
        <v>0.15</v>
      </c>
      <c r="J578" t="str">
        <f>IF(Sales_Table[[#This Row],[Markup]]&gt;0.2, "High tax", "Low tax")</f>
        <v>Low tax</v>
      </c>
    </row>
    <row r="579" spans="1:10" x14ac:dyDescent="0.35">
      <c r="A579" s="1" t="s">
        <v>18</v>
      </c>
      <c r="B579" s="1" t="s">
        <v>9</v>
      </c>
      <c r="C579" s="1" t="s">
        <v>39</v>
      </c>
      <c r="D579" s="2">
        <v>44776</v>
      </c>
      <c r="E579" s="5">
        <v>4396</v>
      </c>
      <c r="F579" s="1">
        <v>131</v>
      </c>
      <c r="G579" s="5">
        <v>33.56</v>
      </c>
      <c r="H579" s="12">
        <v>1758.4</v>
      </c>
      <c r="I579" s="7">
        <f>VLOOKUP(Sales_Table[[#This Row],[Country]], MarkupTable!$A$2:$B$7, 2, FALSE)</f>
        <v>0.3</v>
      </c>
      <c r="J579" t="str">
        <f>IF(Sales_Table[[#This Row],[Markup]]&gt;0.2, "High tax", "Low tax")</f>
        <v>High tax</v>
      </c>
    </row>
    <row r="580" spans="1:10" x14ac:dyDescent="0.35">
      <c r="A580" s="1" t="s">
        <v>0</v>
      </c>
      <c r="B580" s="1" t="s">
        <v>1</v>
      </c>
      <c r="C580" s="1" t="s">
        <v>31</v>
      </c>
      <c r="D580" s="2">
        <v>44684</v>
      </c>
      <c r="E580" s="5">
        <v>12068</v>
      </c>
      <c r="F580" s="1">
        <v>227</v>
      </c>
      <c r="G580" s="5">
        <v>53.16</v>
      </c>
      <c r="H580" s="12">
        <v>4827.2</v>
      </c>
      <c r="I580" s="7">
        <f>VLOOKUP(Sales_Table[[#This Row],[Country]], MarkupTable!$A$2:$B$7, 2, FALSE)</f>
        <v>0.12</v>
      </c>
      <c r="J580" t="str">
        <f>IF(Sales_Table[[#This Row],[Markup]]&gt;0.2, "High tax", "Low tax")</f>
        <v>Low tax</v>
      </c>
    </row>
    <row r="581" spans="1:10" x14ac:dyDescent="0.35">
      <c r="A581" s="1" t="s">
        <v>34</v>
      </c>
      <c r="B581" s="1" t="s">
        <v>23</v>
      </c>
      <c r="C581" s="1" t="s">
        <v>14</v>
      </c>
      <c r="D581" s="2">
        <v>44580</v>
      </c>
      <c r="E581" s="5">
        <v>9772</v>
      </c>
      <c r="F581" s="1">
        <v>301</v>
      </c>
      <c r="G581" s="5">
        <v>32.47</v>
      </c>
      <c r="H581" s="12">
        <v>3908.8</v>
      </c>
      <c r="I581" s="7">
        <f>VLOOKUP(Sales_Table[[#This Row],[Country]], MarkupTable!$A$2:$B$7, 2, FALSE)</f>
        <v>0.1</v>
      </c>
      <c r="J581" t="str">
        <f>IF(Sales_Table[[#This Row],[Markup]]&gt;0.2, "High tax", "Low tax")</f>
        <v>Low tax</v>
      </c>
    </row>
    <row r="582" spans="1:10" x14ac:dyDescent="0.35">
      <c r="A582" s="1" t="s">
        <v>30</v>
      </c>
      <c r="B582" s="1" t="s">
        <v>20</v>
      </c>
      <c r="C582" s="1" t="s">
        <v>16</v>
      </c>
      <c r="D582" s="2">
        <v>44603</v>
      </c>
      <c r="E582" s="5">
        <v>10458</v>
      </c>
      <c r="F582" s="1">
        <v>316</v>
      </c>
      <c r="G582" s="5">
        <v>33.090000000000003</v>
      </c>
      <c r="H582" s="12">
        <v>4183.2</v>
      </c>
      <c r="I582" s="7">
        <f>VLOOKUP(Sales_Table[[#This Row],[Country]], MarkupTable!$A$2:$B$7, 2, FALSE)</f>
        <v>0.35</v>
      </c>
      <c r="J582" t="str">
        <f>IF(Sales_Table[[#This Row],[Markup]]&gt;0.2, "High tax", "Low tax")</f>
        <v>High tax</v>
      </c>
    </row>
    <row r="583" spans="1:10" x14ac:dyDescent="0.35">
      <c r="A583" s="1" t="s">
        <v>3</v>
      </c>
      <c r="B583" s="1" t="s">
        <v>4</v>
      </c>
      <c r="C583" s="1" t="s">
        <v>41</v>
      </c>
      <c r="D583" s="2">
        <v>44726</v>
      </c>
      <c r="E583" s="5">
        <v>6426</v>
      </c>
      <c r="F583" s="1">
        <v>390</v>
      </c>
      <c r="G583" s="5">
        <v>16.48</v>
      </c>
      <c r="H583" s="12">
        <v>2570.4</v>
      </c>
      <c r="I583" s="7">
        <f>VLOOKUP(Sales_Table[[#This Row],[Country]], MarkupTable!$A$2:$B$7, 2, FALSE)</f>
        <v>0.15</v>
      </c>
      <c r="J583" t="str">
        <f>IF(Sales_Table[[#This Row],[Markup]]&gt;0.2, "High tax", "Low tax")</f>
        <v>Low tax</v>
      </c>
    </row>
    <row r="584" spans="1:10" x14ac:dyDescent="0.35">
      <c r="A584" s="1" t="s">
        <v>43</v>
      </c>
      <c r="B584" s="1" t="s">
        <v>20</v>
      </c>
      <c r="C584" s="1" t="s">
        <v>16</v>
      </c>
      <c r="D584" s="2">
        <v>44643</v>
      </c>
      <c r="E584" s="5">
        <v>6188</v>
      </c>
      <c r="F584" s="1">
        <v>223</v>
      </c>
      <c r="G584" s="5">
        <v>27.75</v>
      </c>
      <c r="H584" s="12">
        <v>2475.1999999999998</v>
      </c>
      <c r="I584" s="7">
        <f>VLOOKUP(Sales_Table[[#This Row],[Country]], MarkupTable!$A$2:$B$7, 2, FALSE)</f>
        <v>0.35</v>
      </c>
      <c r="J584" t="str">
        <f>IF(Sales_Table[[#This Row],[Markup]]&gt;0.2, "High tax", "Low tax")</f>
        <v>High tax</v>
      </c>
    </row>
    <row r="585" spans="1:10" x14ac:dyDescent="0.35">
      <c r="A585" s="1" t="s">
        <v>47</v>
      </c>
      <c r="B585" s="1" t="s">
        <v>23</v>
      </c>
      <c r="C585" s="1" t="s">
        <v>5</v>
      </c>
      <c r="D585" s="2">
        <v>44609</v>
      </c>
      <c r="E585" s="5">
        <v>7504</v>
      </c>
      <c r="F585" s="1">
        <v>101</v>
      </c>
      <c r="G585" s="5">
        <v>74.3</v>
      </c>
      <c r="H585" s="12">
        <v>3001.6</v>
      </c>
      <c r="I585" s="7">
        <f>VLOOKUP(Sales_Table[[#This Row],[Country]], MarkupTable!$A$2:$B$7, 2, FALSE)</f>
        <v>0.1</v>
      </c>
      <c r="J585" t="str">
        <f>IF(Sales_Table[[#This Row],[Markup]]&gt;0.2, "High tax", "Low tax")</f>
        <v>Low tax</v>
      </c>
    </row>
    <row r="586" spans="1:10" x14ac:dyDescent="0.35">
      <c r="A586" s="1" t="s">
        <v>37</v>
      </c>
      <c r="B586" s="1" t="s">
        <v>23</v>
      </c>
      <c r="C586" s="1" t="s">
        <v>10</v>
      </c>
      <c r="D586" s="2">
        <v>44637</v>
      </c>
      <c r="E586" s="5">
        <v>1750</v>
      </c>
      <c r="F586" s="1">
        <v>479</v>
      </c>
      <c r="G586" s="5">
        <v>3.65</v>
      </c>
      <c r="H586" s="12">
        <v>700</v>
      </c>
      <c r="I586" s="7">
        <f>VLOOKUP(Sales_Table[[#This Row],[Country]], MarkupTable!$A$2:$B$7, 2, FALSE)</f>
        <v>0.1</v>
      </c>
      <c r="J586" t="str">
        <f>IF(Sales_Table[[#This Row],[Markup]]&gt;0.2, "High tax", "Low tax")</f>
        <v>Low tax</v>
      </c>
    </row>
    <row r="587" spans="1:10" x14ac:dyDescent="0.35">
      <c r="A587" s="1" t="s">
        <v>22</v>
      </c>
      <c r="B587" s="1" t="s">
        <v>9</v>
      </c>
      <c r="C587" s="1" t="s">
        <v>33</v>
      </c>
      <c r="D587" s="2">
        <v>44741</v>
      </c>
      <c r="E587" s="5">
        <v>5439</v>
      </c>
      <c r="F587" s="1">
        <v>287</v>
      </c>
      <c r="G587" s="5">
        <v>18.95</v>
      </c>
      <c r="H587" s="12">
        <v>2175.6</v>
      </c>
      <c r="I587" s="7">
        <f>VLOOKUP(Sales_Table[[#This Row],[Country]], MarkupTable!$A$2:$B$7, 2, FALSE)</f>
        <v>0.3</v>
      </c>
      <c r="J587" t="str">
        <f>IF(Sales_Table[[#This Row],[Markup]]&gt;0.2, "High tax", "Low tax")</f>
        <v>High tax</v>
      </c>
    </row>
    <row r="588" spans="1:10" x14ac:dyDescent="0.35">
      <c r="A588" s="1" t="s">
        <v>49</v>
      </c>
      <c r="B588" s="1" t="s">
        <v>23</v>
      </c>
      <c r="C588" s="1" t="s">
        <v>46</v>
      </c>
      <c r="D588" s="2">
        <v>44797</v>
      </c>
      <c r="E588" s="5">
        <v>15547</v>
      </c>
      <c r="F588" s="1">
        <v>269</v>
      </c>
      <c r="G588" s="5">
        <v>57.8</v>
      </c>
      <c r="H588" s="12">
        <v>6218.8</v>
      </c>
      <c r="I588" s="7">
        <f>VLOOKUP(Sales_Table[[#This Row],[Country]], MarkupTable!$A$2:$B$7, 2, FALSE)</f>
        <v>0.1</v>
      </c>
      <c r="J588" t="str">
        <f>IF(Sales_Table[[#This Row],[Markup]]&gt;0.2, "High tax", "Low tax")</f>
        <v>Low tax</v>
      </c>
    </row>
    <row r="589" spans="1:10" x14ac:dyDescent="0.35">
      <c r="A589" s="1" t="s">
        <v>6</v>
      </c>
      <c r="B589" s="1" t="s">
        <v>23</v>
      </c>
      <c r="C589" s="1" t="s">
        <v>33</v>
      </c>
      <c r="D589" s="2">
        <v>44746</v>
      </c>
      <c r="E589" s="5">
        <v>11956</v>
      </c>
      <c r="F589" s="1">
        <v>277</v>
      </c>
      <c r="G589" s="5">
        <v>43.16</v>
      </c>
      <c r="H589" s="12">
        <v>4782.3999999999996</v>
      </c>
      <c r="I589" s="7">
        <f>VLOOKUP(Sales_Table[[#This Row],[Country]], MarkupTable!$A$2:$B$7, 2, FALSE)</f>
        <v>0.1</v>
      </c>
      <c r="J589" t="str">
        <f>IF(Sales_Table[[#This Row],[Markup]]&gt;0.2, "High tax", "Low tax")</f>
        <v>Low tax</v>
      </c>
    </row>
    <row r="590" spans="1:10" x14ac:dyDescent="0.35">
      <c r="A590" s="1" t="s">
        <v>30</v>
      </c>
      <c r="B590" s="1" t="s">
        <v>15</v>
      </c>
      <c r="C590" s="1" t="s">
        <v>41</v>
      </c>
      <c r="D590" s="2">
        <v>44648</v>
      </c>
      <c r="E590" s="5">
        <v>2723</v>
      </c>
      <c r="F590" s="1">
        <v>67</v>
      </c>
      <c r="G590" s="5">
        <v>40.64</v>
      </c>
      <c r="H590" s="12">
        <v>1089.2</v>
      </c>
      <c r="I590" s="7">
        <f>VLOOKUP(Sales_Table[[#This Row],[Country]], MarkupTable!$A$2:$B$7, 2, FALSE)</f>
        <v>0.25</v>
      </c>
      <c r="J590" t="str">
        <f>IF(Sales_Table[[#This Row],[Markup]]&gt;0.2, "High tax", "Low tax")</f>
        <v>High tax</v>
      </c>
    </row>
    <row r="591" spans="1:10" x14ac:dyDescent="0.35">
      <c r="A591" s="1" t="s">
        <v>32</v>
      </c>
      <c r="B591" s="1" t="s">
        <v>4</v>
      </c>
      <c r="C591" s="1" t="s">
        <v>10</v>
      </c>
      <c r="D591" s="2">
        <v>44670</v>
      </c>
      <c r="E591" s="5">
        <v>19327</v>
      </c>
      <c r="F591" s="1">
        <v>135</v>
      </c>
      <c r="G591" s="5">
        <v>143.16</v>
      </c>
      <c r="H591" s="12">
        <v>7730.8</v>
      </c>
      <c r="I591" s="7">
        <f>VLOOKUP(Sales_Table[[#This Row],[Country]], MarkupTable!$A$2:$B$7, 2, FALSE)</f>
        <v>0.15</v>
      </c>
      <c r="J591" t="str">
        <f>IF(Sales_Table[[#This Row],[Markup]]&gt;0.2, "High tax", "Low tax")</f>
        <v>Low tax</v>
      </c>
    </row>
    <row r="592" spans="1:10" x14ac:dyDescent="0.35">
      <c r="A592" s="1" t="s">
        <v>49</v>
      </c>
      <c r="B592" s="1" t="s">
        <v>15</v>
      </c>
      <c r="C592" s="1" t="s">
        <v>2</v>
      </c>
      <c r="D592" s="2">
        <v>44579</v>
      </c>
      <c r="E592" s="5">
        <v>9058</v>
      </c>
      <c r="F592" s="1">
        <v>229</v>
      </c>
      <c r="G592" s="5">
        <v>39.549999999999997</v>
      </c>
      <c r="H592" s="12">
        <v>3623.2</v>
      </c>
      <c r="I592" s="7">
        <f>VLOOKUP(Sales_Table[[#This Row],[Country]], MarkupTable!$A$2:$B$7, 2, FALSE)</f>
        <v>0.25</v>
      </c>
      <c r="J592" t="str">
        <f>IF(Sales_Table[[#This Row],[Markup]]&gt;0.2, "High tax", "Low tax")</f>
        <v>High tax</v>
      </c>
    </row>
    <row r="593" spans="1:10" x14ac:dyDescent="0.35">
      <c r="A593" s="1" t="s">
        <v>3</v>
      </c>
      <c r="B593" s="1" t="s">
        <v>15</v>
      </c>
      <c r="C593" s="1" t="s">
        <v>36</v>
      </c>
      <c r="D593" s="2">
        <v>44578</v>
      </c>
      <c r="E593" s="5">
        <v>2996</v>
      </c>
      <c r="F593" s="1">
        <v>88</v>
      </c>
      <c r="G593" s="5">
        <v>34.049999999999997</v>
      </c>
      <c r="H593" s="12">
        <v>1198.4000000000001</v>
      </c>
      <c r="I593" s="7">
        <f>VLOOKUP(Sales_Table[[#This Row],[Country]], MarkupTable!$A$2:$B$7, 2, FALSE)</f>
        <v>0.25</v>
      </c>
      <c r="J593" t="str">
        <f>IF(Sales_Table[[#This Row],[Markup]]&gt;0.2, "High tax", "Low tax")</f>
        <v>High tax</v>
      </c>
    </row>
    <row r="594" spans="1:10" x14ac:dyDescent="0.35">
      <c r="A594" s="1" t="s">
        <v>42</v>
      </c>
      <c r="B594" s="1" t="s">
        <v>15</v>
      </c>
      <c r="C594" s="1" t="s">
        <v>2</v>
      </c>
      <c r="D594" s="2">
        <v>44607</v>
      </c>
      <c r="E594" s="5">
        <v>8848</v>
      </c>
      <c r="F594" s="1">
        <v>211</v>
      </c>
      <c r="G594" s="5">
        <v>41.93</v>
      </c>
      <c r="H594" s="12">
        <v>3539.2</v>
      </c>
      <c r="I594" s="7">
        <f>VLOOKUP(Sales_Table[[#This Row],[Country]], MarkupTable!$A$2:$B$7, 2, FALSE)</f>
        <v>0.25</v>
      </c>
      <c r="J594" t="str">
        <f>IF(Sales_Table[[#This Row],[Markup]]&gt;0.2, "High tax", "Low tax")</f>
        <v>High tax</v>
      </c>
    </row>
    <row r="595" spans="1:10" x14ac:dyDescent="0.35">
      <c r="A595" s="1" t="s">
        <v>42</v>
      </c>
      <c r="B595" s="1" t="s">
        <v>1</v>
      </c>
      <c r="C595" s="1" t="s">
        <v>31</v>
      </c>
      <c r="D595" s="2">
        <v>44603</v>
      </c>
      <c r="E595" s="5">
        <v>14336</v>
      </c>
      <c r="F595" s="1">
        <v>293</v>
      </c>
      <c r="G595" s="5">
        <v>48.93</v>
      </c>
      <c r="H595" s="12">
        <v>5734.4</v>
      </c>
      <c r="I595" s="7">
        <f>VLOOKUP(Sales_Table[[#This Row],[Country]], MarkupTable!$A$2:$B$7, 2, FALSE)</f>
        <v>0.12</v>
      </c>
      <c r="J595" t="str">
        <f>IF(Sales_Table[[#This Row],[Markup]]&gt;0.2, "High tax", "Low tax")</f>
        <v>Low tax</v>
      </c>
    </row>
    <row r="596" spans="1:10" x14ac:dyDescent="0.35">
      <c r="A596" s="1" t="s">
        <v>44</v>
      </c>
      <c r="B596" s="1" t="s">
        <v>20</v>
      </c>
      <c r="C596" s="1" t="s">
        <v>39</v>
      </c>
      <c r="D596" s="2">
        <v>44641</v>
      </c>
      <c r="E596" s="5">
        <v>16401</v>
      </c>
      <c r="F596" s="1">
        <v>179</v>
      </c>
      <c r="G596" s="5">
        <v>91.63</v>
      </c>
      <c r="H596" s="12">
        <v>6560.4</v>
      </c>
      <c r="I596" s="7">
        <f>VLOOKUP(Sales_Table[[#This Row],[Country]], MarkupTable!$A$2:$B$7, 2, FALSE)</f>
        <v>0.35</v>
      </c>
      <c r="J596" t="str">
        <f>IF(Sales_Table[[#This Row],[Markup]]&gt;0.2, "High tax", "Low tax")</f>
        <v>High tax</v>
      </c>
    </row>
    <row r="597" spans="1:10" x14ac:dyDescent="0.35">
      <c r="A597" s="1" t="s">
        <v>13</v>
      </c>
      <c r="B597" s="1" t="s">
        <v>15</v>
      </c>
      <c r="C597" s="1" t="s">
        <v>41</v>
      </c>
      <c r="D597" s="2">
        <v>44566</v>
      </c>
      <c r="E597" s="5">
        <v>5173</v>
      </c>
      <c r="F597" s="1">
        <v>129</v>
      </c>
      <c r="G597" s="5">
        <v>40.1</v>
      </c>
      <c r="H597" s="12">
        <v>2069.1999999999998</v>
      </c>
      <c r="I597" s="7">
        <f>VLOOKUP(Sales_Table[[#This Row],[Country]], MarkupTable!$A$2:$B$7, 2, FALSE)</f>
        <v>0.25</v>
      </c>
      <c r="J597" t="str">
        <f>IF(Sales_Table[[#This Row],[Markup]]&gt;0.2, "High tax", "Low tax")</f>
        <v>High tax</v>
      </c>
    </row>
    <row r="598" spans="1:10" x14ac:dyDescent="0.35">
      <c r="A598" s="1" t="s">
        <v>17</v>
      </c>
      <c r="B598" s="1" t="s">
        <v>4</v>
      </c>
      <c r="C598" s="1" t="s">
        <v>45</v>
      </c>
      <c r="D598" s="2">
        <v>44711</v>
      </c>
      <c r="E598" s="5">
        <v>6328</v>
      </c>
      <c r="F598" s="1">
        <v>164</v>
      </c>
      <c r="G598" s="5">
        <v>38.590000000000003</v>
      </c>
      <c r="H598" s="12">
        <v>2531.1999999999998</v>
      </c>
      <c r="I598" s="7">
        <f>VLOOKUP(Sales_Table[[#This Row],[Country]], MarkupTable!$A$2:$B$7, 2, FALSE)</f>
        <v>0.15</v>
      </c>
      <c r="J598" t="str">
        <f>IF(Sales_Table[[#This Row],[Markup]]&gt;0.2, "High tax", "Low tax")</f>
        <v>Low tax</v>
      </c>
    </row>
    <row r="599" spans="1:10" x14ac:dyDescent="0.35">
      <c r="A599" s="1" t="s">
        <v>0</v>
      </c>
      <c r="B599" s="1" t="s">
        <v>20</v>
      </c>
      <c r="C599" s="1" t="s">
        <v>12</v>
      </c>
      <c r="D599" s="2">
        <v>44565</v>
      </c>
      <c r="E599" s="5">
        <v>2534</v>
      </c>
      <c r="F599" s="1">
        <v>219</v>
      </c>
      <c r="G599" s="5">
        <v>11.57</v>
      </c>
      <c r="H599" s="12">
        <v>1013.6</v>
      </c>
      <c r="I599" s="7">
        <f>VLOOKUP(Sales_Table[[#This Row],[Country]], MarkupTable!$A$2:$B$7, 2, FALSE)</f>
        <v>0.35</v>
      </c>
      <c r="J599" t="str">
        <f>IF(Sales_Table[[#This Row],[Markup]]&gt;0.2, "High tax", "Low tax")</f>
        <v>High tax</v>
      </c>
    </row>
    <row r="600" spans="1:10" x14ac:dyDescent="0.35">
      <c r="A600" s="1" t="s">
        <v>28</v>
      </c>
      <c r="B600" s="1" t="s">
        <v>9</v>
      </c>
      <c r="C600" s="1" t="s">
        <v>36</v>
      </c>
      <c r="D600" s="2">
        <v>44673</v>
      </c>
      <c r="E600" s="5">
        <v>1435</v>
      </c>
      <c r="F600" s="1">
        <v>258</v>
      </c>
      <c r="G600" s="5">
        <v>5.56</v>
      </c>
      <c r="H600" s="12">
        <v>574</v>
      </c>
      <c r="I600" s="7">
        <f>VLOOKUP(Sales_Table[[#This Row],[Country]], MarkupTable!$A$2:$B$7, 2, FALSE)</f>
        <v>0.3</v>
      </c>
      <c r="J600" t="str">
        <f>IF(Sales_Table[[#This Row],[Markup]]&gt;0.2, "High tax", "Low tax")</f>
        <v>High tax</v>
      </c>
    </row>
    <row r="601" spans="1:10" x14ac:dyDescent="0.35">
      <c r="A601" s="1" t="s">
        <v>6</v>
      </c>
      <c r="B601" s="1" t="s">
        <v>23</v>
      </c>
      <c r="C601" s="1" t="s">
        <v>31</v>
      </c>
      <c r="D601" s="2">
        <v>44602</v>
      </c>
      <c r="E601" s="5">
        <v>3052</v>
      </c>
      <c r="F601" s="1">
        <v>116</v>
      </c>
      <c r="G601" s="5">
        <v>26.31</v>
      </c>
      <c r="H601" s="12">
        <v>1220.8</v>
      </c>
      <c r="I601" s="7">
        <f>VLOOKUP(Sales_Table[[#This Row],[Country]], MarkupTable!$A$2:$B$7, 2, FALSE)</f>
        <v>0.1</v>
      </c>
      <c r="J601" t="str">
        <f>IF(Sales_Table[[#This Row],[Markup]]&gt;0.2, "High tax", "Low tax")</f>
        <v>Low tax</v>
      </c>
    </row>
    <row r="602" spans="1:10" x14ac:dyDescent="0.35">
      <c r="A602" s="1" t="s">
        <v>48</v>
      </c>
      <c r="B602" s="1" t="s">
        <v>4</v>
      </c>
      <c r="C602" s="1" t="s">
        <v>33</v>
      </c>
      <c r="D602" s="2">
        <v>44785</v>
      </c>
      <c r="E602" s="5">
        <v>910</v>
      </c>
      <c r="F602" s="1">
        <v>204</v>
      </c>
      <c r="G602" s="5">
        <v>4.46</v>
      </c>
      <c r="H602" s="12">
        <v>364</v>
      </c>
      <c r="I602" s="7">
        <f>VLOOKUP(Sales_Table[[#This Row],[Country]], MarkupTable!$A$2:$B$7, 2, FALSE)</f>
        <v>0.15</v>
      </c>
      <c r="J602" t="str">
        <f>IF(Sales_Table[[#This Row],[Markup]]&gt;0.2, "High tax", "Low tax")</f>
        <v>Low tax</v>
      </c>
    </row>
    <row r="603" spans="1:10" x14ac:dyDescent="0.35">
      <c r="A603" s="1" t="s">
        <v>13</v>
      </c>
      <c r="B603" s="1" t="s">
        <v>20</v>
      </c>
      <c r="C603" s="1" t="s">
        <v>29</v>
      </c>
      <c r="D603" s="2">
        <v>44783</v>
      </c>
      <c r="E603" s="5">
        <v>2331</v>
      </c>
      <c r="F603" s="1">
        <v>321</v>
      </c>
      <c r="G603" s="5">
        <v>7.26</v>
      </c>
      <c r="H603" s="12">
        <v>932.4</v>
      </c>
      <c r="I603" s="7">
        <f>VLOOKUP(Sales_Table[[#This Row],[Country]], MarkupTable!$A$2:$B$7, 2, FALSE)</f>
        <v>0.35</v>
      </c>
      <c r="J603" t="str">
        <f>IF(Sales_Table[[#This Row],[Markup]]&gt;0.2, "High tax", "Low tax")</f>
        <v>High tax</v>
      </c>
    </row>
    <row r="604" spans="1:10" x14ac:dyDescent="0.35">
      <c r="A604" s="1" t="s">
        <v>43</v>
      </c>
      <c r="B604" s="1" t="s">
        <v>9</v>
      </c>
      <c r="C604" s="1" t="s">
        <v>45</v>
      </c>
      <c r="D604" s="2">
        <v>44719</v>
      </c>
      <c r="E604" s="5">
        <v>679</v>
      </c>
      <c r="F604" s="1">
        <v>56</v>
      </c>
      <c r="G604" s="5">
        <v>12.12</v>
      </c>
      <c r="H604" s="12">
        <v>271.60000000000002</v>
      </c>
      <c r="I604" s="7">
        <f>VLOOKUP(Sales_Table[[#This Row],[Country]], MarkupTable!$A$2:$B$7, 2, FALSE)</f>
        <v>0.3</v>
      </c>
      <c r="J604" t="str">
        <f>IF(Sales_Table[[#This Row],[Markup]]&gt;0.2, "High tax", "Low tax")</f>
        <v>High tax</v>
      </c>
    </row>
    <row r="605" spans="1:10" x14ac:dyDescent="0.35">
      <c r="A605" s="1" t="s">
        <v>0</v>
      </c>
      <c r="B605" s="1" t="s">
        <v>4</v>
      </c>
      <c r="C605" s="1" t="s">
        <v>50</v>
      </c>
      <c r="D605" s="2">
        <v>44718</v>
      </c>
      <c r="E605" s="5">
        <v>2086</v>
      </c>
      <c r="F605" s="1">
        <v>74</v>
      </c>
      <c r="G605" s="5">
        <v>28.19</v>
      </c>
      <c r="H605" s="12">
        <v>834.4</v>
      </c>
      <c r="I605" s="7">
        <f>VLOOKUP(Sales_Table[[#This Row],[Country]], MarkupTable!$A$2:$B$7, 2, FALSE)</f>
        <v>0.15</v>
      </c>
      <c r="J605" t="str">
        <f>IF(Sales_Table[[#This Row],[Markup]]&gt;0.2, "High tax", "Low tax")</f>
        <v>Low tax</v>
      </c>
    </row>
    <row r="606" spans="1:10" x14ac:dyDescent="0.35">
      <c r="A606" s="1" t="s">
        <v>25</v>
      </c>
      <c r="B606" s="1" t="s">
        <v>15</v>
      </c>
      <c r="C606" s="1" t="s">
        <v>50</v>
      </c>
      <c r="D606" s="2">
        <v>44656</v>
      </c>
      <c r="E606" s="5">
        <v>5012</v>
      </c>
      <c r="F606" s="1">
        <v>189</v>
      </c>
      <c r="G606" s="5">
        <v>26.52</v>
      </c>
      <c r="H606" s="12">
        <v>2004.8</v>
      </c>
      <c r="I606" s="7">
        <f>VLOOKUP(Sales_Table[[#This Row],[Country]], MarkupTable!$A$2:$B$7, 2, FALSE)</f>
        <v>0.25</v>
      </c>
      <c r="J606" t="str">
        <f>IF(Sales_Table[[#This Row],[Markup]]&gt;0.2, "High tax", "Low tax")</f>
        <v>High tax</v>
      </c>
    </row>
    <row r="607" spans="1:10" x14ac:dyDescent="0.35">
      <c r="A607" s="1" t="s">
        <v>40</v>
      </c>
      <c r="B607" s="1" t="s">
        <v>20</v>
      </c>
      <c r="C607" s="1" t="s">
        <v>16</v>
      </c>
      <c r="D607" s="2">
        <v>44669</v>
      </c>
      <c r="E607" s="5">
        <v>4501</v>
      </c>
      <c r="F607" s="1">
        <v>131</v>
      </c>
      <c r="G607" s="5">
        <v>34.36</v>
      </c>
      <c r="H607" s="12">
        <v>1800.4</v>
      </c>
      <c r="I607" s="7">
        <f>VLOOKUP(Sales_Table[[#This Row],[Country]], MarkupTable!$A$2:$B$7, 2, FALSE)</f>
        <v>0.35</v>
      </c>
      <c r="J607" t="str">
        <f>IF(Sales_Table[[#This Row],[Markup]]&gt;0.2, "High tax", "Low tax")</f>
        <v>High tax</v>
      </c>
    </row>
    <row r="608" spans="1:10" x14ac:dyDescent="0.35">
      <c r="A608" s="1" t="s">
        <v>42</v>
      </c>
      <c r="B608" s="1" t="s">
        <v>4</v>
      </c>
      <c r="C608" s="1" t="s">
        <v>16</v>
      </c>
      <c r="D608" s="2">
        <v>44592</v>
      </c>
      <c r="E608" s="5">
        <v>13482</v>
      </c>
      <c r="F608" s="1">
        <v>15</v>
      </c>
      <c r="G608" s="5">
        <v>898.8</v>
      </c>
      <c r="H608" s="12">
        <v>5392.8</v>
      </c>
      <c r="I608" s="7">
        <f>VLOOKUP(Sales_Table[[#This Row],[Country]], MarkupTable!$A$2:$B$7, 2, FALSE)</f>
        <v>0.15</v>
      </c>
      <c r="J608" t="str">
        <f>IF(Sales_Table[[#This Row],[Markup]]&gt;0.2, "High tax", "Low tax")</f>
        <v>Low tax</v>
      </c>
    </row>
    <row r="609" spans="1:10" x14ac:dyDescent="0.35">
      <c r="A609" s="1" t="s">
        <v>47</v>
      </c>
      <c r="B609" s="1" t="s">
        <v>20</v>
      </c>
      <c r="C609" s="1" t="s">
        <v>50</v>
      </c>
      <c r="D609" s="2">
        <v>44795</v>
      </c>
      <c r="E609" s="5">
        <v>5621</v>
      </c>
      <c r="F609" s="1">
        <v>140</v>
      </c>
      <c r="G609" s="5">
        <v>40.15</v>
      </c>
      <c r="H609" s="12">
        <v>2248.4</v>
      </c>
      <c r="I609" s="7">
        <f>VLOOKUP(Sales_Table[[#This Row],[Country]], MarkupTable!$A$2:$B$7, 2, FALSE)</f>
        <v>0.35</v>
      </c>
      <c r="J609" t="str">
        <f>IF(Sales_Table[[#This Row],[Markup]]&gt;0.2, "High tax", "Low tax")</f>
        <v>High tax</v>
      </c>
    </row>
    <row r="610" spans="1:10" x14ac:dyDescent="0.35">
      <c r="A610" s="1" t="s">
        <v>0</v>
      </c>
      <c r="B610" s="1" t="s">
        <v>9</v>
      </c>
      <c r="C610" s="1" t="s">
        <v>12</v>
      </c>
      <c r="D610" s="2">
        <v>44617</v>
      </c>
      <c r="E610" s="5">
        <v>10486</v>
      </c>
      <c r="F610" s="1">
        <v>198</v>
      </c>
      <c r="G610" s="5">
        <v>52.96</v>
      </c>
      <c r="H610" s="12">
        <v>4194.3999999999996</v>
      </c>
      <c r="I610" s="7">
        <f>VLOOKUP(Sales_Table[[#This Row],[Country]], MarkupTable!$A$2:$B$7, 2, FALSE)</f>
        <v>0.3</v>
      </c>
      <c r="J610" t="str">
        <f>IF(Sales_Table[[#This Row],[Markup]]&gt;0.2, "High tax", "Low tax")</f>
        <v>High tax</v>
      </c>
    </row>
    <row r="611" spans="1:10" x14ac:dyDescent="0.35">
      <c r="A611" s="1" t="s">
        <v>8</v>
      </c>
      <c r="B611" s="1" t="s">
        <v>9</v>
      </c>
      <c r="C611" s="1" t="s">
        <v>2</v>
      </c>
      <c r="D611" s="2">
        <v>44614</v>
      </c>
      <c r="E611" s="5">
        <v>17626</v>
      </c>
      <c r="F611" s="1">
        <v>103</v>
      </c>
      <c r="G611" s="5">
        <v>171.13</v>
      </c>
      <c r="H611" s="12">
        <v>7050.4</v>
      </c>
      <c r="I611" s="7">
        <f>VLOOKUP(Sales_Table[[#This Row],[Country]], MarkupTable!$A$2:$B$7, 2, FALSE)</f>
        <v>0.3</v>
      </c>
      <c r="J611" t="str">
        <f>IF(Sales_Table[[#This Row],[Markup]]&gt;0.2, "High tax", "Low tax")</f>
        <v>High tax</v>
      </c>
    </row>
    <row r="612" spans="1:10" x14ac:dyDescent="0.35">
      <c r="A612" s="1" t="s">
        <v>11</v>
      </c>
      <c r="B612" s="1" t="s">
        <v>15</v>
      </c>
      <c r="C612" s="1" t="s">
        <v>31</v>
      </c>
      <c r="D612" s="2">
        <v>44573</v>
      </c>
      <c r="E612" s="5">
        <v>4494</v>
      </c>
      <c r="F612" s="1">
        <v>187</v>
      </c>
      <c r="G612" s="5">
        <v>24.03</v>
      </c>
      <c r="H612" s="12">
        <v>1797.6</v>
      </c>
      <c r="I612" s="7">
        <f>VLOOKUP(Sales_Table[[#This Row],[Country]], MarkupTable!$A$2:$B$7, 2, FALSE)</f>
        <v>0.25</v>
      </c>
      <c r="J612" t="str">
        <f>IF(Sales_Table[[#This Row],[Markup]]&gt;0.2, "High tax", "Low tax")</f>
        <v>High tax</v>
      </c>
    </row>
    <row r="613" spans="1:10" x14ac:dyDescent="0.35">
      <c r="A613" s="1" t="s">
        <v>17</v>
      </c>
      <c r="B613" s="1" t="s">
        <v>1</v>
      </c>
      <c r="C613" s="1" t="s">
        <v>41</v>
      </c>
      <c r="D613" s="2">
        <v>44706</v>
      </c>
      <c r="E613" s="5">
        <v>105</v>
      </c>
      <c r="F613" s="1">
        <v>125</v>
      </c>
      <c r="G613" s="5">
        <v>0.84</v>
      </c>
      <c r="H613" s="12">
        <v>42</v>
      </c>
      <c r="I613" s="7">
        <f>VLOOKUP(Sales_Table[[#This Row],[Country]], MarkupTable!$A$2:$B$7, 2, FALSE)</f>
        <v>0.12</v>
      </c>
      <c r="J613" t="str">
        <f>IF(Sales_Table[[#This Row],[Markup]]&gt;0.2, "High tax", "Low tax")</f>
        <v>Low tax</v>
      </c>
    </row>
    <row r="614" spans="1:10" x14ac:dyDescent="0.35">
      <c r="A614" s="1" t="s">
        <v>43</v>
      </c>
      <c r="B614" s="1" t="s">
        <v>4</v>
      </c>
      <c r="C614" s="1" t="s">
        <v>10</v>
      </c>
      <c r="D614" s="2">
        <v>44593</v>
      </c>
      <c r="E614" s="5">
        <v>2464</v>
      </c>
      <c r="F614" s="1">
        <v>8</v>
      </c>
      <c r="G614" s="5">
        <v>308</v>
      </c>
      <c r="H614" s="12">
        <v>985.6</v>
      </c>
      <c r="I614" s="7">
        <f>VLOOKUP(Sales_Table[[#This Row],[Country]], MarkupTable!$A$2:$B$7, 2, FALSE)</f>
        <v>0.15</v>
      </c>
      <c r="J614" t="str">
        <f>IF(Sales_Table[[#This Row],[Markup]]&gt;0.2, "High tax", "Low tax")</f>
        <v>Low tax</v>
      </c>
    </row>
    <row r="615" spans="1:10" x14ac:dyDescent="0.35">
      <c r="A615" s="1" t="s">
        <v>18</v>
      </c>
      <c r="B615" s="1" t="s">
        <v>1</v>
      </c>
      <c r="C615" s="1" t="s">
        <v>24</v>
      </c>
      <c r="D615" s="2">
        <v>44678</v>
      </c>
      <c r="E615" s="5">
        <v>1379</v>
      </c>
      <c r="F615" s="1">
        <v>70</v>
      </c>
      <c r="G615" s="5">
        <v>19.7</v>
      </c>
      <c r="H615" s="12">
        <v>551.6</v>
      </c>
      <c r="I615" s="7">
        <f>VLOOKUP(Sales_Table[[#This Row],[Country]], MarkupTable!$A$2:$B$7, 2, FALSE)</f>
        <v>0.12</v>
      </c>
      <c r="J615" t="str">
        <f>IF(Sales_Table[[#This Row],[Markup]]&gt;0.2, "High tax", "Low tax")</f>
        <v>Low tax</v>
      </c>
    </row>
    <row r="616" spans="1:10" x14ac:dyDescent="0.35">
      <c r="A616" s="1" t="s">
        <v>6</v>
      </c>
      <c r="B616" s="1" t="s">
        <v>20</v>
      </c>
      <c r="C616" s="1" t="s">
        <v>10</v>
      </c>
      <c r="D616" s="2">
        <v>44764</v>
      </c>
      <c r="E616" s="5">
        <v>2583</v>
      </c>
      <c r="F616" s="1">
        <v>126</v>
      </c>
      <c r="G616" s="5">
        <v>20.5</v>
      </c>
      <c r="H616" s="12">
        <v>1033.2</v>
      </c>
      <c r="I616" s="7">
        <f>VLOOKUP(Sales_Table[[#This Row],[Country]], MarkupTable!$A$2:$B$7, 2, FALSE)</f>
        <v>0.35</v>
      </c>
      <c r="J616" t="str">
        <f>IF(Sales_Table[[#This Row],[Markup]]&gt;0.2, "High tax", "Low tax")</f>
        <v>High tax</v>
      </c>
    </row>
    <row r="617" spans="1:10" x14ac:dyDescent="0.35">
      <c r="A617" s="1" t="s">
        <v>32</v>
      </c>
      <c r="B617" s="1" t="s">
        <v>15</v>
      </c>
      <c r="C617" s="1" t="s">
        <v>2</v>
      </c>
      <c r="D617" s="2">
        <v>44587</v>
      </c>
      <c r="E617" s="5">
        <v>3220</v>
      </c>
      <c r="F617" s="1">
        <v>265</v>
      </c>
      <c r="G617" s="5">
        <v>12.15</v>
      </c>
      <c r="H617" s="12">
        <v>1288</v>
      </c>
      <c r="I617" s="7">
        <f>VLOOKUP(Sales_Table[[#This Row],[Country]], MarkupTable!$A$2:$B$7, 2, FALSE)</f>
        <v>0.25</v>
      </c>
      <c r="J617" t="str">
        <f>IF(Sales_Table[[#This Row],[Markup]]&gt;0.2, "High tax", "Low tax")</f>
        <v>High tax</v>
      </c>
    </row>
    <row r="618" spans="1:10" x14ac:dyDescent="0.35">
      <c r="A618" s="1" t="s">
        <v>32</v>
      </c>
      <c r="B618" s="1" t="s">
        <v>20</v>
      </c>
      <c r="C618" s="1" t="s">
        <v>2</v>
      </c>
      <c r="D618" s="2">
        <v>44797</v>
      </c>
      <c r="E618" s="5">
        <v>4802</v>
      </c>
      <c r="F618" s="1">
        <v>296</v>
      </c>
      <c r="G618" s="5">
        <v>16.22</v>
      </c>
      <c r="H618" s="12">
        <v>1920.8</v>
      </c>
      <c r="I618" s="7">
        <f>VLOOKUP(Sales_Table[[#This Row],[Country]], MarkupTable!$A$2:$B$7, 2, FALSE)</f>
        <v>0.35</v>
      </c>
      <c r="J618" t="str">
        <f>IF(Sales_Table[[#This Row],[Markup]]&gt;0.2, "High tax", "Low tax")</f>
        <v>High tax</v>
      </c>
    </row>
    <row r="619" spans="1:10" x14ac:dyDescent="0.35">
      <c r="A619" s="1" t="s">
        <v>47</v>
      </c>
      <c r="B619" s="1" t="s">
        <v>15</v>
      </c>
      <c r="C619" s="1" t="s">
        <v>36</v>
      </c>
      <c r="D619" s="2">
        <v>44579</v>
      </c>
      <c r="E619" s="5">
        <v>5677</v>
      </c>
      <c r="F619" s="1">
        <v>21</v>
      </c>
      <c r="G619" s="5">
        <v>270.33</v>
      </c>
      <c r="H619" s="12">
        <v>2270.8000000000002</v>
      </c>
      <c r="I619" s="7">
        <f>VLOOKUP(Sales_Table[[#This Row],[Country]], MarkupTable!$A$2:$B$7, 2, FALSE)</f>
        <v>0.25</v>
      </c>
      <c r="J619" t="str">
        <f>IF(Sales_Table[[#This Row],[Markup]]&gt;0.2, "High tax", "Low tax")</f>
        <v>High tax</v>
      </c>
    </row>
    <row r="620" spans="1:10" x14ac:dyDescent="0.35">
      <c r="A620" s="1" t="s">
        <v>25</v>
      </c>
      <c r="B620" s="1" t="s">
        <v>4</v>
      </c>
      <c r="C620" s="1" t="s">
        <v>5</v>
      </c>
      <c r="D620" s="2">
        <v>44650</v>
      </c>
      <c r="E620" s="5">
        <v>945</v>
      </c>
      <c r="F620" s="1">
        <v>83</v>
      </c>
      <c r="G620" s="5">
        <v>11.39</v>
      </c>
      <c r="H620" s="12">
        <v>378</v>
      </c>
      <c r="I620" s="7">
        <f>VLOOKUP(Sales_Table[[#This Row],[Country]], MarkupTable!$A$2:$B$7, 2, FALSE)</f>
        <v>0.15</v>
      </c>
      <c r="J620" t="str">
        <f>IF(Sales_Table[[#This Row],[Markup]]&gt;0.2, "High tax", "Low tax")</f>
        <v>Low tax</v>
      </c>
    </row>
    <row r="621" spans="1:10" x14ac:dyDescent="0.35">
      <c r="A621" s="1" t="s">
        <v>49</v>
      </c>
      <c r="B621" s="1" t="s">
        <v>9</v>
      </c>
      <c r="C621" s="1" t="s">
        <v>51</v>
      </c>
      <c r="D621" s="2">
        <v>44578</v>
      </c>
      <c r="E621" s="5">
        <v>8757</v>
      </c>
      <c r="F621" s="1">
        <v>162</v>
      </c>
      <c r="G621" s="5">
        <v>54.06</v>
      </c>
      <c r="H621" s="12">
        <v>3502.8</v>
      </c>
      <c r="I621" s="7">
        <f>VLOOKUP(Sales_Table[[#This Row],[Country]], MarkupTable!$A$2:$B$7, 2, FALSE)</f>
        <v>0.3</v>
      </c>
      <c r="J621" t="str">
        <f>IF(Sales_Table[[#This Row],[Markup]]&gt;0.2, "High tax", "Low tax")</f>
        <v>High tax</v>
      </c>
    </row>
    <row r="622" spans="1:10" x14ac:dyDescent="0.35">
      <c r="A622" s="1" t="s">
        <v>43</v>
      </c>
      <c r="B622" s="1" t="s">
        <v>20</v>
      </c>
      <c r="C622" s="1" t="s">
        <v>36</v>
      </c>
      <c r="D622" s="2">
        <v>44609</v>
      </c>
      <c r="E622" s="5">
        <v>4816</v>
      </c>
      <c r="F622" s="1">
        <v>145</v>
      </c>
      <c r="G622" s="5">
        <v>33.21</v>
      </c>
      <c r="H622" s="12">
        <v>1926.4</v>
      </c>
      <c r="I622" s="7">
        <f>VLOOKUP(Sales_Table[[#This Row],[Country]], MarkupTable!$A$2:$B$7, 2, FALSE)</f>
        <v>0.35</v>
      </c>
      <c r="J622" t="str">
        <f>IF(Sales_Table[[#This Row],[Markup]]&gt;0.2, "High tax", "Low tax")</f>
        <v>High tax</v>
      </c>
    </row>
    <row r="623" spans="1:10" x14ac:dyDescent="0.35">
      <c r="A623" s="1" t="s">
        <v>43</v>
      </c>
      <c r="B623" s="1" t="s">
        <v>23</v>
      </c>
      <c r="C623" s="1" t="s">
        <v>7</v>
      </c>
      <c r="D623" s="2">
        <v>44659</v>
      </c>
      <c r="E623" s="5">
        <v>7532</v>
      </c>
      <c r="F623" s="1">
        <v>44</v>
      </c>
      <c r="G623" s="5">
        <v>171.18</v>
      </c>
      <c r="H623" s="12">
        <v>3012.8</v>
      </c>
      <c r="I623" s="7">
        <f>VLOOKUP(Sales_Table[[#This Row],[Country]], MarkupTable!$A$2:$B$7, 2, FALSE)</f>
        <v>0.1</v>
      </c>
      <c r="J623" t="str">
        <f>IF(Sales_Table[[#This Row],[Markup]]&gt;0.2, "High tax", "Low tax")</f>
        <v>Low tax</v>
      </c>
    </row>
    <row r="624" spans="1:10" x14ac:dyDescent="0.35">
      <c r="A624" s="1" t="s">
        <v>6</v>
      </c>
      <c r="B624" s="1" t="s">
        <v>23</v>
      </c>
      <c r="C624" s="1" t="s">
        <v>26</v>
      </c>
      <c r="D624" s="2">
        <v>44748</v>
      </c>
      <c r="E624" s="5">
        <v>3549</v>
      </c>
      <c r="F624" s="1">
        <v>82</v>
      </c>
      <c r="G624" s="5">
        <v>43.28</v>
      </c>
      <c r="H624" s="12">
        <v>1419.6</v>
      </c>
      <c r="I624" s="7">
        <f>VLOOKUP(Sales_Table[[#This Row],[Country]], MarkupTable!$A$2:$B$7, 2, FALSE)</f>
        <v>0.1</v>
      </c>
      <c r="J624" t="str">
        <f>IF(Sales_Table[[#This Row],[Markup]]&gt;0.2, "High tax", "Low tax")</f>
        <v>Low tax</v>
      </c>
    </row>
    <row r="625" spans="1:10" x14ac:dyDescent="0.35">
      <c r="A625" s="1" t="s">
        <v>34</v>
      </c>
      <c r="B625" s="1" t="s">
        <v>4</v>
      </c>
      <c r="C625" s="1" t="s">
        <v>36</v>
      </c>
      <c r="D625" s="2">
        <v>44655</v>
      </c>
      <c r="E625" s="5">
        <v>4340</v>
      </c>
      <c r="F625" s="1">
        <v>226</v>
      </c>
      <c r="G625" s="5">
        <v>19.2</v>
      </c>
      <c r="H625" s="12">
        <v>1736</v>
      </c>
      <c r="I625" s="7">
        <f>VLOOKUP(Sales_Table[[#This Row],[Country]], MarkupTable!$A$2:$B$7, 2, FALSE)</f>
        <v>0.15</v>
      </c>
      <c r="J625" t="str">
        <f>IF(Sales_Table[[#This Row],[Markup]]&gt;0.2, "High tax", "Low tax")</f>
        <v>Low tax</v>
      </c>
    </row>
    <row r="626" spans="1:10" x14ac:dyDescent="0.35">
      <c r="A626" s="1" t="s">
        <v>8</v>
      </c>
      <c r="B626" s="1" t="s">
        <v>15</v>
      </c>
      <c r="C626" s="1" t="s">
        <v>29</v>
      </c>
      <c r="D626" s="2">
        <v>44622</v>
      </c>
      <c r="E626" s="5">
        <v>1799</v>
      </c>
      <c r="F626" s="1">
        <v>207</v>
      </c>
      <c r="G626" s="5">
        <v>8.69</v>
      </c>
      <c r="H626" s="12">
        <v>719.6</v>
      </c>
      <c r="I626" s="7">
        <f>VLOOKUP(Sales_Table[[#This Row],[Country]], MarkupTable!$A$2:$B$7, 2, FALSE)</f>
        <v>0.25</v>
      </c>
      <c r="J626" t="str">
        <f>IF(Sales_Table[[#This Row],[Markup]]&gt;0.2, "High tax", "Low tax")</f>
        <v>High tax</v>
      </c>
    </row>
    <row r="627" spans="1:10" x14ac:dyDescent="0.35">
      <c r="A627" s="1" t="s">
        <v>6</v>
      </c>
      <c r="B627" s="1" t="s">
        <v>15</v>
      </c>
      <c r="C627" s="1" t="s">
        <v>45</v>
      </c>
      <c r="D627" s="2">
        <v>44782</v>
      </c>
      <c r="E627" s="5">
        <v>1127</v>
      </c>
      <c r="F627" s="1">
        <v>176</v>
      </c>
      <c r="G627" s="5">
        <v>6.4</v>
      </c>
      <c r="H627" s="12">
        <v>450.8</v>
      </c>
      <c r="I627" s="7">
        <f>VLOOKUP(Sales_Table[[#This Row],[Country]], MarkupTable!$A$2:$B$7, 2, FALSE)</f>
        <v>0.25</v>
      </c>
      <c r="J627" t="str">
        <f>IF(Sales_Table[[#This Row],[Markup]]&gt;0.2, "High tax", "Low tax")</f>
        <v>High tax</v>
      </c>
    </row>
    <row r="628" spans="1:10" x14ac:dyDescent="0.35">
      <c r="A628" s="1" t="s">
        <v>37</v>
      </c>
      <c r="B628" s="1" t="s">
        <v>9</v>
      </c>
      <c r="C628" s="1" t="s">
        <v>31</v>
      </c>
      <c r="D628" s="2">
        <v>44721</v>
      </c>
      <c r="E628" s="5">
        <v>10038</v>
      </c>
      <c r="F628" s="1">
        <v>286</v>
      </c>
      <c r="G628" s="5">
        <v>35.1</v>
      </c>
      <c r="H628" s="12">
        <v>4015.2</v>
      </c>
      <c r="I628" s="7">
        <f>VLOOKUP(Sales_Table[[#This Row],[Country]], MarkupTable!$A$2:$B$7, 2, FALSE)</f>
        <v>0.3</v>
      </c>
      <c r="J628" t="str">
        <f>IF(Sales_Table[[#This Row],[Markup]]&gt;0.2, "High tax", "Low tax")</f>
        <v>High tax</v>
      </c>
    </row>
    <row r="629" spans="1:10" x14ac:dyDescent="0.35">
      <c r="A629" s="1" t="s">
        <v>49</v>
      </c>
      <c r="B629" s="1" t="s">
        <v>1</v>
      </c>
      <c r="C629" s="1" t="s">
        <v>51</v>
      </c>
      <c r="D629" s="2">
        <v>44714</v>
      </c>
      <c r="E629" s="5">
        <v>2926</v>
      </c>
      <c r="F629" s="1">
        <v>300</v>
      </c>
      <c r="G629" s="5">
        <v>9.75</v>
      </c>
      <c r="H629" s="12">
        <v>1170.4000000000001</v>
      </c>
      <c r="I629" s="7">
        <f>VLOOKUP(Sales_Table[[#This Row],[Country]], MarkupTable!$A$2:$B$7, 2, FALSE)</f>
        <v>0.12</v>
      </c>
      <c r="J629" t="str">
        <f>IF(Sales_Table[[#This Row],[Markup]]&gt;0.2, "High tax", "Low tax")</f>
        <v>Low tax</v>
      </c>
    </row>
    <row r="630" spans="1:10" x14ac:dyDescent="0.35">
      <c r="A630" s="1" t="s">
        <v>3</v>
      </c>
      <c r="B630" s="1" t="s">
        <v>20</v>
      </c>
      <c r="C630" s="1" t="s">
        <v>36</v>
      </c>
      <c r="D630" s="2">
        <v>44747</v>
      </c>
      <c r="E630" s="5">
        <v>6279</v>
      </c>
      <c r="F630" s="1">
        <v>235</v>
      </c>
      <c r="G630" s="5">
        <v>26.72</v>
      </c>
      <c r="H630" s="12">
        <v>2511.6</v>
      </c>
      <c r="I630" s="7">
        <f>VLOOKUP(Sales_Table[[#This Row],[Country]], MarkupTable!$A$2:$B$7, 2, FALSE)</f>
        <v>0.35</v>
      </c>
      <c r="J630" t="str">
        <f>IF(Sales_Table[[#This Row],[Markup]]&gt;0.2, "High tax", "Low tax")</f>
        <v>High tax</v>
      </c>
    </row>
    <row r="631" spans="1:10" x14ac:dyDescent="0.35">
      <c r="A631" s="1" t="s">
        <v>42</v>
      </c>
      <c r="B631" s="1" t="s">
        <v>23</v>
      </c>
      <c r="C631" s="1" t="s">
        <v>24</v>
      </c>
      <c r="D631" s="2">
        <v>44784</v>
      </c>
      <c r="E631" s="5">
        <v>308</v>
      </c>
      <c r="F631" s="1">
        <v>125</v>
      </c>
      <c r="G631" s="5">
        <v>2.46</v>
      </c>
      <c r="H631" s="12">
        <v>123.2</v>
      </c>
      <c r="I631" s="7">
        <f>VLOOKUP(Sales_Table[[#This Row],[Country]], MarkupTable!$A$2:$B$7, 2, FALSE)</f>
        <v>0.1</v>
      </c>
      <c r="J631" t="str">
        <f>IF(Sales_Table[[#This Row],[Markup]]&gt;0.2, "High tax", "Low tax")</f>
        <v>Low tax</v>
      </c>
    </row>
    <row r="632" spans="1:10" x14ac:dyDescent="0.35">
      <c r="A632" s="1" t="s">
        <v>47</v>
      </c>
      <c r="B632" s="1" t="s">
        <v>4</v>
      </c>
      <c r="C632" s="1" t="s">
        <v>46</v>
      </c>
      <c r="D632" s="2">
        <v>44603</v>
      </c>
      <c r="E632" s="5">
        <v>3500</v>
      </c>
      <c r="F632" s="1">
        <v>145</v>
      </c>
      <c r="G632" s="5">
        <v>24.14</v>
      </c>
      <c r="H632" s="12">
        <v>1400</v>
      </c>
      <c r="I632" s="7">
        <f>VLOOKUP(Sales_Table[[#This Row],[Country]], MarkupTable!$A$2:$B$7, 2, FALSE)</f>
        <v>0.15</v>
      </c>
      <c r="J632" t="str">
        <f>IF(Sales_Table[[#This Row],[Markup]]&gt;0.2, "High tax", "Low tax")</f>
        <v>Low tax</v>
      </c>
    </row>
    <row r="633" spans="1:10" x14ac:dyDescent="0.35">
      <c r="A633" s="1" t="s">
        <v>43</v>
      </c>
      <c r="B633" s="1" t="s">
        <v>15</v>
      </c>
      <c r="C633" s="1" t="s">
        <v>33</v>
      </c>
      <c r="D633" s="2">
        <v>44784</v>
      </c>
      <c r="E633" s="5">
        <v>658</v>
      </c>
      <c r="F633" s="1">
        <v>65</v>
      </c>
      <c r="G633" s="5">
        <v>10.119999999999999</v>
      </c>
      <c r="H633" s="12">
        <v>263.2</v>
      </c>
      <c r="I633" s="7">
        <f>VLOOKUP(Sales_Table[[#This Row],[Country]], MarkupTable!$A$2:$B$7, 2, FALSE)</f>
        <v>0.25</v>
      </c>
      <c r="J633" t="str">
        <f>IF(Sales_Table[[#This Row],[Markup]]&gt;0.2, "High tax", "Low tax")</f>
        <v>High tax</v>
      </c>
    </row>
    <row r="634" spans="1:10" x14ac:dyDescent="0.35">
      <c r="A634" s="1" t="s">
        <v>30</v>
      </c>
      <c r="B634" s="1" t="s">
        <v>9</v>
      </c>
      <c r="C634" s="1" t="s">
        <v>26</v>
      </c>
      <c r="D634" s="2">
        <v>44693</v>
      </c>
      <c r="E634" s="5">
        <v>12565</v>
      </c>
      <c r="F634" s="1">
        <v>102</v>
      </c>
      <c r="G634" s="5">
        <v>123.19</v>
      </c>
      <c r="H634" s="12">
        <v>5026</v>
      </c>
      <c r="I634" s="7">
        <f>VLOOKUP(Sales_Table[[#This Row],[Country]], MarkupTable!$A$2:$B$7, 2, FALSE)</f>
        <v>0.3</v>
      </c>
      <c r="J634" t="str">
        <f>IF(Sales_Table[[#This Row],[Markup]]&gt;0.2, "High tax", "Low tax")</f>
        <v>High tax</v>
      </c>
    </row>
    <row r="635" spans="1:10" x14ac:dyDescent="0.35">
      <c r="A635" s="1" t="s">
        <v>40</v>
      </c>
      <c r="B635" s="1" t="s">
        <v>20</v>
      </c>
      <c r="C635" s="1" t="s">
        <v>31</v>
      </c>
      <c r="D635" s="2">
        <v>44757</v>
      </c>
      <c r="E635" s="5">
        <v>5012</v>
      </c>
      <c r="F635" s="1">
        <v>93</v>
      </c>
      <c r="G635" s="5">
        <v>53.89</v>
      </c>
      <c r="H635" s="12">
        <v>2004.8</v>
      </c>
      <c r="I635" s="7">
        <f>VLOOKUP(Sales_Table[[#This Row],[Country]], MarkupTable!$A$2:$B$7, 2, FALSE)</f>
        <v>0.35</v>
      </c>
      <c r="J635" t="str">
        <f>IF(Sales_Table[[#This Row],[Markup]]&gt;0.2, "High tax", "Low tax")</f>
        <v>High tax</v>
      </c>
    </row>
    <row r="636" spans="1:10" x14ac:dyDescent="0.35">
      <c r="A636" s="1" t="s">
        <v>42</v>
      </c>
      <c r="B636" s="1" t="s">
        <v>4</v>
      </c>
      <c r="C636" s="1" t="s">
        <v>29</v>
      </c>
      <c r="D636" s="2">
        <v>44579</v>
      </c>
      <c r="E636" s="5">
        <v>3955</v>
      </c>
      <c r="F636" s="1">
        <v>134</v>
      </c>
      <c r="G636" s="5">
        <v>29.51</v>
      </c>
      <c r="H636" s="12">
        <v>1582</v>
      </c>
      <c r="I636" s="7">
        <f>VLOOKUP(Sales_Table[[#This Row],[Country]], MarkupTable!$A$2:$B$7, 2, FALSE)</f>
        <v>0.15</v>
      </c>
      <c r="J636" t="str">
        <f>IF(Sales_Table[[#This Row],[Markup]]&gt;0.2, "High tax", "Low tax")</f>
        <v>Low tax</v>
      </c>
    </row>
    <row r="637" spans="1:10" x14ac:dyDescent="0.35">
      <c r="A637" s="1" t="s">
        <v>47</v>
      </c>
      <c r="B637" s="1" t="s">
        <v>1</v>
      </c>
      <c r="C637" s="1" t="s">
        <v>36</v>
      </c>
      <c r="D637" s="2">
        <v>44566</v>
      </c>
      <c r="E637" s="5">
        <v>8512</v>
      </c>
      <c r="F637" s="1">
        <v>189</v>
      </c>
      <c r="G637" s="5">
        <v>45.04</v>
      </c>
      <c r="H637" s="12">
        <v>3404.8</v>
      </c>
      <c r="I637" s="7">
        <f>VLOOKUP(Sales_Table[[#This Row],[Country]], MarkupTable!$A$2:$B$7, 2, FALSE)</f>
        <v>0.12</v>
      </c>
      <c r="J637" t="str">
        <f>IF(Sales_Table[[#This Row],[Markup]]&gt;0.2, "High tax", "Low tax")</f>
        <v>Low tax</v>
      </c>
    </row>
    <row r="638" spans="1:10" x14ac:dyDescent="0.35">
      <c r="A638" s="1" t="s">
        <v>32</v>
      </c>
      <c r="B638" s="1" t="s">
        <v>9</v>
      </c>
      <c r="C638" s="1" t="s">
        <v>16</v>
      </c>
      <c r="D638" s="2">
        <v>44741</v>
      </c>
      <c r="E638" s="5">
        <v>504</v>
      </c>
      <c r="F638" s="1">
        <v>232</v>
      </c>
      <c r="G638" s="5">
        <v>2.17</v>
      </c>
      <c r="H638" s="12">
        <v>201.6</v>
      </c>
      <c r="I638" s="7">
        <f>VLOOKUP(Sales_Table[[#This Row],[Country]], MarkupTable!$A$2:$B$7, 2, FALSE)</f>
        <v>0.3</v>
      </c>
      <c r="J638" t="str">
        <f>IF(Sales_Table[[#This Row],[Markup]]&gt;0.2, "High tax", "Low tax")</f>
        <v>High tax</v>
      </c>
    </row>
    <row r="639" spans="1:10" x14ac:dyDescent="0.35">
      <c r="A639" s="1" t="s">
        <v>17</v>
      </c>
      <c r="B639" s="1" t="s">
        <v>23</v>
      </c>
      <c r="C639" s="1" t="s">
        <v>45</v>
      </c>
      <c r="D639" s="2">
        <v>44726</v>
      </c>
      <c r="E639" s="5">
        <v>2800</v>
      </c>
      <c r="F639" s="1">
        <v>45</v>
      </c>
      <c r="G639" s="5">
        <v>62.22</v>
      </c>
      <c r="H639" s="12">
        <v>1120</v>
      </c>
      <c r="I639" s="7">
        <f>VLOOKUP(Sales_Table[[#This Row],[Country]], MarkupTable!$A$2:$B$7, 2, FALSE)</f>
        <v>0.1</v>
      </c>
      <c r="J639" t="str">
        <f>IF(Sales_Table[[#This Row],[Markup]]&gt;0.2, "High tax", "Low tax")</f>
        <v>Low tax</v>
      </c>
    </row>
    <row r="640" spans="1:10" x14ac:dyDescent="0.35">
      <c r="A640" s="1" t="s">
        <v>13</v>
      </c>
      <c r="B640" s="1" t="s">
        <v>4</v>
      </c>
      <c r="C640" s="1" t="s">
        <v>2</v>
      </c>
      <c r="D640" s="2">
        <v>44781</v>
      </c>
      <c r="E640" s="5">
        <v>4256</v>
      </c>
      <c r="F640" s="1">
        <v>67</v>
      </c>
      <c r="G640" s="5">
        <v>63.52</v>
      </c>
      <c r="H640" s="12">
        <v>1702.4</v>
      </c>
      <c r="I640" s="7">
        <f>VLOOKUP(Sales_Table[[#This Row],[Country]], MarkupTable!$A$2:$B$7, 2, FALSE)</f>
        <v>0.15</v>
      </c>
      <c r="J640" t="str">
        <f>IF(Sales_Table[[#This Row],[Markup]]&gt;0.2, "High tax", "Low tax")</f>
        <v>Low tax</v>
      </c>
    </row>
    <row r="641" spans="1:10" x14ac:dyDescent="0.35">
      <c r="A641" s="1" t="s">
        <v>37</v>
      </c>
      <c r="B641" s="1" t="s">
        <v>4</v>
      </c>
      <c r="C641" s="1" t="s">
        <v>2</v>
      </c>
      <c r="D641" s="2">
        <v>44643</v>
      </c>
      <c r="E641" s="5">
        <v>13573</v>
      </c>
      <c r="F641" s="1">
        <v>138</v>
      </c>
      <c r="G641" s="5">
        <v>98.36</v>
      </c>
      <c r="H641" s="12">
        <v>5429.2</v>
      </c>
      <c r="I641" s="7">
        <f>VLOOKUP(Sales_Table[[#This Row],[Country]], MarkupTable!$A$2:$B$7, 2, FALSE)</f>
        <v>0.15</v>
      </c>
      <c r="J641" t="str">
        <f>IF(Sales_Table[[#This Row],[Markup]]&gt;0.2, "High tax", "Low tax")</f>
        <v>Low tax</v>
      </c>
    </row>
    <row r="642" spans="1:10" x14ac:dyDescent="0.35">
      <c r="A642" s="1" t="s">
        <v>19</v>
      </c>
      <c r="B642" s="1" t="s">
        <v>4</v>
      </c>
      <c r="C642" s="1" t="s">
        <v>51</v>
      </c>
      <c r="D642" s="2">
        <v>44565</v>
      </c>
      <c r="E642" s="5">
        <v>6566</v>
      </c>
      <c r="F642" s="1">
        <v>99</v>
      </c>
      <c r="G642" s="5">
        <v>66.319999999999993</v>
      </c>
      <c r="H642" s="12">
        <v>2626.4</v>
      </c>
      <c r="I642" s="7">
        <f>VLOOKUP(Sales_Table[[#This Row],[Country]], MarkupTable!$A$2:$B$7, 2, FALSE)</f>
        <v>0.15</v>
      </c>
      <c r="J642" t="str">
        <f>IF(Sales_Table[[#This Row],[Markup]]&gt;0.2, "High tax", "Low tax")</f>
        <v>Low tax</v>
      </c>
    </row>
    <row r="643" spans="1:10" x14ac:dyDescent="0.35">
      <c r="A643" s="1" t="s">
        <v>17</v>
      </c>
      <c r="B643" s="1" t="s">
        <v>4</v>
      </c>
      <c r="C643" s="1" t="s">
        <v>31</v>
      </c>
      <c r="D643" s="2">
        <v>44614</v>
      </c>
      <c r="E643" s="5">
        <v>13503</v>
      </c>
      <c r="F643" s="1">
        <v>251</v>
      </c>
      <c r="G643" s="5">
        <v>53.8</v>
      </c>
      <c r="H643" s="12">
        <v>5401.2</v>
      </c>
      <c r="I643" s="7">
        <f>VLOOKUP(Sales_Table[[#This Row],[Country]], MarkupTable!$A$2:$B$7, 2, FALSE)</f>
        <v>0.15</v>
      </c>
      <c r="J643" t="str">
        <f>IF(Sales_Table[[#This Row],[Markup]]&gt;0.2, "High tax", "Low tax")</f>
        <v>Low tax</v>
      </c>
    </row>
    <row r="644" spans="1:10" x14ac:dyDescent="0.35">
      <c r="A644" s="1" t="s">
        <v>28</v>
      </c>
      <c r="B644" s="1" t="s">
        <v>1</v>
      </c>
      <c r="C644" s="1" t="s">
        <v>33</v>
      </c>
      <c r="D644" s="2">
        <v>44609</v>
      </c>
      <c r="E644" s="5">
        <v>8680</v>
      </c>
      <c r="F644" s="1">
        <v>252</v>
      </c>
      <c r="G644" s="5">
        <v>34.44</v>
      </c>
      <c r="H644" s="12">
        <v>3472</v>
      </c>
      <c r="I644" s="7">
        <f>VLOOKUP(Sales_Table[[#This Row],[Country]], MarkupTable!$A$2:$B$7, 2, FALSE)</f>
        <v>0.12</v>
      </c>
      <c r="J644" t="str">
        <f>IF(Sales_Table[[#This Row],[Markup]]&gt;0.2, "High tax", "Low tax")</f>
        <v>Low tax</v>
      </c>
    </row>
    <row r="645" spans="1:10" x14ac:dyDescent="0.35">
      <c r="A645" s="1" t="s">
        <v>19</v>
      </c>
      <c r="B645" s="1" t="s">
        <v>20</v>
      </c>
      <c r="C645" s="1" t="s">
        <v>41</v>
      </c>
      <c r="D645" s="2">
        <v>44595</v>
      </c>
      <c r="E645" s="5">
        <v>385</v>
      </c>
      <c r="F645" s="1">
        <v>78</v>
      </c>
      <c r="G645" s="5">
        <v>4.9400000000000004</v>
      </c>
      <c r="H645" s="12">
        <v>154</v>
      </c>
      <c r="I645" s="7">
        <f>VLOOKUP(Sales_Table[[#This Row],[Country]], MarkupTable!$A$2:$B$7, 2, FALSE)</f>
        <v>0.35</v>
      </c>
      <c r="J645" t="str">
        <f>IF(Sales_Table[[#This Row],[Markup]]&gt;0.2, "High tax", "Low tax")</f>
        <v>High tax</v>
      </c>
    </row>
    <row r="646" spans="1:10" x14ac:dyDescent="0.35">
      <c r="A646" s="1" t="s">
        <v>3</v>
      </c>
      <c r="B646" s="1" t="s">
        <v>23</v>
      </c>
      <c r="C646" s="1" t="s">
        <v>45</v>
      </c>
      <c r="D646" s="2">
        <v>44637</v>
      </c>
      <c r="E646" s="5">
        <v>1267</v>
      </c>
      <c r="F646" s="1">
        <v>130</v>
      </c>
      <c r="G646" s="5">
        <v>9.75</v>
      </c>
      <c r="H646" s="12">
        <v>506.8</v>
      </c>
      <c r="I646" s="7">
        <f>VLOOKUP(Sales_Table[[#This Row],[Country]], MarkupTable!$A$2:$B$7, 2, FALSE)</f>
        <v>0.1</v>
      </c>
      <c r="J646" t="str">
        <f>IF(Sales_Table[[#This Row],[Markup]]&gt;0.2, "High tax", "Low tax")</f>
        <v>Low tax</v>
      </c>
    </row>
    <row r="647" spans="1:10" x14ac:dyDescent="0.35">
      <c r="A647" s="1" t="s">
        <v>40</v>
      </c>
      <c r="B647" s="1" t="s">
        <v>9</v>
      </c>
      <c r="C647" s="1" t="s">
        <v>50</v>
      </c>
      <c r="D647" s="2">
        <v>44586</v>
      </c>
      <c r="E647" s="5">
        <v>2961</v>
      </c>
      <c r="F647" s="1">
        <v>154</v>
      </c>
      <c r="G647" s="5">
        <v>19.23</v>
      </c>
      <c r="H647" s="12">
        <v>1184.4000000000001</v>
      </c>
      <c r="I647" s="7">
        <f>VLOOKUP(Sales_Table[[#This Row],[Country]], MarkupTable!$A$2:$B$7, 2, FALSE)</f>
        <v>0.3</v>
      </c>
      <c r="J647" t="str">
        <f>IF(Sales_Table[[#This Row],[Markup]]&gt;0.2, "High tax", "Low tax")</f>
        <v>High tax</v>
      </c>
    </row>
    <row r="648" spans="1:10" x14ac:dyDescent="0.35">
      <c r="A648" s="1" t="s">
        <v>17</v>
      </c>
      <c r="B648" s="1" t="s">
        <v>9</v>
      </c>
      <c r="C648" s="1" t="s">
        <v>31</v>
      </c>
      <c r="D648" s="2">
        <v>44769</v>
      </c>
      <c r="E648" s="5">
        <v>1981</v>
      </c>
      <c r="F648" s="1">
        <v>52</v>
      </c>
      <c r="G648" s="5">
        <v>38.1</v>
      </c>
      <c r="H648" s="12">
        <v>792.4</v>
      </c>
      <c r="I648" s="7">
        <f>VLOOKUP(Sales_Table[[#This Row],[Country]], MarkupTable!$A$2:$B$7, 2, FALSE)</f>
        <v>0.3</v>
      </c>
      <c r="J648" t="str">
        <f>IF(Sales_Table[[#This Row],[Markup]]&gt;0.2, "High tax", "Low tax")</f>
        <v>High tax</v>
      </c>
    </row>
    <row r="649" spans="1:10" x14ac:dyDescent="0.35">
      <c r="A649" s="1" t="s">
        <v>34</v>
      </c>
      <c r="B649" s="1" t="s">
        <v>9</v>
      </c>
      <c r="C649" s="1" t="s">
        <v>36</v>
      </c>
      <c r="D649" s="2">
        <v>44589</v>
      </c>
      <c r="E649" s="5">
        <v>7959</v>
      </c>
      <c r="F649" s="1">
        <v>53</v>
      </c>
      <c r="G649" s="5">
        <v>150.16999999999999</v>
      </c>
      <c r="H649" s="12">
        <v>3183.6</v>
      </c>
      <c r="I649" s="7">
        <f>VLOOKUP(Sales_Table[[#This Row],[Country]], MarkupTable!$A$2:$B$7, 2, FALSE)</f>
        <v>0.3</v>
      </c>
      <c r="J649" t="str">
        <f>IF(Sales_Table[[#This Row],[Markup]]&gt;0.2, "High tax", "Low tax")</f>
        <v>High tax</v>
      </c>
    </row>
    <row r="650" spans="1:10" x14ac:dyDescent="0.35">
      <c r="A650" s="1" t="s">
        <v>47</v>
      </c>
      <c r="B650" s="1" t="s">
        <v>9</v>
      </c>
      <c r="C650" s="1" t="s">
        <v>29</v>
      </c>
      <c r="D650" s="2">
        <v>44747</v>
      </c>
      <c r="E650" s="5">
        <v>10794</v>
      </c>
      <c r="F650" s="1">
        <v>50</v>
      </c>
      <c r="G650" s="5">
        <v>215.88</v>
      </c>
      <c r="H650" s="12">
        <v>4317.6000000000004</v>
      </c>
      <c r="I650" s="7">
        <f>VLOOKUP(Sales_Table[[#This Row],[Country]], MarkupTable!$A$2:$B$7, 2, FALSE)</f>
        <v>0.3</v>
      </c>
      <c r="J650" t="str">
        <f>IF(Sales_Table[[#This Row],[Markup]]&gt;0.2, "High tax", "Low tax")</f>
        <v>High tax</v>
      </c>
    </row>
    <row r="651" spans="1:10" x14ac:dyDescent="0.35">
      <c r="A651" s="1" t="s">
        <v>3</v>
      </c>
      <c r="B651" s="1" t="s">
        <v>4</v>
      </c>
      <c r="C651" s="1" t="s">
        <v>38</v>
      </c>
      <c r="D651" s="2">
        <v>44635</v>
      </c>
      <c r="E651" s="5">
        <v>1897</v>
      </c>
      <c r="F651" s="1">
        <v>44</v>
      </c>
      <c r="G651" s="5">
        <v>43.11</v>
      </c>
      <c r="H651" s="12">
        <v>758.8</v>
      </c>
      <c r="I651" s="7">
        <f>VLOOKUP(Sales_Table[[#This Row],[Country]], MarkupTable!$A$2:$B$7, 2, FALSE)</f>
        <v>0.15</v>
      </c>
      <c r="J651" t="str">
        <f>IF(Sales_Table[[#This Row],[Markup]]&gt;0.2, "High tax", "Low tax")</f>
        <v>Low tax</v>
      </c>
    </row>
    <row r="652" spans="1:10" x14ac:dyDescent="0.35">
      <c r="A652" s="1" t="s">
        <v>13</v>
      </c>
      <c r="B652" s="1" t="s">
        <v>23</v>
      </c>
      <c r="C652" s="1" t="s">
        <v>14</v>
      </c>
      <c r="D652" s="2">
        <v>44777</v>
      </c>
      <c r="E652" s="5">
        <v>2744</v>
      </c>
      <c r="F652" s="1">
        <v>200</v>
      </c>
      <c r="G652" s="5">
        <v>13.72</v>
      </c>
      <c r="H652" s="12">
        <v>1097.5999999999999</v>
      </c>
      <c r="I652" s="7">
        <f>VLOOKUP(Sales_Table[[#This Row],[Country]], MarkupTable!$A$2:$B$7, 2, FALSE)</f>
        <v>0.1</v>
      </c>
      <c r="J652" t="str">
        <f>IF(Sales_Table[[#This Row],[Markup]]&gt;0.2, "High tax", "Low tax")</f>
        <v>Low tax</v>
      </c>
    </row>
    <row r="653" spans="1:10" x14ac:dyDescent="0.35">
      <c r="A653" s="1" t="s">
        <v>8</v>
      </c>
      <c r="B653" s="1" t="s">
        <v>20</v>
      </c>
      <c r="C653" s="1" t="s">
        <v>36</v>
      </c>
      <c r="D653" s="2">
        <v>44739</v>
      </c>
      <c r="E653" s="5">
        <v>4382</v>
      </c>
      <c r="F653" s="1">
        <v>361</v>
      </c>
      <c r="G653" s="5">
        <v>12.14</v>
      </c>
      <c r="H653" s="12">
        <v>1752.8</v>
      </c>
      <c r="I653" s="7">
        <f>VLOOKUP(Sales_Table[[#This Row],[Country]], MarkupTable!$A$2:$B$7, 2, FALSE)</f>
        <v>0.35</v>
      </c>
      <c r="J653" t="str">
        <f>IF(Sales_Table[[#This Row],[Markup]]&gt;0.2, "High tax", "Low tax")</f>
        <v>High tax</v>
      </c>
    </row>
    <row r="654" spans="1:10" x14ac:dyDescent="0.35">
      <c r="A654" s="1" t="s">
        <v>8</v>
      </c>
      <c r="B654" s="1" t="s">
        <v>23</v>
      </c>
      <c r="C654" s="1" t="s">
        <v>14</v>
      </c>
      <c r="D654" s="2">
        <v>44755</v>
      </c>
      <c r="E654" s="5">
        <v>4515</v>
      </c>
      <c r="F654" s="1">
        <v>172</v>
      </c>
      <c r="G654" s="5">
        <v>26.25</v>
      </c>
      <c r="H654" s="12">
        <v>1806</v>
      </c>
      <c r="I654" s="7">
        <f>VLOOKUP(Sales_Table[[#This Row],[Country]], MarkupTable!$A$2:$B$7, 2, FALSE)</f>
        <v>0.1</v>
      </c>
      <c r="J654" t="str">
        <f>IF(Sales_Table[[#This Row],[Markup]]&gt;0.2, "High tax", "Low tax")</f>
        <v>Low tax</v>
      </c>
    </row>
    <row r="655" spans="1:10" x14ac:dyDescent="0.35">
      <c r="A655" s="1" t="s">
        <v>19</v>
      </c>
      <c r="B655" s="1" t="s">
        <v>15</v>
      </c>
      <c r="C655" s="1" t="s">
        <v>39</v>
      </c>
      <c r="D655" s="2">
        <v>44616</v>
      </c>
      <c r="E655" s="5">
        <v>5474</v>
      </c>
      <c r="F655" s="1">
        <v>239</v>
      </c>
      <c r="G655" s="5">
        <v>22.9</v>
      </c>
      <c r="H655" s="12">
        <v>2189.6</v>
      </c>
      <c r="I655" s="7">
        <f>VLOOKUP(Sales_Table[[#This Row],[Country]], MarkupTable!$A$2:$B$7, 2, FALSE)</f>
        <v>0.25</v>
      </c>
      <c r="J655" t="str">
        <f>IF(Sales_Table[[#This Row],[Markup]]&gt;0.2, "High tax", "Low tax")</f>
        <v>High tax</v>
      </c>
    </row>
    <row r="656" spans="1:10" x14ac:dyDescent="0.35">
      <c r="A656" s="1" t="s">
        <v>25</v>
      </c>
      <c r="B656" s="1" t="s">
        <v>15</v>
      </c>
      <c r="C656" s="1" t="s">
        <v>5</v>
      </c>
      <c r="D656" s="2">
        <v>44740</v>
      </c>
      <c r="E656" s="5">
        <v>6069</v>
      </c>
      <c r="F656" s="1">
        <v>55</v>
      </c>
      <c r="G656" s="5">
        <v>110.35</v>
      </c>
      <c r="H656" s="12">
        <v>2427.6</v>
      </c>
      <c r="I656" s="7">
        <f>VLOOKUP(Sales_Table[[#This Row],[Country]], MarkupTable!$A$2:$B$7, 2, FALSE)</f>
        <v>0.25</v>
      </c>
      <c r="J656" t="str">
        <f>IF(Sales_Table[[#This Row],[Markup]]&gt;0.2, "High tax", "Low tax")</f>
        <v>High tax</v>
      </c>
    </row>
    <row r="657" spans="1:10" x14ac:dyDescent="0.35">
      <c r="A657" s="1" t="s">
        <v>11</v>
      </c>
      <c r="B657" s="1" t="s">
        <v>9</v>
      </c>
      <c r="C657" s="1" t="s">
        <v>5</v>
      </c>
      <c r="D657" s="2">
        <v>44742</v>
      </c>
      <c r="E657" s="5">
        <v>6944</v>
      </c>
      <c r="F657" s="1">
        <v>27</v>
      </c>
      <c r="G657" s="5">
        <v>257.19</v>
      </c>
      <c r="H657" s="12">
        <v>2777.6</v>
      </c>
      <c r="I657" s="7">
        <f>VLOOKUP(Sales_Table[[#This Row],[Country]], MarkupTable!$A$2:$B$7, 2, FALSE)</f>
        <v>0.3</v>
      </c>
      <c r="J657" t="str">
        <f>IF(Sales_Table[[#This Row],[Markup]]&gt;0.2, "High tax", "Low tax")</f>
        <v>High tax</v>
      </c>
    </row>
    <row r="658" spans="1:10" x14ac:dyDescent="0.35">
      <c r="A658" s="1" t="s">
        <v>32</v>
      </c>
      <c r="B658" s="1" t="s">
        <v>23</v>
      </c>
      <c r="C658" s="1" t="s">
        <v>46</v>
      </c>
      <c r="D658" s="2">
        <v>44791</v>
      </c>
      <c r="E658" s="5">
        <v>5859</v>
      </c>
      <c r="F658" s="1">
        <v>7</v>
      </c>
      <c r="G658" s="5">
        <v>837</v>
      </c>
      <c r="H658" s="12">
        <v>2343.6</v>
      </c>
      <c r="I658" s="7">
        <f>VLOOKUP(Sales_Table[[#This Row],[Country]], MarkupTable!$A$2:$B$7, 2, FALSE)</f>
        <v>0.1</v>
      </c>
      <c r="J658" t="str">
        <f>IF(Sales_Table[[#This Row],[Markup]]&gt;0.2, "High tax", "Low tax")</f>
        <v>Low tax</v>
      </c>
    </row>
    <row r="659" spans="1:10" x14ac:dyDescent="0.35">
      <c r="A659" s="1" t="s">
        <v>35</v>
      </c>
      <c r="B659" s="1" t="s">
        <v>4</v>
      </c>
      <c r="C659" s="1" t="s">
        <v>52</v>
      </c>
      <c r="D659" s="2">
        <v>44585</v>
      </c>
      <c r="E659" s="5">
        <v>12173</v>
      </c>
      <c r="F659" s="1">
        <v>301</v>
      </c>
      <c r="G659" s="5">
        <v>40.44</v>
      </c>
      <c r="H659" s="12">
        <v>4869.2</v>
      </c>
      <c r="I659" s="7">
        <f>VLOOKUP(Sales_Table[[#This Row],[Country]], MarkupTable!$A$2:$B$7, 2, FALSE)</f>
        <v>0.15</v>
      </c>
      <c r="J659" t="str">
        <f>IF(Sales_Table[[#This Row],[Markup]]&gt;0.2, "High tax", "Low tax")</f>
        <v>Low tax</v>
      </c>
    </row>
    <row r="660" spans="1:10" x14ac:dyDescent="0.35">
      <c r="A660" s="1" t="s">
        <v>28</v>
      </c>
      <c r="B660" s="1" t="s">
        <v>20</v>
      </c>
      <c r="C660" s="1" t="s">
        <v>38</v>
      </c>
      <c r="D660" s="2">
        <v>44631</v>
      </c>
      <c r="E660" s="5">
        <v>5292</v>
      </c>
      <c r="F660" s="1">
        <v>134</v>
      </c>
      <c r="G660" s="5">
        <v>39.49</v>
      </c>
      <c r="H660" s="12">
        <v>2116.8000000000002</v>
      </c>
      <c r="I660" s="7">
        <f>VLOOKUP(Sales_Table[[#This Row],[Country]], MarkupTable!$A$2:$B$7, 2, FALSE)</f>
        <v>0.35</v>
      </c>
      <c r="J660" t="str">
        <f>IF(Sales_Table[[#This Row],[Markup]]&gt;0.2, "High tax", "Low tax")</f>
        <v>High tax</v>
      </c>
    </row>
    <row r="661" spans="1:10" x14ac:dyDescent="0.35">
      <c r="A661" s="1" t="s">
        <v>49</v>
      </c>
      <c r="B661" s="1" t="s">
        <v>15</v>
      </c>
      <c r="C661" s="1" t="s">
        <v>14</v>
      </c>
      <c r="D661" s="2">
        <v>44735</v>
      </c>
      <c r="E661" s="5">
        <v>5705</v>
      </c>
      <c r="F661" s="1">
        <v>350</v>
      </c>
      <c r="G661" s="5">
        <v>16.3</v>
      </c>
      <c r="H661" s="12">
        <v>2282</v>
      </c>
      <c r="I661" s="7">
        <f>VLOOKUP(Sales_Table[[#This Row],[Country]], MarkupTable!$A$2:$B$7, 2, FALSE)</f>
        <v>0.25</v>
      </c>
      <c r="J661" t="str">
        <f>IF(Sales_Table[[#This Row],[Markup]]&gt;0.2, "High tax", "Low tax")</f>
        <v>High tax</v>
      </c>
    </row>
    <row r="662" spans="1:10" x14ac:dyDescent="0.35">
      <c r="A662" s="1" t="s">
        <v>34</v>
      </c>
      <c r="B662" s="1" t="s">
        <v>4</v>
      </c>
      <c r="C662" s="1" t="s">
        <v>33</v>
      </c>
      <c r="D662" s="2">
        <v>44795</v>
      </c>
      <c r="E662" s="5">
        <v>2492</v>
      </c>
      <c r="F662" s="1">
        <v>33</v>
      </c>
      <c r="G662" s="5">
        <v>75.52</v>
      </c>
      <c r="H662" s="12">
        <v>996.8</v>
      </c>
      <c r="I662" s="7">
        <f>VLOOKUP(Sales_Table[[#This Row],[Country]], MarkupTable!$A$2:$B$7, 2, FALSE)</f>
        <v>0.15</v>
      </c>
      <c r="J662" t="str">
        <f>IF(Sales_Table[[#This Row],[Markup]]&gt;0.2, "High tax", "Low tax")</f>
        <v>Low tax</v>
      </c>
    </row>
    <row r="663" spans="1:10" x14ac:dyDescent="0.35">
      <c r="A663" s="1" t="s">
        <v>13</v>
      </c>
      <c r="B663" s="1" t="s">
        <v>23</v>
      </c>
      <c r="C663" s="1" t="s">
        <v>16</v>
      </c>
      <c r="D663" s="2">
        <v>44565</v>
      </c>
      <c r="E663" s="5">
        <v>3024</v>
      </c>
      <c r="F663" s="1">
        <v>23</v>
      </c>
      <c r="G663" s="5">
        <v>131.47999999999999</v>
      </c>
      <c r="H663" s="12">
        <v>1209.5999999999999</v>
      </c>
      <c r="I663" s="7">
        <f>VLOOKUP(Sales_Table[[#This Row],[Country]], MarkupTable!$A$2:$B$7, 2, FALSE)</f>
        <v>0.1</v>
      </c>
      <c r="J663" t="str">
        <f>IF(Sales_Table[[#This Row],[Markup]]&gt;0.2, "High tax", "Low tax")</f>
        <v>Low tax</v>
      </c>
    </row>
    <row r="664" spans="1:10" x14ac:dyDescent="0.35">
      <c r="A664" s="1" t="s">
        <v>32</v>
      </c>
      <c r="B664" s="1" t="s">
        <v>4</v>
      </c>
      <c r="C664" s="1" t="s">
        <v>31</v>
      </c>
      <c r="D664" s="2">
        <v>44656</v>
      </c>
      <c r="E664" s="5">
        <v>3437</v>
      </c>
      <c r="F664" s="1">
        <v>201</v>
      </c>
      <c r="G664" s="5">
        <v>17.100000000000001</v>
      </c>
      <c r="H664" s="12">
        <v>1374.8</v>
      </c>
      <c r="I664" s="7">
        <f>VLOOKUP(Sales_Table[[#This Row],[Country]], MarkupTable!$A$2:$B$7, 2, FALSE)</f>
        <v>0.15</v>
      </c>
      <c r="J664" t="str">
        <f>IF(Sales_Table[[#This Row],[Markup]]&gt;0.2, "High tax", "Low tax")</f>
        <v>Low tax</v>
      </c>
    </row>
    <row r="665" spans="1:10" x14ac:dyDescent="0.35">
      <c r="A665" s="1" t="s">
        <v>28</v>
      </c>
      <c r="B665" s="1" t="s">
        <v>4</v>
      </c>
      <c r="C665" s="1" t="s">
        <v>31</v>
      </c>
      <c r="D665" s="2">
        <v>44666</v>
      </c>
      <c r="E665" s="5">
        <v>1869</v>
      </c>
      <c r="F665" s="1">
        <v>323</v>
      </c>
      <c r="G665" s="5">
        <v>5.79</v>
      </c>
      <c r="H665" s="12">
        <v>747.6</v>
      </c>
      <c r="I665" s="7">
        <f>VLOOKUP(Sales_Table[[#This Row],[Country]], MarkupTable!$A$2:$B$7, 2, FALSE)</f>
        <v>0.15</v>
      </c>
      <c r="J665" t="str">
        <f>IF(Sales_Table[[#This Row],[Markup]]&gt;0.2, "High tax", "Low tax")</f>
        <v>Low tax</v>
      </c>
    </row>
    <row r="666" spans="1:10" x14ac:dyDescent="0.35">
      <c r="A666" s="1" t="s">
        <v>34</v>
      </c>
      <c r="B666" s="1" t="s">
        <v>9</v>
      </c>
      <c r="C666" s="1" t="s">
        <v>38</v>
      </c>
      <c r="D666" s="2">
        <v>44692</v>
      </c>
      <c r="E666" s="5">
        <v>3171</v>
      </c>
      <c r="F666" s="1">
        <v>220</v>
      </c>
      <c r="G666" s="5">
        <v>14.41</v>
      </c>
      <c r="H666" s="12">
        <v>1268.4000000000001</v>
      </c>
      <c r="I666" s="7">
        <f>VLOOKUP(Sales_Table[[#This Row],[Country]], MarkupTable!$A$2:$B$7, 2, FALSE)</f>
        <v>0.3</v>
      </c>
      <c r="J666" t="str">
        <f>IF(Sales_Table[[#This Row],[Markup]]&gt;0.2, "High tax", "Low tax")</f>
        <v>High tax</v>
      </c>
    </row>
    <row r="667" spans="1:10" x14ac:dyDescent="0.35">
      <c r="A667" s="1" t="s">
        <v>42</v>
      </c>
      <c r="B667" s="1" t="s">
        <v>23</v>
      </c>
      <c r="C667" s="1" t="s">
        <v>39</v>
      </c>
      <c r="D667" s="2">
        <v>44763</v>
      </c>
      <c r="E667" s="5">
        <v>4858</v>
      </c>
      <c r="F667" s="1">
        <v>488</v>
      </c>
      <c r="G667" s="5">
        <v>9.9499999999999993</v>
      </c>
      <c r="H667" s="12">
        <v>1943.2</v>
      </c>
      <c r="I667" s="7">
        <f>VLOOKUP(Sales_Table[[#This Row],[Country]], MarkupTable!$A$2:$B$7, 2, FALSE)</f>
        <v>0.1</v>
      </c>
      <c r="J667" t="str">
        <f>IF(Sales_Table[[#This Row],[Markup]]&gt;0.2, "High tax", "Low tax")</f>
        <v>Low tax</v>
      </c>
    </row>
    <row r="668" spans="1:10" x14ac:dyDescent="0.35">
      <c r="A668" s="1" t="s">
        <v>8</v>
      </c>
      <c r="B668" s="1" t="s">
        <v>15</v>
      </c>
      <c r="C668" s="1" t="s">
        <v>21</v>
      </c>
      <c r="D668" s="2">
        <v>44603</v>
      </c>
      <c r="E668" s="5">
        <v>1225</v>
      </c>
      <c r="F668" s="1">
        <v>84</v>
      </c>
      <c r="G668" s="5">
        <v>14.58</v>
      </c>
      <c r="H668" s="12">
        <v>490</v>
      </c>
      <c r="I668" s="7">
        <f>VLOOKUP(Sales_Table[[#This Row],[Country]], MarkupTable!$A$2:$B$7, 2, FALSE)</f>
        <v>0.25</v>
      </c>
      <c r="J668" t="str">
        <f>IF(Sales_Table[[#This Row],[Markup]]&gt;0.2, "High tax", "Low tax")</f>
        <v>High tax</v>
      </c>
    </row>
    <row r="669" spans="1:10" x14ac:dyDescent="0.35">
      <c r="A669" s="1" t="s">
        <v>42</v>
      </c>
      <c r="B669" s="1" t="s">
        <v>23</v>
      </c>
      <c r="C669" s="1" t="s">
        <v>10</v>
      </c>
      <c r="D669" s="2">
        <v>44750</v>
      </c>
      <c r="E669" s="5">
        <v>1155</v>
      </c>
      <c r="F669" s="1">
        <v>79</v>
      </c>
      <c r="G669" s="5">
        <v>14.62</v>
      </c>
      <c r="H669" s="12">
        <v>462</v>
      </c>
      <c r="I669" s="7">
        <f>VLOOKUP(Sales_Table[[#This Row],[Country]], MarkupTable!$A$2:$B$7, 2, FALSE)</f>
        <v>0.1</v>
      </c>
      <c r="J669" t="str">
        <f>IF(Sales_Table[[#This Row],[Markup]]&gt;0.2, "High tax", "Low tax")</f>
        <v>Low tax</v>
      </c>
    </row>
    <row r="670" spans="1:10" x14ac:dyDescent="0.35">
      <c r="A670" s="1" t="s">
        <v>13</v>
      </c>
      <c r="B670" s="1" t="s">
        <v>1</v>
      </c>
      <c r="C670" s="1" t="s">
        <v>45</v>
      </c>
      <c r="D670" s="2">
        <v>44784</v>
      </c>
      <c r="E670" s="5">
        <v>6811</v>
      </c>
      <c r="F670" s="1">
        <v>344</v>
      </c>
      <c r="G670" s="5">
        <v>19.8</v>
      </c>
      <c r="H670" s="12">
        <v>2724.4</v>
      </c>
      <c r="I670" s="7">
        <f>VLOOKUP(Sales_Table[[#This Row],[Country]], MarkupTable!$A$2:$B$7, 2, FALSE)</f>
        <v>0.12</v>
      </c>
      <c r="J670" t="str">
        <f>IF(Sales_Table[[#This Row],[Markup]]&gt;0.2, "High tax", "Low tax")</f>
        <v>Low tax</v>
      </c>
    </row>
    <row r="671" spans="1:10" x14ac:dyDescent="0.35">
      <c r="A671" s="1" t="s">
        <v>34</v>
      </c>
      <c r="B671" s="1" t="s">
        <v>15</v>
      </c>
      <c r="C671" s="1" t="s">
        <v>14</v>
      </c>
      <c r="D671" s="2">
        <v>44777</v>
      </c>
      <c r="E671" s="5">
        <v>6433</v>
      </c>
      <c r="F671" s="1">
        <v>7</v>
      </c>
      <c r="G671" s="5">
        <v>919</v>
      </c>
      <c r="H671" s="12">
        <v>2573.1999999999998</v>
      </c>
      <c r="I671" s="7">
        <f>VLOOKUP(Sales_Table[[#This Row],[Country]], MarkupTable!$A$2:$B$7, 2, FALSE)</f>
        <v>0.25</v>
      </c>
      <c r="J671" t="str">
        <f>IF(Sales_Table[[#This Row],[Markup]]&gt;0.2, "High tax", "Low tax")</f>
        <v>High tax</v>
      </c>
    </row>
    <row r="672" spans="1:10" x14ac:dyDescent="0.35">
      <c r="A672" s="1" t="s">
        <v>42</v>
      </c>
      <c r="B672" s="1" t="s">
        <v>15</v>
      </c>
      <c r="C672" s="1" t="s">
        <v>21</v>
      </c>
      <c r="D672" s="2">
        <v>44726</v>
      </c>
      <c r="E672" s="5">
        <v>8169</v>
      </c>
      <c r="F672" s="1">
        <v>88</v>
      </c>
      <c r="G672" s="5">
        <v>92.83</v>
      </c>
      <c r="H672" s="12">
        <v>3267.6</v>
      </c>
      <c r="I672" s="7">
        <f>VLOOKUP(Sales_Table[[#This Row],[Country]], MarkupTable!$A$2:$B$7, 2, FALSE)</f>
        <v>0.25</v>
      </c>
      <c r="J672" t="str">
        <f>IF(Sales_Table[[#This Row],[Markup]]&gt;0.2, "High tax", "Low tax")</f>
        <v>High tax</v>
      </c>
    </row>
    <row r="673" spans="1:10" x14ac:dyDescent="0.35">
      <c r="A673" s="1" t="s">
        <v>37</v>
      </c>
      <c r="B673" s="1" t="s">
        <v>1</v>
      </c>
      <c r="C673" s="1" t="s">
        <v>50</v>
      </c>
      <c r="D673" s="2">
        <v>44578</v>
      </c>
      <c r="E673" s="5">
        <v>2275</v>
      </c>
      <c r="F673" s="1">
        <v>275</v>
      </c>
      <c r="G673" s="5">
        <v>8.27</v>
      </c>
      <c r="H673" s="12">
        <v>910</v>
      </c>
      <c r="I673" s="7">
        <f>VLOOKUP(Sales_Table[[#This Row],[Country]], MarkupTable!$A$2:$B$7, 2, FALSE)</f>
        <v>0.12</v>
      </c>
      <c r="J673" t="str">
        <f>IF(Sales_Table[[#This Row],[Markup]]&gt;0.2, "High tax", "Low tax")</f>
        <v>Low tax</v>
      </c>
    </row>
    <row r="674" spans="1:10" x14ac:dyDescent="0.35">
      <c r="A674" s="1" t="s">
        <v>0</v>
      </c>
      <c r="B674" s="1" t="s">
        <v>23</v>
      </c>
      <c r="C674" s="1" t="s">
        <v>21</v>
      </c>
      <c r="D674" s="2">
        <v>44735</v>
      </c>
      <c r="E674" s="5">
        <v>3857</v>
      </c>
      <c r="F674" s="1">
        <v>512</v>
      </c>
      <c r="G674" s="5">
        <v>7.53</v>
      </c>
      <c r="H674" s="12">
        <v>1542.8</v>
      </c>
      <c r="I674" s="7">
        <f>VLOOKUP(Sales_Table[[#This Row],[Country]], MarkupTable!$A$2:$B$7, 2, FALSE)</f>
        <v>0.1</v>
      </c>
      <c r="J674" t="str">
        <f>IF(Sales_Table[[#This Row],[Markup]]&gt;0.2, "High tax", "Low tax")</f>
        <v>Low tax</v>
      </c>
    </row>
    <row r="675" spans="1:10" x14ac:dyDescent="0.35">
      <c r="A675" s="1" t="s">
        <v>0</v>
      </c>
      <c r="B675" s="1" t="s">
        <v>1</v>
      </c>
      <c r="C675" s="1" t="s">
        <v>10</v>
      </c>
      <c r="D675" s="2">
        <v>44797</v>
      </c>
      <c r="E675" s="5">
        <v>1463</v>
      </c>
      <c r="F675" s="1">
        <v>113</v>
      </c>
      <c r="G675" s="5">
        <v>12.95</v>
      </c>
      <c r="H675" s="12">
        <v>585.20000000000005</v>
      </c>
      <c r="I675" s="7">
        <f>VLOOKUP(Sales_Table[[#This Row],[Country]], MarkupTable!$A$2:$B$7, 2, FALSE)</f>
        <v>0.12</v>
      </c>
      <c r="J675" t="str">
        <f>IF(Sales_Table[[#This Row],[Markup]]&gt;0.2, "High tax", "Low tax")</f>
        <v>Low tax</v>
      </c>
    </row>
    <row r="676" spans="1:10" x14ac:dyDescent="0.35">
      <c r="A676" s="1" t="s">
        <v>42</v>
      </c>
      <c r="B676" s="1" t="s">
        <v>1</v>
      </c>
      <c r="C676" s="1" t="s">
        <v>51</v>
      </c>
      <c r="D676" s="2">
        <v>44719</v>
      </c>
      <c r="E676" s="5">
        <v>7924</v>
      </c>
      <c r="F676" s="1">
        <v>275</v>
      </c>
      <c r="G676" s="5">
        <v>28.81</v>
      </c>
      <c r="H676" s="12">
        <v>3169.6</v>
      </c>
      <c r="I676" s="7">
        <f>VLOOKUP(Sales_Table[[#This Row],[Country]], MarkupTable!$A$2:$B$7, 2, FALSE)</f>
        <v>0.12</v>
      </c>
      <c r="J676" t="str">
        <f>IF(Sales_Table[[#This Row],[Markup]]&gt;0.2, "High tax", "Low tax")</f>
        <v>Low tax</v>
      </c>
    </row>
    <row r="677" spans="1:10" x14ac:dyDescent="0.35">
      <c r="A677" s="1" t="s">
        <v>8</v>
      </c>
      <c r="B677" s="1" t="s">
        <v>1</v>
      </c>
      <c r="C677" s="1" t="s">
        <v>38</v>
      </c>
      <c r="D677" s="2">
        <v>44734</v>
      </c>
      <c r="E677" s="5">
        <v>8799</v>
      </c>
      <c r="F677" s="1">
        <v>47</v>
      </c>
      <c r="G677" s="5">
        <v>187.21</v>
      </c>
      <c r="H677" s="12">
        <v>3519.6</v>
      </c>
      <c r="I677" s="7">
        <f>VLOOKUP(Sales_Table[[#This Row],[Country]], MarkupTable!$A$2:$B$7, 2, FALSE)</f>
        <v>0.12</v>
      </c>
      <c r="J677" t="str">
        <f>IF(Sales_Table[[#This Row],[Markup]]&gt;0.2, "High tax", "Low tax")</f>
        <v>Low tax</v>
      </c>
    </row>
    <row r="678" spans="1:10" x14ac:dyDescent="0.35">
      <c r="A678" s="1" t="s">
        <v>48</v>
      </c>
      <c r="B678" s="1" t="s">
        <v>20</v>
      </c>
      <c r="C678" s="1" t="s">
        <v>36</v>
      </c>
      <c r="D678" s="2">
        <v>44755</v>
      </c>
      <c r="E678" s="5">
        <v>2898</v>
      </c>
      <c r="F678" s="1">
        <v>276</v>
      </c>
      <c r="G678" s="5">
        <v>10.5</v>
      </c>
      <c r="H678" s="12">
        <v>1159.2</v>
      </c>
      <c r="I678" s="7">
        <f>VLOOKUP(Sales_Table[[#This Row],[Country]], MarkupTable!$A$2:$B$7, 2, FALSE)</f>
        <v>0.35</v>
      </c>
      <c r="J678" t="str">
        <f>IF(Sales_Table[[#This Row],[Markup]]&gt;0.2, "High tax", "Low tax")</f>
        <v>High tax</v>
      </c>
    </row>
    <row r="679" spans="1:10" x14ac:dyDescent="0.35">
      <c r="A679" s="1" t="s">
        <v>43</v>
      </c>
      <c r="B679" s="1" t="s">
        <v>1</v>
      </c>
      <c r="C679" s="1" t="s">
        <v>46</v>
      </c>
      <c r="D679" s="2">
        <v>44705</v>
      </c>
      <c r="E679" s="5">
        <v>9506</v>
      </c>
      <c r="F679" s="1">
        <v>212</v>
      </c>
      <c r="G679" s="5">
        <v>44.84</v>
      </c>
      <c r="H679" s="12">
        <v>3802.4</v>
      </c>
      <c r="I679" s="7">
        <f>VLOOKUP(Sales_Table[[#This Row],[Country]], MarkupTable!$A$2:$B$7, 2, FALSE)</f>
        <v>0.12</v>
      </c>
      <c r="J679" t="str">
        <f>IF(Sales_Table[[#This Row],[Markup]]&gt;0.2, "High tax", "Low tax")</f>
        <v>Low tax</v>
      </c>
    </row>
    <row r="680" spans="1:10" x14ac:dyDescent="0.35">
      <c r="A680" s="1" t="s">
        <v>13</v>
      </c>
      <c r="B680" s="1" t="s">
        <v>15</v>
      </c>
      <c r="C680" s="1" t="s">
        <v>14</v>
      </c>
      <c r="D680" s="2">
        <v>44782</v>
      </c>
      <c r="E680" s="5">
        <v>7175</v>
      </c>
      <c r="F680" s="1">
        <v>145</v>
      </c>
      <c r="G680" s="5">
        <v>49.48</v>
      </c>
      <c r="H680" s="12">
        <v>2870</v>
      </c>
      <c r="I680" s="7">
        <f>VLOOKUP(Sales_Table[[#This Row],[Country]], MarkupTable!$A$2:$B$7, 2, FALSE)</f>
        <v>0.25</v>
      </c>
      <c r="J680" t="str">
        <f>IF(Sales_Table[[#This Row],[Markup]]&gt;0.2, "High tax", "Low tax")</f>
        <v>High tax</v>
      </c>
    </row>
    <row r="681" spans="1:10" x14ac:dyDescent="0.35">
      <c r="A681" s="1" t="s">
        <v>35</v>
      </c>
      <c r="B681" s="1" t="s">
        <v>23</v>
      </c>
      <c r="C681" s="1" t="s">
        <v>5</v>
      </c>
      <c r="D681" s="2">
        <v>44657</v>
      </c>
      <c r="E681" s="5">
        <v>1729</v>
      </c>
      <c r="F681" s="1">
        <v>31</v>
      </c>
      <c r="G681" s="5">
        <v>55.77</v>
      </c>
      <c r="H681" s="12">
        <v>691.6</v>
      </c>
      <c r="I681" s="7">
        <f>VLOOKUP(Sales_Table[[#This Row],[Country]], MarkupTable!$A$2:$B$7, 2, FALSE)</f>
        <v>0.1</v>
      </c>
      <c r="J681" t="str">
        <f>IF(Sales_Table[[#This Row],[Markup]]&gt;0.2, "High tax", "Low tax")</f>
        <v>Low tax</v>
      </c>
    </row>
    <row r="682" spans="1:10" x14ac:dyDescent="0.35">
      <c r="A682" s="1" t="s">
        <v>8</v>
      </c>
      <c r="B682" s="1" t="s">
        <v>15</v>
      </c>
      <c r="C682" s="1" t="s">
        <v>39</v>
      </c>
      <c r="D682" s="2">
        <v>44770</v>
      </c>
      <c r="E682" s="5">
        <v>1589</v>
      </c>
      <c r="F682" s="1">
        <v>271</v>
      </c>
      <c r="G682" s="5">
        <v>5.86</v>
      </c>
      <c r="H682" s="12">
        <v>635.6</v>
      </c>
      <c r="I682" s="7">
        <f>VLOOKUP(Sales_Table[[#This Row],[Country]], MarkupTable!$A$2:$B$7, 2, FALSE)</f>
        <v>0.25</v>
      </c>
      <c r="J682" t="str">
        <f>IF(Sales_Table[[#This Row],[Markup]]&gt;0.2, "High tax", "Low tax")</f>
        <v>High tax</v>
      </c>
    </row>
    <row r="683" spans="1:10" x14ac:dyDescent="0.35">
      <c r="A683" s="1" t="s">
        <v>13</v>
      </c>
      <c r="B683" s="1" t="s">
        <v>15</v>
      </c>
      <c r="C683" s="1" t="s">
        <v>45</v>
      </c>
      <c r="D683" s="2">
        <v>44797</v>
      </c>
      <c r="E683" s="5">
        <v>630</v>
      </c>
      <c r="F683" s="1">
        <v>52</v>
      </c>
      <c r="G683" s="5">
        <v>12.12</v>
      </c>
      <c r="H683" s="12">
        <v>252</v>
      </c>
      <c r="I683" s="7">
        <f>VLOOKUP(Sales_Table[[#This Row],[Country]], MarkupTable!$A$2:$B$7, 2, FALSE)</f>
        <v>0.25</v>
      </c>
      <c r="J683" t="str">
        <f>IF(Sales_Table[[#This Row],[Markup]]&gt;0.2, "High tax", "Low tax")</f>
        <v>High tax</v>
      </c>
    </row>
    <row r="684" spans="1:10" x14ac:dyDescent="0.35">
      <c r="A684" s="1" t="s">
        <v>3</v>
      </c>
      <c r="B684" s="1" t="s">
        <v>9</v>
      </c>
      <c r="C684" s="1" t="s">
        <v>12</v>
      </c>
      <c r="D684" s="2">
        <v>44578</v>
      </c>
      <c r="E684" s="5">
        <v>112</v>
      </c>
      <c r="F684" s="1">
        <v>128</v>
      </c>
      <c r="G684" s="5">
        <v>0.88</v>
      </c>
      <c r="H684" s="12">
        <v>44.8</v>
      </c>
      <c r="I684" s="7">
        <f>VLOOKUP(Sales_Table[[#This Row],[Country]], MarkupTable!$A$2:$B$7, 2, FALSE)</f>
        <v>0.3</v>
      </c>
      <c r="J684" t="str">
        <f>IF(Sales_Table[[#This Row],[Markup]]&gt;0.2, "High tax", "Low tax")</f>
        <v>High tax</v>
      </c>
    </row>
    <row r="685" spans="1:10" x14ac:dyDescent="0.35">
      <c r="A685" s="1" t="s">
        <v>32</v>
      </c>
      <c r="B685" s="1" t="s">
        <v>20</v>
      </c>
      <c r="C685" s="1" t="s">
        <v>26</v>
      </c>
      <c r="D685" s="2">
        <v>44599</v>
      </c>
      <c r="E685" s="5">
        <v>5187</v>
      </c>
      <c r="F685" s="1">
        <v>142</v>
      </c>
      <c r="G685" s="5">
        <v>36.53</v>
      </c>
      <c r="H685" s="12">
        <v>2074.8000000000002</v>
      </c>
      <c r="I685" s="7">
        <f>VLOOKUP(Sales_Table[[#This Row],[Country]], MarkupTable!$A$2:$B$7, 2, FALSE)</f>
        <v>0.35</v>
      </c>
      <c r="J685" t="str">
        <f>IF(Sales_Table[[#This Row],[Markup]]&gt;0.2, "High tax", "Low tax")</f>
        <v>High tax</v>
      </c>
    </row>
    <row r="686" spans="1:10" x14ac:dyDescent="0.35">
      <c r="A686" s="1" t="s">
        <v>17</v>
      </c>
      <c r="B686" s="1" t="s">
        <v>9</v>
      </c>
      <c r="C686" s="1" t="s">
        <v>33</v>
      </c>
      <c r="D686" s="2">
        <v>44690</v>
      </c>
      <c r="E686" s="5">
        <v>6223</v>
      </c>
      <c r="F686" s="1">
        <v>256</v>
      </c>
      <c r="G686" s="5">
        <v>24.31</v>
      </c>
      <c r="H686" s="12">
        <v>2489.1999999999998</v>
      </c>
      <c r="I686" s="7">
        <f>VLOOKUP(Sales_Table[[#This Row],[Country]], MarkupTable!$A$2:$B$7, 2, FALSE)</f>
        <v>0.3</v>
      </c>
      <c r="J686" t="str">
        <f>IF(Sales_Table[[#This Row],[Markup]]&gt;0.2, "High tax", "Low tax")</f>
        <v>High tax</v>
      </c>
    </row>
    <row r="687" spans="1:10" x14ac:dyDescent="0.35">
      <c r="A687" s="1" t="s">
        <v>22</v>
      </c>
      <c r="B687" s="1" t="s">
        <v>15</v>
      </c>
      <c r="C687" s="1" t="s">
        <v>5</v>
      </c>
      <c r="D687" s="2">
        <v>44718</v>
      </c>
      <c r="E687" s="5">
        <v>7714</v>
      </c>
      <c r="F687" s="1">
        <v>106</v>
      </c>
      <c r="G687" s="5">
        <v>72.77</v>
      </c>
      <c r="H687" s="12">
        <v>3085.6</v>
      </c>
      <c r="I687" s="7">
        <f>VLOOKUP(Sales_Table[[#This Row],[Country]], MarkupTable!$A$2:$B$7, 2, FALSE)</f>
        <v>0.25</v>
      </c>
      <c r="J687" t="str">
        <f>IF(Sales_Table[[#This Row],[Markup]]&gt;0.2, "High tax", "Low tax")</f>
        <v>High tax</v>
      </c>
    </row>
    <row r="688" spans="1:10" x14ac:dyDescent="0.35">
      <c r="A688" s="1" t="s">
        <v>40</v>
      </c>
      <c r="B688" s="1" t="s">
        <v>20</v>
      </c>
      <c r="C688" s="1" t="s">
        <v>46</v>
      </c>
      <c r="D688" s="2">
        <v>44718</v>
      </c>
      <c r="E688" s="5">
        <v>9457</v>
      </c>
      <c r="F688" s="1">
        <v>6</v>
      </c>
      <c r="G688" s="5">
        <v>1576.17</v>
      </c>
      <c r="H688" s="12">
        <v>3782.8</v>
      </c>
      <c r="I688" s="7">
        <f>VLOOKUP(Sales_Table[[#This Row],[Country]], MarkupTable!$A$2:$B$7, 2, FALSE)</f>
        <v>0.35</v>
      </c>
      <c r="J688" t="str">
        <f>IF(Sales_Table[[#This Row],[Markup]]&gt;0.2, "High tax", "Low tax")</f>
        <v>High tax</v>
      </c>
    </row>
    <row r="689" spans="1:10" x14ac:dyDescent="0.35">
      <c r="A689" s="1" t="s">
        <v>28</v>
      </c>
      <c r="B689" s="1" t="s">
        <v>15</v>
      </c>
      <c r="C689" s="1" t="s">
        <v>29</v>
      </c>
      <c r="D689" s="2">
        <v>44705</v>
      </c>
      <c r="E689" s="5">
        <v>6678</v>
      </c>
      <c r="F689" s="1">
        <v>226</v>
      </c>
      <c r="G689" s="5">
        <v>29.55</v>
      </c>
      <c r="H689" s="12">
        <v>2671.2</v>
      </c>
      <c r="I689" s="7">
        <f>VLOOKUP(Sales_Table[[#This Row],[Country]], MarkupTable!$A$2:$B$7, 2, FALSE)</f>
        <v>0.25</v>
      </c>
      <c r="J689" t="str">
        <f>IF(Sales_Table[[#This Row],[Markup]]&gt;0.2, "High tax", "Low tax")</f>
        <v>High tax</v>
      </c>
    </row>
    <row r="690" spans="1:10" x14ac:dyDescent="0.35">
      <c r="A690" s="1" t="s">
        <v>13</v>
      </c>
      <c r="B690" s="1" t="s">
        <v>1</v>
      </c>
      <c r="C690" s="1" t="s">
        <v>16</v>
      </c>
      <c r="D690" s="2">
        <v>44574</v>
      </c>
      <c r="E690" s="5">
        <v>2107</v>
      </c>
      <c r="F690" s="1">
        <v>121</v>
      </c>
      <c r="G690" s="5">
        <v>17.41</v>
      </c>
      <c r="H690" s="12">
        <v>842.8</v>
      </c>
      <c r="I690" s="7">
        <f>VLOOKUP(Sales_Table[[#This Row],[Country]], MarkupTable!$A$2:$B$7, 2, FALSE)</f>
        <v>0.12</v>
      </c>
      <c r="J690" t="str">
        <f>IF(Sales_Table[[#This Row],[Markup]]&gt;0.2, "High tax", "Low tax")</f>
        <v>Low tax</v>
      </c>
    </row>
    <row r="691" spans="1:10" x14ac:dyDescent="0.35">
      <c r="A691" s="1" t="s">
        <v>27</v>
      </c>
      <c r="B691" s="1" t="s">
        <v>20</v>
      </c>
      <c r="C691" s="1" t="s">
        <v>45</v>
      </c>
      <c r="D691" s="2">
        <v>44704</v>
      </c>
      <c r="E691" s="5">
        <v>6069</v>
      </c>
      <c r="F691" s="1">
        <v>151</v>
      </c>
      <c r="G691" s="5">
        <v>40.19</v>
      </c>
      <c r="H691" s="12">
        <v>2427.6</v>
      </c>
      <c r="I691" s="7">
        <f>VLOOKUP(Sales_Table[[#This Row],[Country]], MarkupTable!$A$2:$B$7, 2, FALSE)</f>
        <v>0.35</v>
      </c>
      <c r="J691" t="str">
        <f>IF(Sales_Table[[#This Row],[Markup]]&gt;0.2, "High tax", "Low tax")</f>
        <v>High tax</v>
      </c>
    </row>
    <row r="692" spans="1:10" x14ac:dyDescent="0.35">
      <c r="A692" s="1" t="s">
        <v>0</v>
      </c>
      <c r="B692" s="1" t="s">
        <v>1</v>
      </c>
      <c r="C692" s="1" t="s">
        <v>38</v>
      </c>
      <c r="D692" s="2">
        <v>44741</v>
      </c>
      <c r="E692" s="5">
        <v>1862</v>
      </c>
      <c r="F692" s="1">
        <v>284</v>
      </c>
      <c r="G692" s="5">
        <v>6.56</v>
      </c>
      <c r="H692" s="12">
        <v>744.8</v>
      </c>
      <c r="I692" s="7">
        <f>VLOOKUP(Sales_Table[[#This Row],[Country]], MarkupTable!$A$2:$B$7, 2, FALSE)</f>
        <v>0.12</v>
      </c>
      <c r="J692" t="str">
        <f>IF(Sales_Table[[#This Row],[Markup]]&gt;0.2, "High tax", "Low tax")</f>
        <v>Low tax</v>
      </c>
    </row>
    <row r="693" spans="1:10" x14ac:dyDescent="0.35">
      <c r="A693" s="1" t="s">
        <v>0</v>
      </c>
      <c r="B693" s="1" t="s">
        <v>15</v>
      </c>
      <c r="C693" s="1" t="s">
        <v>5</v>
      </c>
      <c r="D693" s="2">
        <v>44631</v>
      </c>
      <c r="E693" s="5">
        <v>6972</v>
      </c>
      <c r="F693" s="1">
        <v>89</v>
      </c>
      <c r="G693" s="5">
        <v>78.34</v>
      </c>
      <c r="H693" s="12">
        <v>2788.8</v>
      </c>
      <c r="I693" s="7">
        <f>VLOOKUP(Sales_Table[[#This Row],[Country]], MarkupTable!$A$2:$B$7, 2, FALSE)</f>
        <v>0.25</v>
      </c>
      <c r="J693" t="str">
        <f>IF(Sales_Table[[#This Row],[Markup]]&gt;0.2, "High tax", "Low tax")</f>
        <v>High tax</v>
      </c>
    </row>
    <row r="694" spans="1:10" x14ac:dyDescent="0.35">
      <c r="A694" s="1" t="s">
        <v>48</v>
      </c>
      <c r="B694" s="1" t="s">
        <v>20</v>
      </c>
      <c r="C694" s="1" t="s">
        <v>5</v>
      </c>
      <c r="D694" s="2">
        <v>44676</v>
      </c>
      <c r="E694" s="5">
        <v>10220</v>
      </c>
      <c r="F694" s="1">
        <v>508</v>
      </c>
      <c r="G694" s="5">
        <v>20.12</v>
      </c>
      <c r="H694" s="12">
        <v>4088</v>
      </c>
      <c r="I694" s="7">
        <f>VLOOKUP(Sales_Table[[#This Row],[Country]], MarkupTable!$A$2:$B$7, 2, FALSE)</f>
        <v>0.35</v>
      </c>
      <c r="J694" t="str">
        <f>IF(Sales_Table[[#This Row],[Markup]]&gt;0.2, "High tax", "Low tax")</f>
        <v>High tax</v>
      </c>
    </row>
    <row r="695" spans="1:10" x14ac:dyDescent="0.35">
      <c r="A695" s="1" t="s">
        <v>18</v>
      </c>
      <c r="B695" s="1" t="s">
        <v>9</v>
      </c>
      <c r="C695" s="1" t="s">
        <v>10</v>
      </c>
      <c r="D695" s="2">
        <v>44711</v>
      </c>
      <c r="E695" s="5">
        <v>3969</v>
      </c>
      <c r="F695" s="1">
        <v>243</v>
      </c>
      <c r="G695" s="5">
        <v>16.329999999999998</v>
      </c>
      <c r="H695" s="12">
        <v>1587.6</v>
      </c>
      <c r="I695" s="7">
        <f>VLOOKUP(Sales_Table[[#This Row],[Country]], MarkupTable!$A$2:$B$7, 2, FALSE)</f>
        <v>0.3</v>
      </c>
      <c r="J695" t="str">
        <f>IF(Sales_Table[[#This Row],[Markup]]&gt;0.2, "High tax", "Low tax")</f>
        <v>High tax</v>
      </c>
    </row>
    <row r="696" spans="1:10" x14ac:dyDescent="0.35">
      <c r="A696" s="1" t="s">
        <v>32</v>
      </c>
      <c r="B696" s="1" t="s">
        <v>4</v>
      </c>
      <c r="C696" s="1" t="s">
        <v>39</v>
      </c>
      <c r="D696" s="2">
        <v>44704</v>
      </c>
      <c r="E696" s="5">
        <v>1547</v>
      </c>
      <c r="F696" s="1">
        <v>170</v>
      </c>
      <c r="G696" s="5">
        <v>9.1</v>
      </c>
      <c r="H696" s="12">
        <v>618.79999999999995</v>
      </c>
      <c r="I696" s="7">
        <f>VLOOKUP(Sales_Table[[#This Row],[Country]], MarkupTable!$A$2:$B$7, 2, FALSE)</f>
        <v>0.15</v>
      </c>
      <c r="J696" t="str">
        <f>IF(Sales_Table[[#This Row],[Markup]]&gt;0.2, "High tax", "Low tax")</f>
        <v>Low tax</v>
      </c>
    </row>
    <row r="697" spans="1:10" x14ac:dyDescent="0.35">
      <c r="A697" s="1" t="s">
        <v>22</v>
      </c>
      <c r="B697" s="1" t="s">
        <v>20</v>
      </c>
      <c r="C697" s="1" t="s">
        <v>7</v>
      </c>
      <c r="D697" s="2">
        <v>44704</v>
      </c>
      <c r="E697" s="5">
        <v>1162</v>
      </c>
      <c r="F697" s="1">
        <v>18</v>
      </c>
      <c r="G697" s="5">
        <v>64.56</v>
      </c>
      <c r="H697" s="12">
        <v>464.8</v>
      </c>
      <c r="I697" s="7">
        <f>VLOOKUP(Sales_Table[[#This Row],[Country]], MarkupTable!$A$2:$B$7, 2, FALSE)</f>
        <v>0.35</v>
      </c>
      <c r="J697" t="str">
        <f>IF(Sales_Table[[#This Row],[Markup]]&gt;0.2, "High tax", "Low tax")</f>
        <v>High tax</v>
      </c>
    </row>
    <row r="698" spans="1:10" x14ac:dyDescent="0.35">
      <c r="A698" s="1" t="s">
        <v>3</v>
      </c>
      <c r="B698" s="1" t="s">
        <v>23</v>
      </c>
      <c r="C698" s="1" t="s">
        <v>7</v>
      </c>
      <c r="D698" s="2">
        <v>44736</v>
      </c>
      <c r="E698" s="5">
        <v>6342</v>
      </c>
      <c r="F698" s="1">
        <v>282</v>
      </c>
      <c r="G698" s="5">
        <v>22.49</v>
      </c>
      <c r="H698" s="12">
        <v>2536.8000000000002</v>
      </c>
      <c r="I698" s="7">
        <f>VLOOKUP(Sales_Table[[#This Row],[Country]], MarkupTable!$A$2:$B$7, 2, FALSE)</f>
        <v>0.1</v>
      </c>
      <c r="J698" t="str">
        <f>IF(Sales_Table[[#This Row],[Markup]]&gt;0.2, "High tax", "Low tax")</f>
        <v>Low tax</v>
      </c>
    </row>
    <row r="699" spans="1:10" x14ac:dyDescent="0.35">
      <c r="A699" s="1" t="s">
        <v>43</v>
      </c>
      <c r="B699" s="1" t="s">
        <v>15</v>
      </c>
      <c r="C699" s="1" t="s">
        <v>10</v>
      </c>
      <c r="D699" s="2">
        <v>44631</v>
      </c>
      <c r="E699" s="5">
        <v>10633</v>
      </c>
      <c r="F699" s="1">
        <v>277</v>
      </c>
      <c r="G699" s="5">
        <v>38.39</v>
      </c>
      <c r="H699" s="12">
        <v>4253.2</v>
      </c>
      <c r="I699" s="7">
        <f>VLOOKUP(Sales_Table[[#This Row],[Country]], MarkupTable!$A$2:$B$7, 2, FALSE)</f>
        <v>0.25</v>
      </c>
      <c r="J699" t="str">
        <f>IF(Sales_Table[[#This Row],[Markup]]&gt;0.2, "High tax", "Low tax")</f>
        <v>High tax</v>
      </c>
    </row>
    <row r="700" spans="1:10" x14ac:dyDescent="0.35">
      <c r="A700" s="1" t="s">
        <v>18</v>
      </c>
      <c r="B700" s="1" t="s">
        <v>20</v>
      </c>
      <c r="C700" s="1" t="s">
        <v>10</v>
      </c>
      <c r="D700" s="2">
        <v>44769</v>
      </c>
      <c r="E700" s="5">
        <v>15057</v>
      </c>
      <c r="F700" s="1">
        <v>212</v>
      </c>
      <c r="G700" s="5">
        <v>71.02</v>
      </c>
      <c r="H700" s="12">
        <v>6022.8</v>
      </c>
      <c r="I700" s="7">
        <f>VLOOKUP(Sales_Table[[#This Row],[Country]], MarkupTable!$A$2:$B$7, 2, FALSE)</f>
        <v>0.35</v>
      </c>
      <c r="J700" t="str">
        <f>IF(Sales_Table[[#This Row],[Markup]]&gt;0.2, "High tax", "Low tax")</f>
        <v>High tax</v>
      </c>
    </row>
    <row r="701" spans="1:10" x14ac:dyDescent="0.35">
      <c r="A701" s="1" t="s">
        <v>18</v>
      </c>
      <c r="B701" s="1" t="s">
        <v>20</v>
      </c>
      <c r="C701" s="1" t="s">
        <v>38</v>
      </c>
      <c r="D701" s="2">
        <v>44789</v>
      </c>
      <c r="E701" s="5">
        <v>4704</v>
      </c>
      <c r="F701" s="1">
        <v>126</v>
      </c>
      <c r="G701" s="5">
        <v>37.33</v>
      </c>
      <c r="H701" s="12">
        <v>1881.6</v>
      </c>
      <c r="I701" s="7">
        <f>VLOOKUP(Sales_Table[[#This Row],[Country]], MarkupTable!$A$2:$B$7, 2, FALSE)</f>
        <v>0.35</v>
      </c>
      <c r="J701" t="str">
        <f>IF(Sales_Table[[#This Row],[Markup]]&gt;0.2, "High tax", "Low tax")</f>
        <v>High tax</v>
      </c>
    </row>
    <row r="702" spans="1:10" x14ac:dyDescent="0.35">
      <c r="A702" s="1" t="s">
        <v>30</v>
      </c>
      <c r="B702" s="1" t="s">
        <v>23</v>
      </c>
      <c r="C702" s="1" t="s">
        <v>10</v>
      </c>
      <c r="D702" s="2">
        <v>44627</v>
      </c>
      <c r="E702" s="5">
        <v>9338</v>
      </c>
      <c r="F702" s="1">
        <v>11</v>
      </c>
      <c r="G702" s="5">
        <v>848.91</v>
      </c>
      <c r="H702" s="12">
        <v>3735.2</v>
      </c>
      <c r="I702" s="7">
        <f>VLOOKUP(Sales_Table[[#This Row],[Country]], MarkupTable!$A$2:$B$7, 2, FALSE)</f>
        <v>0.1</v>
      </c>
      <c r="J702" t="str">
        <f>IF(Sales_Table[[#This Row],[Markup]]&gt;0.2, "High tax", "Low tax")</f>
        <v>Low tax</v>
      </c>
    </row>
    <row r="703" spans="1:10" x14ac:dyDescent="0.35">
      <c r="A703" s="1" t="s">
        <v>32</v>
      </c>
      <c r="B703" s="1" t="s">
        <v>15</v>
      </c>
      <c r="C703" s="1" t="s">
        <v>14</v>
      </c>
      <c r="D703" s="2">
        <v>44656</v>
      </c>
      <c r="E703" s="5">
        <v>7959</v>
      </c>
      <c r="F703" s="1">
        <v>30</v>
      </c>
      <c r="G703" s="5">
        <v>265.3</v>
      </c>
      <c r="H703" s="12">
        <v>3183.6</v>
      </c>
      <c r="I703" s="7">
        <f>VLOOKUP(Sales_Table[[#This Row],[Country]], MarkupTable!$A$2:$B$7, 2, FALSE)</f>
        <v>0.25</v>
      </c>
      <c r="J703" t="str">
        <f>IF(Sales_Table[[#This Row],[Markup]]&gt;0.2, "High tax", "Low tax")</f>
        <v>High tax</v>
      </c>
    </row>
    <row r="704" spans="1:10" x14ac:dyDescent="0.35">
      <c r="A704" s="1" t="s">
        <v>44</v>
      </c>
      <c r="B704" s="1" t="s">
        <v>4</v>
      </c>
      <c r="C704" s="1" t="s">
        <v>5</v>
      </c>
      <c r="D704" s="2">
        <v>44685</v>
      </c>
      <c r="E704" s="5">
        <v>9023</v>
      </c>
      <c r="F704" s="1">
        <v>51</v>
      </c>
      <c r="G704" s="5">
        <v>176.92</v>
      </c>
      <c r="H704" s="12">
        <v>3609.2</v>
      </c>
      <c r="I704" s="7">
        <f>VLOOKUP(Sales_Table[[#This Row],[Country]], MarkupTable!$A$2:$B$7, 2, FALSE)</f>
        <v>0.15</v>
      </c>
      <c r="J704" t="str">
        <f>IF(Sales_Table[[#This Row],[Markup]]&gt;0.2, "High tax", "Low tax")</f>
        <v>Low tax</v>
      </c>
    </row>
    <row r="705" spans="1:10" x14ac:dyDescent="0.35">
      <c r="A705" s="1" t="s">
        <v>49</v>
      </c>
      <c r="B705" s="1" t="s">
        <v>20</v>
      </c>
      <c r="C705" s="1" t="s">
        <v>46</v>
      </c>
      <c r="D705" s="2">
        <v>44565</v>
      </c>
      <c r="E705" s="5">
        <v>14525</v>
      </c>
      <c r="F705" s="1">
        <v>92</v>
      </c>
      <c r="G705" s="5">
        <v>157.88</v>
      </c>
      <c r="H705" s="12">
        <v>5810</v>
      </c>
      <c r="I705" s="7">
        <f>VLOOKUP(Sales_Table[[#This Row],[Country]], MarkupTable!$A$2:$B$7, 2, FALSE)</f>
        <v>0.35</v>
      </c>
      <c r="J705" t="str">
        <f>IF(Sales_Table[[#This Row],[Markup]]&gt;0.2, "High tax", "Low tax")</f>
        <v>High tax</v>
      </c>
    </row>
    <row r="706" spans="1:10" x14ac:dyDescent="0.35">
      <c r="A706" s="1" t="s">
        <v>27</v>
      </c>
      <c r="B706" s="1" t="s">
        <v>9</v>
      </c>
      <c r="C706" s="1" t="s">
        <v>50</v>
      </c>
      <c r="D706" s="2">
        <v>44574</v>
      </c>
      <c r="E706" s="5">
        <v>5810</v>
      </c>
      <c r="F706" s="1">
        <v>101</v>
      </c>
      <c r="G706" s="5">
        <v>57.52</v>
      </c>
      <c r="H706" s="12">
        <v>2324</v>
      </c>
      <c r="I706" s="7">
        <f>VLOOKUP(Sales_Table[[#This Row],[Country]], MarkupTable!$A$2:$B$7, 2, FALSE)</f>
        <v>0.3</v>
      </c>
      <c r="J706" t="str">
        <f>IF(Sales_Table[[#This Row],[Markup]]&gt;0.2, "High tax", "Low tax")</f>
        <v>High tax</v>
      </c>
    </row>
    <row r="707" spans="1:10" x14ac:dyDescent="0.35">
      <c r="A707" s="1" t="s">
        <v>40</v>
      </c>
      <c r="B707" s="1" t="s">
        <v>15</v>
      </c>
      <c r="C707" s="1" t="s">
        <v>36</v>
      </c>
      <c r="D707" s="2">
        <v>44753</v>
      </c>
      <c r="E707" s="5">
        <v>6426</v>
      </c>
      <c r="F707" s="1">
        <v>98</v>
      </c>
      <c r="G707" s="5">
        <v>65.569999999999993</v>
      </c>
      <c r="H707" s="12">
        <v>2570.4</v>
      </c>
      <c r="I707" s="7">
        <f>VLOOKUP(Sales_Table[[#This Row],[Country]], MarkupTable!$A$2:$B$7, 2, FALSE)</f>
        <v>0.25</v>
      </c>
      <c r="J707" t="str">
        <f>IF(Sales_Table[[#This Row],[Markup]]&gt;0.2, "High tax", "Low tax")</f>
        <v>High tax</v>
      </c>
    </row>
    <row r="708" spans="1:10" x14ac:dyDescent="0.35">
      <c r="A708" s="1" t="s">
        <v>35</v>
      </c>
      <c r="B708" s="1" t="s">
        <v>9</v>
      </c>
      <c r="C708" s="1" t="s">
        <v>2</v>
      </c>
      <c r="D708" s="2">
        <v>44698</v>
      </c>
      <c r="E708" s="5">
        <v>4403</v>
      </c>
      <c r="F708" s="1">
        <v>159</v>
      </c>
      <c r="G708" s="5">
        <v>27.69</v>
      </c>
      <c r="H708" s="12">
        <v>1761.2</v>
      </c>
      <c r="I708" s="7">
        <f>VLOOKUP(Sales_Table[[#This Row],[Country]], MarkupTable!$A$2:$B$7, 2, FALSE)</f>
        <v>0.3</v>
      </c>
      <c r="J708" t="str">
        <f>IF(Sales_Table[[#This Row],[Markup]]&gt;0.2, "High tax", "Low tax")</f>
        <v>High tax</v>
      </c>
    </row>
    <row r="709" spans="1:10" x14ac:dyDescent="0.35">
      <c r="A709" s="1" t="s">
        <v>44</v>
      </c>
      <c r="B709" s="1" t="s">
        <v>15</v>
      </c>
      <c r="C709" s="1" t="s">
        <v>7</v>
      </c>
      <c r="D709" s="2">
        <v>44763</v>
      </c>
      <c r="E709" s="5">
        <v>1582</v>
      </c>
      <c r="F709" s="1">
        <v>62</v>
      </c>
      <c r="G709" s="5">
        <v>25.52</v>
      </c>
      <c r="H709" s="12">
        <v>632.79999999999995</v>
      </c>
      <c r="I709" s="7">
        <f>VLOOKUP(Sales_Table[[#This Row],[Country]], MarkupTable!$A$2:$B$7, 2, FALSE)</f>
        <v>0.25</v>
      </c>
      <c r="J709" t="str">
        <f>IF(Sales_Table[[#This Row],[Markup]]&gt;0.2, "High tax", "Low tax")</f>
        <v>High tax</v>
      </c>
    </row>
    <row r="710" spans="1:10" x14ac:dyDescent="0.35">
      <c r="A710" s="1" t="s">
        <v>32</v>
      </c>
      <c r="B710" s="1" t="s">
        <v>23</v>
      </c>
      <c r="C710" s="1" t="s">
        <v>29</v>
      </c>
      <c r="D710" s="2">
        <v>44614</v>
      </c>
      <c r="E710" s="5">
        <v>791</v>
      </c>
      <c r="F710" s="1">
        <v>22</v>
      </c>
      <c r="G710" s="5">
        <v>35.950000000000003</v>
      </c>
      <c r="H710" s="12">
        <v>316.39999999999998</v>
      </c>
      <c r="I710" s="7">
        <f>VLOOKUP(Sales_Table[[#This Row],[Country]], MarkupTable!$A$2:$B$7, 2, FALSE)</f>
        <v>0.1</v>
      </c>
      <c r="J710" t="str">
        <f>IF(Sales_Table[[#This Row],[Markup]]&gt;0.2, "High tax", "Low tax")</f>
        <v>Low tax</v>
      </c>
    </row>
    <row r="711" spans="1:10" x14ac:dyDescent="0.35">
      <c r="A711" s="1" t="s">
        <v>8</v>
      </c>
      <c r="B711" s="1" t="s">
        <v>4</v>
      </c>
      <c r="C711" s="1" t="s">
        <v>12</v>
      </c>
      <c r="D711" s="2">
        <v>44704</v>
      </c>
      <c r="E711" s="5">
        <v>9100</v>
      </c>
      <c r="F711" s="1">
        <v>187</v>
      </c>
      <c r="G711" s="5">
        <v>48.66</v>
      </c>
      <c r="H711" s="12">
        <v>3640</v>
      </c>
      <c r="I711" s="7">
        <f>VLOOKUP(Sales_Table[[#This Row],[Country]], MarkupTable!$A$2:$B$7, 2, FALSE)</f>
        <v>0.15</v>
      </c>
      <c r="J711" t="str">
        <f>IF(Sales_Table[[#This Row],[Markup]]&gt;0.2, "High tax", "Low tax")</f>
        <v>Low tax</v>
      </c>
    </row>
    <row r="712" spans="1:10" x14ac:dyDescent="0.35">
      <c r="A712" s="1" t="s">
        <v>18</v>
      </c>
      <c r="B712" s="1" t="s">
        <v>23</v>
      </c>
      <c r="C712" s="1" t="s">
        <v>26</v>
      </c>
      <c r="D712" s="2">
        <v>44754</v>
      </c>
      <c r="E712" s="5">
        <v>9884</v>
      </c>
      <c r="F712" s="1">
        <v>200</v>
      </c>
      <c r="G712" s="5">
        <v>49.42</v>
      </c>
      <c r="H712" s="12">
        <v>3953.6</v>
      </c>
      <c r="I712" s="7">
        <f>VLOOKUP(Sales_Table[[#This Row],[Country]], MarkupTable!$A$2:$B$7, 2, FALSE)</f>
        <v>0.1</v>
      </c>
      <c r="J712" t="str">
        <f>IF(Sales_Table[[#This Row],[Markup]]&gt;0.2, "High tax", "Low tax")</f>
        <v>Low tax</v>
      </c>
    </row>
    <row r="713" spans="1:10" x14ac:dyDescent="0.35">
      <c r="A713" s="1" t="s">
        <v>8</v>
      </c>
      <c r="B713" s="1" t="s">
        <v>1</v>
      </c>
      <c r="C713" s="1" t="s">
        <v>21</v>
      </c>
      <c r="D713" s="2">
        <v>44727</v>
      </c>
      <c r="E713" s="5">
        <v>3780</v>
      </c>
      <c r="F713" s="1">
        <v>201</v>
      </c>
      <c r="G713" s="5">
        <v>18.809999999999999</v>
      </c>
      <c r="H713" s="12">
        <v>1512</v>
      </c>
      <c r="I713" s="7">
        <f>VLOOKUP(Sales_Table[[#This Row],[Country]], MarkupTable!$A$2:$B$7, 2, FALSE)</f>
        <v>0.12</v>
      </c>
      <c r="J713" t="str">
        <f>IF(Sales_Table[[#This Row],[Markup]]&gt;0.2, "High tax", "Low tax")</f>
        <v>Low tax</v>
      </c>
    </row>
    <row r="714" spans="1:10" x14ac:dyDescent="0.35">
      <c r="A714" s="1" t="s">
        <v>19</v>
      </c>
      <c r="B714" s="1" t="s">
        <v>15</v>
      </c>
      <c r="C714" s="1" t="s">
        <v>16</v>
      </c>
      <c r="D714" s="2">
        <v>44735</v>
      </c>
      <c r="E714" s="5">
        <v>4557</v>
      </c>
      <c r="F714" s="1">
        <v>308</v>
      </c>
      <c r="G714" s="5">
        <v>14.8</v>
      </c>
      <c r="H714" s="12">
        <v>1822.8</v>
      </c>
      <c r="I714" s="7">
        <f>VLOOKUP(Sales_Table[[#This Row],[Country]], MarkupTable!$A$2:$B$7, 2, FALSE)</f>
        <v>0.25</v>
      </c>
      <c r="J714" t="str">
        <f>IF(Sales_Table[[#This Row],[Markup]]&gt;0.2, "High tax", "Low tax")</f>
        <v>High tax</v>
      </c>
    </row>
    <row r="715" spans="1:10" x14ac:dyDescent="0.35">
      <c r="A715" s="1" t="s">
        <v>32</v>
      </c>
      <c r="B715" s="1" t="s">
        <v>9</v>
      </c>
      <c r="C715" s="1" t="s">
        <v>24</v>
      </c>
      <c r="D715" s="2">
        <v>44645</v>
      </c>
      <c r="E715" s="5">
        <v>5796</v>
      </c>
      <c r="F715" s="1">
        <v>55</v>
      </c>
      <c r="G715" s="5">
        <v>105.38</v>
      </c>
      <c r="H715" s="12">
        <v>2318.4</v>
      </c>
      <c r="I715" s="7">
        <f>VLOOKUP(Sales_Table[[#This Row],[Country]], MarkupTable!$A$2:$B$7, 2, FALSE)</f>
        <v>0.3</v>
      </c>
      <c r="J715" t="str">
        <f>IF(Sales_Table[[#This Row],[Markup]]&gt;0.2, "High tax", "Low tax")</f>
        <v>High tax</v>
      </c>
    </row>
    <row r="716" spans="1:10" x14ac:dyDescent="0.35">
      <c r="A716" s="1" t="s">
        <v>8</v>
      </c>
      <c r="B716" s="1" t="s">
        <v>4</v>
      </c>
      <c r="C716" s="1" t="s">
        <v>51</v>
      </c>
      <c r="D716" s="2">
        <v>44746</v>
      </c>
      <c r="E716" s="5">
        <v>84</v>
      </c>
      <c r="F716" s="1">
        <v>153</v>
      </c>
      <c r="G716" s="5">
        <v>0.55000000000000004</v>
      </c>
      <c r="H716" s="12">
        <v>33.6</v>
      </c>
      <c r="I716" s="7">
        <f>VLOOKUP(Sales_Table[[#This Row],[Country]], MarkupTable!$A$2:$B$7, 2, FALSE)</f>
        <v>0.15</v>
      </c>
      <c r="J716" t="str">
        <f>IF(Sales_Table[[#This Row],[Markup]]&gt;0.2, "High tax", "Low tax")</f>
        <v>Low tax</v>
      </c>
    </row>
    <row r="717" spans="1:10" x14ac:dyDescent="0.35">
      <c r="A717" s="1" t="s">
        <v>42</v>
      </c>
      <c r="B717" s="1" t="s">
        <v>1</v>
      </c>
      <c r="C717" s="1" t="s">
        <v>38</v>
      </c>
      <c r="D717" s="2">
        <v>44693</v>
      </c>
      <c r="E717" s="5">
        <v>9037</v>
      </c>
      <c r="F717" s="1">
        <v>101</v>
      </c>
      <c r="G717" s="5">
        <v>89.48</v>
      </c>
      <c r="H717" s="12">
        <v>3614.8</v>
      </c>
      <c r="I717" s="7">
        <f>VLOOKUP(Sales_Table[[#This Row],[Country]], MarkupTable!$A$2:$B$7, 2, FALSE)</f>
        <v>0.12</v>
      </c>
      <c r="J717" t="str">
        <f>IF(Sales_Table[[#This Row],[Markup]]&gt;0.2, "High tax", "Low tax")</f>
        <v>Low tax</v>
      </c>
    </row>
    <row r="718" spans="1:10" x14ac:dyDescent="0.35">
      <c r="A718" s="1" t="s">
        <v>44</v>
      </c>
      <c r="B718" s="1" t="s">
        <v>15</v>
      </c>
      <c r="C718" s="1" t="s">
        <v>45</v>
      </c>
      <c r="D718" s="2">
        <v>44655</v>
      </c>
      <c r="E718" s="5">
        <v>4746</v>
      </c>
      <c r="F718" s="1">
        <v>137</v>
      </c>
      <c r="G718" s="5">
        <v>34.64</v>
      </c>
      <c r="H718" s="12">
        <v>1898.4</v>
      </c>
      <c r="I718" s="7">
        <f>VLOOKUP(Sales_Table[[#This Row],[Country]], MarkupTable!$A$2:$B$7, 2, FALSE)</f>
        <v>0.25</v>
      </c>
      <c r="J718" t="str">
        <f>IF(Sales_Table[[#This Row],[Markup]]&gt;0.2, "High tax", "Low tax")</f>
        <v>High tax</v>
      </c>
    </row>
    <row r="719" spans="1:10" x14ac:dyDescent="0.35">
      <c r="A719" s="1" t="s">
        <v>47</v>
      </c>
      <c r="B719" s="1" t="s">
        <v>9</v>
      </c>
      <c r="C719" s="1" t="s">
        <v>21</v>
      </c>
      <c r="D719" s="2">
        <v>44666</v>
      </c>
      <c r="E719" s="5">
        <v>6713</v>
      </c>
      <c r="F719" s="1">
        <v>398</v>
      </c>
      <c r="G719" s="5">
        <v>16.87</v>
      </c>
      <c r="H719" s="12">
        <v>2685.2</v>
      </c>
      <c r="I719" s="7">
        <f>VLOOKUP(Sales_Table[[#This Row],[Country]], MarkupTable!$A$2:$B$7, 2, FALSE)</f>
        <v>0.3</v>
      </c>
      <c r="J719" t="str">
        <f>IF(Sales_Table[[#This Row],[Markup]]&gt;0.2, "High tax", "Low tax")</f>
        <v>High tax</v>
      </c>
    </row>
    <row r="720" spans="1:10" x14ac:dyDescent="0.35">
      <c r="A720" s="1" t="s">
        <v>30</v>
      </c>
      <c r="B720" s="1" t="s">
        <v>23</v>
      </c>
      <c r="C720" s="1" t="s">
        <v>24</v>
      </c>
      <c r="D720" s="2">
        <v>44628</v>
      </c>
      <c r="E720" s="5">
        <v>6237</v>
      </c>
      <c r="F720" s="1">
        <v>88</v>
      </c>
      <c r="G720" s="5">
        <v>70.88</v>
      </c>
      <c r="H720" s="12">
        <v>2494.8000000000002</v>
      </c>
      <c r="I720" s="7">
        <f>VLOOKUP(Sales_Table[[#This Row],[Country]], MarkupTable!$A$2:$B$7, 2, FALSE)</f>
        <v>0.1</v>
      </c>
      <c r="J720" t="str">
        <f>IF(Sales_Table[[#This Row],[Markup]]&gt;0.2, "High tax", "Low tax")</f>
        <v>Low tax</v>
      </c>
    </row>
    <row r="721" spans="1:10" x14ac:dyDescent="0.35">
      <c r="A721" s="1" t="s">
        <v>25</v>
      </c>
      <c r="B721" s="1" t="s">
        <v>4</v>
      </c>
      <c r="C721" s="1" t="s">
        <v>38</v>
      </c>
      <c r="D721" s="2">
        <v>44578</v>
      </c>
      <c r="E721" s="5">
        <v>7483</v>
      </c>
      <c r="F721" s="1">
        <v>232</v>
      </c>
      <c r="G721" s="5">
        <v>32.25</v>
      </c>
      <c r="H721" s="12">
        <v>2993.2</v>
      </c>
      <c r="I721" s="7">
        <f>VLOOKUP(Sales_Table[[#This Row],[Country]], MarkupTable!$A$2:$B$7, 2, FALSE)</f>
        <v>0.15</v>
      </c>
      <c r="J721" t="str">
        <f>IF(Sales_Table[[#This Row],[Markup]]&gt;0.2, "High tax", "Low tax")</f>
        <v>Low tax</v>
      </c>
    </row>
    <row r="722" spans="1:10" x14ac:dyDescent="0.35">
      <c r="A722" s="1" t="s">
        <v>40</v>
      </c>
      <c r="B722" s="1" t="s">
        <v>4</v>
      </c>
      <c r="C722" s="1" t="s">
        <v>2</v>
      </c>
      <c r="D722" s="2">
        <v>44795</v>
      </c>
      <c r="E722" s="5">
        <v>1309</v>
      </c>
      <c r="F722" s="1">
        <v>51</v>
      </c>
      <c r="G722" s="5">
        <v>25.67</v>
      </c>
      <c r="H722" s="12">
        <v>523.6</v>
      </c>
      <c r="I722" s="7">
        <f>VLOOKUP(Sales_Table[[#This Row],[Country]], MarkupTable!$A$2:$B$7, 2, FALSE)</f>
        <v>0.15</v>
      </c>
      <c r="J722" t="str">
        <f>IF(Sales_Table[[#This Row],[Markup]]&gt;0.2, "High tax", "Low tax")</f>
        <v>Low tax</v>
      </c>
    </row>
    <row r="723" spans="1:10" x14ac:dyDescent="0.35">
      <c r="A723" s="1" t="s">
        <v>42</v>
      </c>
      <c r="B723" s="1" t="s">
        <v>1</v>
      </c>
      <c r="C723" s="1" t="s">
        <v>12</v>
      </c>
      <c r="D723" s="2">
        <v>44767</v>
      </c>
      <c r="E723" s="5">
        <v>1155</v>
      </c>
      <c r="F723" s="1">
        <v>66</v>
      </c>
      <c r="G723" s="5">
        <v>17.5</v>
      </c>
      <c r="H723" s="12">
        <v>462</v>
      </c>
      <c r="I723" s="7">
        <f>VLOOKUP(Sales_Table[[#This Row],[Country]], MarkupTable!$A$2:$B$7, 2, FALSE)</f>
        <v>0.12</v>
      </c>
      <c r="J723" t="str">
        <f>IF(Sales_Table[[#This Row],[Markup]]&gt;0.2, "High tax", "Low tax")</f>
        <v>Low tax</v>
      </c>
    </row>
    <row r="724" spans="1:10" x14ac:dyDescent="0.35">
      <c r="A724" s="1" t="s">
        <v>27</v>
      </c>
      <c r="B724" s="1" t="s">
        <v>1</v>
      </c>
      <c r="C724" s="1" t="s">
        <v>16</v>
      </c>
      <c r="D724" s="2">
        <v>44726</v>
      </c>
      <c r="E724" s="5">
        <v>2989</v>
      </c>
      <c r="F724" s="1">
        <v>124</v>
      </c>
      <c r="G724" s="5">
        <v>24.1</v>
      </c>
      <c r="H724" s="12">
        <v>1195.5999999999999</v>
      </c>
      <c r="I724" s="7">
        <f>VLOOKUP(Sales_Table[[#This Row],[Country]], MarkupTable!$A$2:$B$7, 2, FALSE)</f>
        <v>0.12</v>
      </c>
      <c r="J724" t="str">
        <f>IF(Sales_Table[[#This Row],[Markup]]&gt;0.2, "High tax", "Low tax")</f>
        <v>Low tax</v>
      </c>
    </row>
    <row r="725" spans="1:10" x14ac:dyDescent="0.35">
      <c r="A725" s="1" t="s">
        <v>49</v>
      </c>
      <c r="B725" s="1" t="s">
        <v>4</v>
      </c>
      <c r="C725" s="1" t="s">
        <v>46</v>
      </c>
      <c r="D725" s="2">
        <v>44656</v>
      </c>
      <c r="E725" s="5">
        <v>9625</v>
      </c>
      <c r="F725" s="1">
        <v>78</v>
      </c>
      <c r="G725" s="5">
        <v>123.4</v>
      </c>
      <c r="H725" s="12">
        <v>3850</v>
      </c>
      <c r="I725" s="7">
        <f>VLOOKUP(Sales_Table[[#This Row],[Country]], MarkupTable!$A$2:$B$7, 2, FALSE)</f>
        <v>0.15</v>
      </c>
      <c r="J725" t="str">
        <f>IF(Sales_Table[[#This Row],[Markup]]&gt;0.2, "High tax", "Low tax")</f>
        <v>Low tax</v>
      </c>
    </row>
    <row r="726" spans="1:10" x14ac:dyDescent="0.35">
      <c r="A726" s="1" t="s">
        <v>47</v>
      </c>
      <c r="B726" s="1" t="s">
        <v>1</v>
      </c>
      <c r="C726" s="1" t="s">
        <v>45</v>
      </c>
      <c r="D726" s="2">
        <v>44799</v>
      </c>
      <c r="E726" s="5">
        <v>7357</v>
      </c>
      <c r="F726" s="1">
        <v>341</v>
      </c>
      <c r="G726" s="5">
        <v>21.57</v>
      </c>
      <c r="H726" s="12">
        <v>2942.8</v>
      </c>
      <c r="I726" s="7">
        <f>VLOOKUP(Sales_Table[[#This Row],[Country]], MarkupTable!$A$2:$B$7, 2, FALSE)</f>
        <v>0.12</v>
      </c>
      <c r="J726" t="str">
        <f>IF(Sales_Table[[#This Row],[Markup]]&gt;0.2, "High tax", "Low tax")</f>
        <v>Low tax</v>
      </c>
    </row>
    <row r="727" spans="1:10" x14ac:dyDescent="0.35">
      <c r="A727" s="1" t="s">
        <v>40</v>
      </c>
      <c r="B727" s="1" t="s">
        <v>9</v>
      </c>
      <c r="C727" s="1" t="s">
        <v>16</v>
      </c>
      <c r="D727" s="2">
        <v>44776</v>
      </c>
      <c r="E727" s="5">
        <v>10031</v>
      </c>
      <c r="F727" s="1">
        <v>114</v>
      </c>
      <c r="G727" s="5">
        <v>87.99</v>
      </c>
      <c r="H727" s="12">
        <v>4012.4</v>
      </c>
      <c r="I727" s="7">
        <f>VLOOKUP(Sales_Table[[#This Row],[Country]], MarkupTable!$A$2:$B$7, 2, FALSE)</f>
        <v>0.3</v>
      </c>
      <c r="J727" t="str">
        <f>IF(Sales_Table[[#This Row],[Markup]]&gt;0.2, "High tax", "Low tax")</f>
        <v>High tax</v>
      </c>
    </row>
    <row r="728" spans="1:10" x14ac:dyDescent="0.35">
      <c r="A728" s="1" t="s">
        <v>6</v>
      </c>
      <c r="B728" s="1" t="s">
        <v>23</v>
      </c>
      <c r="C728" s="1" t="s">
        <v>38</v>
      </c>
      <c r="D728" s="2">
        <v>44753</v>
      </c>
      <c r="E728" s="5">
        <v>6587</v>
      </c>
      <c r="F728" s="1">
        <v>4</v>
      </c>
      <c r="G728" s="5">
        <v>1646.75</v>
      </c>
      <c r="H728" s="12">
        <v>2634.8</v>
      </c>
      <c r="I728" s="7">
        <f>VLOOKUP(Sales_Table[[#This Row],[Country]], MarkupTable!$A$2:$B$7, 2, FALSE)</f>
        <v>0.1</v>
      </c>
      <c r="J728" t="str">
        <f>IF(Sales_Table[[#This Row],[Markup]]&gt;0.2, "High tax", "Low tax")</f>
        <v>Low tax</v>
      </c>
    </row>
    <row r="729" spans="1:10" x14ac:dyDescent="0.35">
      <c r="A729" s="1" t="s">
        <v>40</v>
      </c>
      <c r="B729" s="1" t="s">
        <v>15</v>
      </c>
      <c r="C729" s="1" t="s">
        <v>24</v>
      </c>
      <c r="D729" s="2">
        <v>44631</v>
      </c>
      <c r="E729" s="5">
        <v>3311</v>
      </c>
      <c r="F729" s="1">
        <v>22</v>
      </c>
      <c r="G729" s="5">
        <v>150.5</v>
      </c>
      <c r="H729" s="12">
        <v>1324.4</v>
      </c>
      <c r="I729" s="7">
        <f>VLOOKUP(Sales_Table[[#This Row],[Country]], MarkupTable!$A$2:$B$7, 2, FALSE)</f>
        <v>0.25</v>
      </c>
      <c r="J729" t="str">
        <f>IF(Sales_Table[[#This Row],[Markup]]&gt;0.2, "High tax", "Low tax")</f>
        <v>High tax</v>
      </c>
    </row>
    <row r="730" spans="1:10" x14ac:dyDescent="0.35">
      <c r="A730" s="1" t="s">
        <v>17</v>
      </c>
      <c r="B730" s="1" t="s">
        <v>1</v>
      </c>
      <c r="C730" s="1" t="s">
        <v>7</v>
      </c>
      <c r="D730" s="2">
        <v>44571</v>
      </c>
      <c r="E730" s="5">
        <v>15330</v>
      </c>
      <c r="F730" s="1">
        <v>30</v>
      </c>
      <c r="G730" s="5">
        <v>511</v>
      </c>
      <c r="H730" s="12">
        <v>6132</v>
      </c>
      <c r="I730" s="7">
        <f>VLOOKUP(Sales_Table[[#This Row],[Country]], MarkupTable!$A$2:$B$7, 2, FALSE)</f>
        <v>0.12</v>
      </c>
      <c r="J730" t="str">
        <f>IF(Sales_Table[[#This Row],[Markup]]&gt;0.2, "High tax", "Low tax")</f>
        <v>Low tax</v>
      </c>
    </row>
    <row r="731" spans="1:10" x14ac:dyDescent="0.35">
      <c r="A731" s="1" t="s">
        <v>30</v>
      </c>
      <c r="B731" s="1" t="s">
        <v>1</v>
      </c>
      <c r="C731" s="1" t="s">
        <v>50</v>
      </c>
      <c r="D731" s="2">
        <v>44655</v>
      </c>
      <c r="E731" s="5">
        <v>14028</v>
      </c>
      <c r="F731" s="1">
        <v>351</v>
      </c>
      <c r="G731" s="5">
        <v>39.97</v>
      </c>
      <c r="H731" s="12">
        <v>5611.2</v>
      </c>
      <c r="I731" s="7">
        <f>VLOOKUP(Sales_Table[[#This Row],[Country]], MarkupTable!$A$2:$B$7, 2, FALSE)</f>
        <v>0.12</v>
      </c>
      <c r="J731" t="str">
        <f>IF(Sales_Table[[#This Row],[Markup]]&gt;0.2, "High tax", "Low tax")</f>
        <v>Low tax</v>
      </c>
    </row>
    <row r="732" spans="1:10" x14ac:dyDescent="0.35">
      <c r="A732" s="1" t="s">
        <v>25</v>
      </c>
      <c r="B732" s="1" t="s">
        <v>9</v>
      </c>
      <c r="C732" s="1" t="s">
        <v>16</v>
      </c>
      <c r="D732" s="2">
        <v>44578</v>
      </c>
      <c r="E732" s="5">
        <v>6678</v>
      </c>
      <c r="F732" s="1">
        <v>708</v>
      </c>
      <c r="G732" s="5">
        <v>9.43</v>
      </c>
      <c r="H732" s="12">
        <v>2671.2</v>
      </c>
      <c r="I732" s="7">
        <f>VLOOKUP(Sales_Table[[#This Row],[Country]], MarkupTable!$A$2:$B$7, 2, FALSE)</f>
        <v>0.3</v>
      </c>
      <c r="J732" t="str">
        <f>IF(Sales_Table[[#This Row],[Markup]]&gt;0.2, "High tax", "Low tax")</f>
        <v>High tax</v>
      </c>
    </row>
    <row r="733" spans="1:10" x14ac:dyDescent="0.35">
      <c r="A733" s="1" t="s">
        <v>27</v>
      </c>
      <c r="B733" s="1" t="s">
        <v>15</v>
      </c>
      <c r="C733" s="1" t="s">
        <v>29</v>
      </c>
      <c r="D733" s="2">
        <v>44750</v>
      </c>
      <c r="E733" s="5">
        <v>8624</v>
      </c>
      <c r="F733" s="1">
        <v>50</v>
      </c>
      <c r="G733" s="5">
        <v>172.48</v>
      </c>
      <c r="H733" s="12">
        <v>3449.6</v>
      </c>
      <c r="I733" s="7">
        <f>VLOOKUP(Sales_Table[[#This Row],[Country]], MarkupTable!$A$2:$B$7, 2, FALSE)</f>
        <v>0.25</v>
      </c>
      <c r="J733" t="str">
        <f>IF(Sales_Table[[#This Row],[Markup]]&gt;0.2, "High tax", "Low tax")</f>
        <v>High tax</v>
      </c>
    </row>
    <row r="734" spans="1:10" x14ac:dyDescent="0.35">
      <c r="A734" s="1" t="s">
        <v>8</v>
      </c>
      <c r="B734" s="1" t="s">
        <v>1</v>
      </c>
      <c r="C734" s="1" t="s">
        <v>29</v>
      </c>
      <c r="D734" s="2">
        <v>44663</v>
      </c>
      <c r="E734" s="5">
        <v>1197</v>
      </c>
      <c r="F734" s="1">
        <v>356</v>
      </c>
      <c r="G734" s="5">
        <v>3.36</v>
      </c>
      <c r="H734" s="12">
        <v>478.8</v>
      </c>
      <c r="I734" s="7">
        <f>VLOOKUP(Sales_Table[[#This Row],[Country]], MarkupTable!$A$2:$B$7, 2, FALSE)</f>
        <v>0.12</v>
      </c>
      <c r="J734" t="str">
        <f>IF(Sales_Table[[#This Row],[Markup]]&gt;0.2, "High tax", "Low tax")</f>
        <v>Low tax</v>
      </c>
    </row>
    <row r="735" spans="1:10" x14ac:dyDescent="0.35">
      <c r="A735" s="1" t="s">
        <v>18</v>
      </c>
      <c r="B735" s="1" t="s">
        <v>23</v>
      </c>
      <c r="C735" s="1" t="s">
        <v>36</v>
      </c>
      <c r="D735" s="2">
        <v>44797</v>
      </c>
      <c r="E735" s="5">
        <v>483</v>
      </c>
      <c r="F735" s="1">
        <v>185</v>
      </c>
      <c r="G735" s="5">
        <v>2.61</v>
      </c>
      <c r="H735" s="12">
        <v>193.2</v>
      </c>
      <c r="I735" s="7">
        <f>VLOOKUP(Sales_Table[[#This Row],[Country]], MarkupTable!$A$2:$B$7, 2, FALSE)</f>
        <v>0.1</v>
      </c>
      <c r="J735" t="str">
        <f>IF(Sales_Table[[#This Row],[Markup]]&gt;0.2, "High tax", "Low tax")</f>
        <v>Low tax</v>
      </c>
    </row>
    <row r="736" spans="1:10" x14ac:dyDescent="0.35">
      <c r="A736" s="1" t="s">
        <v>49</v>
      </c>
      <c r="B736" s="1" t="s">
        <v>1</v>
      </c>
      <c r="C736" s="1" t="s">
        <v>46</v>
      </c>
      <c r="D736" s="2">
        <v>44719</v>
      </c>
      <c r="E736" s="5">
        <v>1687</v>
      </c>
      <c r="F736" s="1">
        <v>236</v>
      </c>
      <c r="G736" s="5">
        <v>7.15</v>
      </c>
      <c r="H736" s="12">
        <v>674.8</v>
      </c>
      <c r="I736" s="7">
        <f>VLOOKUP(Sales_Table[[#This Row],[Country]], MarkupTable!$A$2:$B$7, 2, FALSE)</f>
        <v>0.12</v>
      </c>
      <c r="J736" t="str">
        <f>IF(Sales_Table[[#This Row],[Markup]]&gt;0.2, "High tax", "Low tax")</f>
        <v>Low tax</v>
      </c>
    </row>
    <row r="737" spans="1:10" x14ac:dyDescent="0.35">
      <c r="A737" s="1" t="s">
        <v>13</v>
      </c>
      <c r="B737" s="1" t="s">
        <v>23</v>
      </c>
      <c r="C737" s="1" t="s">
        <v>41</v>
      </c>
      <c r="D737" s="2">
        <v>44770</v>
      </c>
      <c r="E737" s="5">
        <v>1309</v>
      </c>
      <c r="F737" s="1">
        <v>30</v>
      </c>
      <c r="G737" s="5">
        <v>43.63</v>
      </c>
      <c r="H737" s="12">
        <v>523.6</v>
      </c>
      <c r="I737" s="7">
        <f>VLOOKUP(Sales_Table[[#This Row],[Country]], MarkupTable!$A$2:$B$7, 2, FALSE)</f>
        <v>0.1</v>
      </c>
      <c r="J737" t="str">
        <f>IF(Sales_Table[[#This Row],[Markup]]&gt;0.2, "High tax", "Low tax")</f>
        <v>Low tax</v>
      </c>
    </row>
    <row r="738" spans="1:10" x14ac:dyDescent="0.35">
      <c r="A738" s="1" t="s">
        <v>34</v>
      </c>
      <c r="B738" s="1" t="s">
        <v>20</v>
      </c>
      <c r="C738" s="1" t="s">
        <v>12</v>
      </c>
      <c r="D738" s="2">
        <v>44613</v>
      </c>
      <c r="E738" s="5">
        <v>9534</v>
      </c>
      <c r="F738" s="1">
        <v>111</v>
      </c>
      <c r="G738" s="5">
        <v>85.89</v>
      </c>
      <c r="H738" s="12">
        <v>3813.6</v>
      </c>
      <c r="I738" s="7">
        <f>VLOOKUP(Sales_Table[[#This Row],[Country]], MarkupTable!$A$2:$B$7, 2, FALSE)</f>
        <v>0.35</v>
      </c>
      <c r="J738" t="str">
        <f>IF(Sales_Table[[#This Row],[Markup]]&gt;0.2, "High tax", "Low tax")</f>
        <v>High tax</v>
      </c>
    </row>
    <row r="739" spans="1:10" x14ac:dyDescent="0.35">
      <c r="A739" s="1" t="s">
        <v>37</v>
      </c>
      <c r="B739" s="1" t="s">
        <v>23</v>
      </c>
      <c r="C739" s="1" t="s">
        <v>2</v>
      </c>
      <c r="D739" s="2">
        <v>44659</v>
      </c>
      <c r="E739" s="5">
        <v>1694</v>
      </c>
      <c r="F739" s="1">
        <v>289</v>
      </c>
      <c r="G739" s="5">
        <v>5.86</v>
      </c>
      <c r="H739" s="12">
        <v>677.6</v>
      </c>
      <c r="I739" s="7">
        <f>VLOOKUP(Sales_Table[[#This Row],[Country]], MarkupTable!$A$2:$B$7, 2, FALSE)</f>
        <v>0.1</v>
      </c>
      <c r="J739" t="str">
        <f>IF(Sales_Table[[#This Row],[Markup]]&gt;0.2, "High tax", "Low tax")</f>
        <v>Low tax</v>
      </c>
    </row>
    <row r="740" spans="1:10" x14ac:dyDescent="0.35">
      <c r="A740" s="1" t="s">
        <v>17</v>
      </c>
      <c r="B740" s="1" t="s">
        <v>1</v>
      </c>
      <c r="C740" s="1" t="s">
        <v>39</v>
      </c>
      <c r="D740" s="2">
        <v>44740</v>
      </c>
      <c r="E740" s="5">
        <v>70</v>
      </c>
      <c r="F740" s="1">
        <v>103</v>
      </c>
      <c r="G740" s="5">
        <v>0.68</v>
      </c>
      <c r="H740" s="12">
        <v>28</v>
      </c>
      <c r="I740" s="7">
        <f>VLOOKUP(Sales_Table[[#This Row],[Country]], MarkupTable!$A$2:$B$7, 2, FALSE)</f>
        <v>0.12</v>
      </c>
      <c r="J740" t="str">
        <f>IF(Sales_Table[[#This Row],[Markup]]&gt;0.2, "High tax", "Low tax")</f>
        <v>Low tax</v>
      </c>
    </row>
    <row r="741" spans="1:10" x14ac:dyDescent="0.35">
      <c r="A741" s="1" t="s">
        <v>3</v>
      </c>
      <c r="B741" s="1" t="s">
        <v>1</v>
      </c>
      <c r="C741" s="1" t="s">
        <v>50</v>
      </c>
      <c r="D741" s="2">
        <v>44644</v>
      </c>
      <c r="E741" s="5">
        <v>2443</v>
      </c>
      <c r="F741" s="1">
        <v>20</v>
      </c>
      <c r="G741" s="5">
        <v>122.15</v>
      </c>
      <c r="H741" s="12">
        <v>977.2</v>
      </c>
      <c r="I741" s="7">
        <f>VLOOKUP(Sales_Table[[#This Row],[Country]], MarkupTable!$A$2:$B$7, 2, FALSE)</f>
        <v>0.12</v>
      </c>
      <c r="J741" t="str">
        <f>IF(Sales_Table[[#This Row],[Markup]]&gt;0.2, "High tax", "Low tax")</f>
        <v>Low tax</v>
      </c>
    </row>
    <row r="742" spans="1:10" x14ac:dyDescent="0.35">
      <c r="A742" s="1" t="s">
        <v>19</v>
      </c>
      <c r="B742" s="1" t="s">
        <v>9</v>
      </c>
      <c r="C742" s="1" t="s">
        <v>51</v>
      </c>
      <c r="D742" s="2">
        <v>44771</v>
      </c>
      <c r="E742" s="5">
        <v>2933</v>
      </c>
      <c r="F742" s="1">
        <v>55</v>
      </c>
      <c r="G742" s="5">
        <v>53.33</v>
      </c>
      <c r="H742" s="12">
        <v>1173.2</v>
      </c>
      <c r="I742" s="7">
        <f>VLOOKUP(Sales_Table[[#This Row],[Country]], MarkupTable!$A$2:$B$7, 2, FALSE)</f>
        <v>0.3</v>
      </c>
      <c r="J742" t="str">
        <f>IF(Sales_Table[[#This Row],[Markup]]&gt;0.2, "High tax", "Low tax")</f>
        <v>High tax</v>
      </c>
    </row>
    <row r="743" spans="1:10" x14ac:dyDescent="0.35">
      <c r="A743" s="1" t="s">
        <v>37</v>
      </c>
      <c r="B743" s="1" t="s">
        <v>20</v>
      </c>
      <c r="C743" s="1" t="s">
        <v>24</v>
      </c>
      <c r="D743" s="2">
        <v>44706</v>
      </c>
      <c r="E743" s="5">
        <v>2044</v>
      </c>
      <c r="F743" s="1">
        <v>90</v>
      </c>
      <c r="G743" s="5">
        <v>22.71</v>
      </c>
      <c r="H743" s="12">
        <v>817.6</v>
      </c>
      <c r="I743" s="7">
        <f>VLOOKUP(Sales_Table[[#This Row],[Country]], MarkupTable!$A$2:$B$7, 2, FALSE)</f>
        <v>0.35</v>
      </c>
      <c r="J743" t="str">
        <f>IF(Sales_Table[[#This Row],[Markup]]&gt;0.2, "High tax", "Low tax")</f>
        <v>High tax</v>
      </c>
    </row>
    <row r="744" spans="1:10" x14ac:dyDescent="0.35">
      <c r="A744" s="1" t="s">
        <v>6</v>
      </c>
      <c r="B744" s="1" t="s">
        <v>9</v>
      </c>
      <c r="C744" s="1" t="s">
        <v>45</v>
      </c>
      <c r="D744" s="2">
        <v>44650</v>
      </c>
      <c r="E744" s="5">
        <v>6524</v>
      </c>
      <c r="F744" s="1">
        <v>303</v>
      </c>
      <c r="G744" s="5">
        <v>21.53</v>
      </c>
      <c r="H744" s="12">
        <v>2609.6</v>
      </c>
      <c r="I744" s="7">
        <f>VLOOKUP(Sales_Table[[#This Row],[Country]], MarkupTable!$A$2:$B$7, 2, FALSE)</f>
        <v>0.3</v>
      </c>
      <c r="J744" t="str">
        <f>IF(Sales_Table[[#This Row],[Markup]]&gt;0.2, "High tax", "Low tax")</f>
        <v>High tax</v>
      </c>
    </row>
    <row r="745" spans="1:10" x14ac:dyDescent="0.35">
      <c r="A745" s="1" t="s">
        <v>37</v>
      </c>
      <c r="B745" s="1" t="s">
        <v>20</v>
      </c>
      <c r="C745" s="1" t="s">
        <v>29</v>
      </c>
      <c r="D745" s="2">
        <v>44760</v>
      </c>
      <c r="E745" s="5">
        <v>12656</v>
      </c>
      <c r="F745" s="1">
        <v>126</v>
      </c>
      <c r="G745" s="5">
        <v>100.44</v>
      </c>
      <c r="H745" s="12">
        <v>5062.3999999999996</v>
      </c>
      <c r="I745" s="7">
        <f>VLOOKUP(Sales_Table[[#This Row],[Country]], MarkupTable!$A$2:$B$7, 2, FALSE)</f>
        <v>0.35</v>
      </c>
      <c r="J745" t="str">
        <f>IF(Sales_Table[[#This Row],[Markup]]&gt;0.2, "High tax", "Low tax")</f>
        <v>High tax</v>
      </c>
    </row>
    <row r="746" spans="1:10" x14ac:dyDescent="0.35">
      <c r="A746" s="1" t="s">
        <v>28</v>
      </c>
      <c r="B746" s="1" t="s">
        <v>23</v>
      </c>
      <c r="C746" s="1" t="s">
        <v>21</v>
      </c>
      <c r="D746" s="2">
        <v>44691</v>
      </c>
      <c r="E746" s="5">
        <v>8722</v>
      </c>
      <c r="F746" s="1">
        <v>109</v>
      </c>
      <c r="G746" s="5">
        <v>80.02</v>
      </c>
      <c r="H746" s="12">
        <v>3488.8</v>
      </c>
      <c r="I746" s="7">
        <f>VLOOKUP(Sales_Table[[#This Row],[Country]], MarkupTable!$A$2:$B$7, 2, FALSE)</f>
        <v>0.1</v>
      </c>
      <c r="J746" t="str">
        <f>IF(Sales_Table[[#This Row],[Markup]]&gt;0.2, "High tax", "Low tax")</f>
        <v>Low tax</v>
      </c>
    </row>
    <row r="747" spans="1:10" x14ac:dyDescent="0.35">
      <c r="A747" s="1" t="s">
        <v>22</v>
      </c>
      <c r="B747" s="1" t="s">
        <v>9</v>
      </c>
      <c r="C747" s="1" t="s">
        <v>46</v>
      </c>
      <c r="D747" s="2">
        <v>44638</v>
      </c>
      <c r="E747" s="5">
        <v>15750</v>
      </c>
      <c r="F747" s="1">
        <v>92</v>
      </c>
      <c r="G747" s="5">
        <v>171.2</v>
      </c>
      <c r="H747" s="12">
        <v>6300</v>
      </c>
      <c r="I747" s="7">
        <f>VLOOKUP(Sales_Table[[#This Row],[Country]], MarkupTable!$A$2:$B$7, 2, FALSE)</f>
        <v>0.3</v>
      </c>
      <c r="J747" t="str">
        <f>IF(Sales_Table[[#This Row],[Markup]]&gt;0.2, "High tax", "Low tax")</f>
        <v>High tax</v>
      </c>
    </row>
    <row r="748" spans="1:10" x14ac:dyDescent="0.35">
      <c r="A748" s="1" t="s">
        <v>49</v>
      </c>
      <c r="B748" s="1" t="s">
        <v>4</v>
      </c>
      <c r="C748" s="1" t="s">
        <v>51</v>
      </c>
      <c r="D748" s="2">
        <v>44727</v>
      </c>
      <c r="E748" s="5">
        <v>6839</v>
      </c>
      <c r="F748" s="1">
        <v>56</v>
      </c>
      <c r="G748" s="5">
        <v>122.12</v>
      </c>
      <c r="H748" s="12">
        <v>2735.6</v>
      </c>
      <c r="I748" s="7">
        <f>VLOOKUP(Sales_Table[[#This Row],[Country]], MarkupTable!$A$2:$B$7, 2, FALSE)</f>
        <v>0.15</v>
      </c>
      <c r="J748" t="str">
        <f>IF(Sales_Table[[#This Row],[Markup]]&gt;0.2, "High tax", "Low tax")</f>
        <v>Low tax</v>
      </c>
    </row>
    <row r="749" spans="1:10" x14ac:dyDescent="0.35">
      <c r="A749" s="1" t="s">
        <v>3</v>
      </c>
      <c r="B749" s="1" t="s">
        <v>23</v>
      </c>
      <c r="C749" s="1" t="s">
        <v>16</v>
      </c>
      <c r="D749" s="2">
        <v>44693</v>
      </c>
      <c r="E749" s="5">
        <v>13685</v>
      </c>
      <c r="F749" s="1">
        <v>58</v>
      </c>
      <c r="G749" s="5">
        <v>235.95</v>
      </c>
      <c r="H749" s="12">
        <v>5474</v>
      </c>
      <c r="I749" s="7">
        <f>VLOOKUP(Sales_Table[[#This Row],[Country]], MarkupTable!$A$2:$B$7, 2, FALSE)</f>
        <v>0.1</v>
      </c>
      <c r="J749" t="str">
        <f>IF(Sales_Table[[#This Row],[Markup]]&gt;0.2, "High tax", "Low tax")</f>
        <v>Low tax</v>
      </c>
    </row>
    <row r="750" spans="1:10" x14ac:dyDescent="0.35">
      <c r="A750" s="1" t="s">
        <v>43</v>
      </c>
      <c r="B750" s="1" t="s">
        <v>15</v>
      </c>
      <c r="C750" s="1" t="s">
        <v>50</v>
      </c>
      <c r="D750" s="2">
        <v>44735</v>
      </c>
      <c r="E750" s="5">
        <v>2912</v>
      </c>
      <c r="F750" s="1">
        <v>110</v>
      </c>
      <c r="G750" s="5">
        <v>26.47</v>
      </c>
      <c r="H750" s="12">
        <v>1164.8</v>
      </c>
      <c r="I750" s="7">
        <f>VLOOKUP(Sales_Table[[#This Row],[Country]], MarkupTable!$A$2:$B$7, 2, FALSE)</f>
        <v>0.25</v>
      </c>
      <c r="J750" t="str">
        <f>IF(Sales_Table[[#This Row],[Markup]]&gt;0.2, "High tax", "Low tax")</f>
        <v>High tax</v>
      </c>
    </row>
    <row r="751" spans="1:10" x14ac:dyDescent="0.35">
      <c r="A751" s="1" t="s">
        <v>28</v>
      </c>
      <c r="B751" s="1" t="s">
        <v>4</v>
      </c>
      <c r="C751" s="1" t="s">
        <v>33</v>
      </c>
      <c r="D751" s="2">
        <v>44672</v>
      </c>
      <c r="E751" s="5">
        <v>3339</v>
      </c>
      <c r="F751" s="1">
        <v>171</v>
      </c>
      <c r="G751" s="5">
        <v>19.53</v>
      </c>
      <c r="H751" s="12">
        <v>1335.6</v>
      </c>
      <c r="I751" s="7">
        <f>VLOOKUP(Sales_Table[[#This Row],[Country]], MarkupTable!$A$2:$B$7, 2, FALSE)</f>
        <v>0.15</v>
      </c>
      <c r="J751" t="str">
        <f>IF(Sales_Table[[#This Row],[Markup]]&gt;0.2, "High tax", "Low tax")</f>
        <v>Low tax</v>
      </c>
    </row>
    <row r="752" spans="1:10" x14ac:dyDescent="0.35">
      <c r="A752" s="1" t="s">
        <v>6</v>
      </c>
      <c r="B752" s="1" t="s">
        <v>9</v>
      </c>
      <c r="C752" s="1" t="s">
        <v>41</v>
      </c>
      <c r="D752" s="2">
        <v>44790</v>
      </c>
      <c r="E752" s="5">
        <v>910</v>
      </c>
      <c r="F752" s="1">
        <v>117</v>
      </c>
      <c r="G752" s="5">
        <v>7.78</v>
      </c>
      <c r="H752" s="12">
        <v>364</v>
      </c>
      <c r="I752" s="7">
        <f>VLOOKUP(Sales_Table[[#This Row],[Country]], MarkupTable!$A$2:$B$7, 2, FALSE)</f>
        <v>0.3</v>
      </c>
      <c r="J752" t="str">
        <f>IF(Sales_Table[[#This Row],[Markup]]&gt;0.2, "High tax", "Low tax")</f>
        <v>High tax</v>
      </c>
    </row>
    <row r="753" spans="1:10" x14ac:dyDescent="0.35">
      <c r="A753" s="1" t="s">
        <v>18</v>
      </c>
      <c r="B753" s="1" t="s">
        <v>15</v>
      </c>
      <c r="C753" s="1" t="s">
        <v>24</v>
      </c>
      <c r="D753" s="2">
        <v>44599</v>
      </c>
      <c r="E753" s="5">
        <v>19481</v>
      </c>
      <c r="F753" s="1">
        <v>51</v>
      </c>
      <c r="G753" s="5">
        <v>381.98</v>
      </c>
      <c r="H753" s="12">
        <v>7792.4</v>
      </c>
      <c r="I753" s="7">
        <f>VLOOKUP(Sales_Table[[#This Row],[Country]], MarkupTable!$A$2:$B$7, 2, FALSE)</f>
        <v>0.25</v>
      </c>
      <c r="J753" t="str">
        <f>IF(Sales_Table[[#This Row],[Markup]]&gt;0.2, "High tax", "Low tax")</f>
        <v>High tax</v>
      </c>
    </row>
    <row r="754" spans="1:10" x14ac:dyDescent="0.35">
      <c r="A754" s="1" t="s">
        <v>43</v>
      </c>
      <c r="B754" s="1" t="s">
        <v>23</v>
      </c>
      <c r="C754" s="1" t="s">
        <v>10</v>
      </c>
      <c r="D754" s="2">
        <v>44637</v>
      </c>
      <c r="E754" s="5">
        <v>8099</v>
      </c>
      <c r="F754" s="1">
        <v>118</v>
      </c>
      <c r="G754" s="5">
        <v>68.64</v>
      </c>
      <c r="H754" s="12">
        <v>3239.6</v>
      </c>
      <c r="I754" s="7">
        <f>VLOOKUP(Sales_Table[[#This Row],[Country]], MarkupTable!$A$2:$B$7, 2, FALSE)</f>
        <v>0.1</v>
      </c>
      <c r="J754" t="str">
        <f>IF(Sales_Table[[#This Row],[Markup]]&gt;0.2, "High tax", "Low tax")</f>
        <v>Low tax</v>
      </c>
    </row>
    <row r="755" spans="1:10" x14ac:dyDescent="0.35">
      <c r="A755" s="1" t="s">
        <v>8</v>
      </c>
      <c r="B755" s="1" t="s">
        <v>4</v>
      </c>
      <c r="C755" s="1" t="s">
        <v>50</v>
      </c>
      <c r="D755" s="2">
        <v>44774</v>
      </c>
      <c r="E755" s="5">
        <v>13727</v>
      </c>
      <c r="F755" s="1">
        <v>79</v>
      </c>
      <c r="G755" s="5">
        <v>173.76</v>
      </c>
      <c r="H755" s="12">
        <v>5490.8</v>
      </c>
      <c r="I755" s="7">
        <f>VLOOKUP(Sales_Table[[#This Row],[Country]], MarkupTable!$A$2:$B$7, 2, FALSE)</f>
        <v>0.15</v>
      </c>
      <c r="J755" t="str">
        <f>IF(Sales_Table[[#This Row],[Markup]]&gt;0.2, "High tax", "Low tax")</f>
        <v>Low tax</v>
      </c>
    </row>
    <row r="756" spans="1:10" x14ac:dyDescent="0.35">
      <c r="A756" s="1" t="s">
        <v>0</v>
      </c>
      <c r="B756" s="1" t="s">
        <v>9</v>
      </c>
      <c r="C756" s="1" t="s">
        <v>31</v>
      </c>
      <c r="D756" s="2">
        <v>44638</v>
      </c>
      <c r="E756" s="5">
        <v>8659</v>
      </c>
      <c r="F756" s="1">
        <v>29</v>
      </c>
      <c r="G756" s="5">
        <v>298.58999999999997</v>
      </c>
      <c r="H756" s="12">
        <v>3463.6</v>
      </c>
      <c r="I756" s="7">
        <f>VLOOKUP(Sales_Table[[#This Row],[Country]], MarkupTable!$A$2:$B$7, 2, FALSE)</f>
        <v>0.3</v>
      </c>
      <c r="J756" t="str">
        <f>IF(Sales_Table[[#This Row],[Markup]]&gt;0.2, "High tax", "Low tax")</f>
        <v>High tax</v>
      </c>
    </row>
    <row r="757" spans="1:10" x14ac:dyDescent="0.35">
      <c r="A757" s="1" t="s">
        <v>6</v>
      </c>
      <c r="B757" s="1" t="s">
        <v>23</v>
      </c>
      <c r="C757" s="1" t="s">
        <v>36</v>
      </c>
      <c r="D757" s="2">
        <v>44726</v>
      </c>
      <c r="E757" s="5">
        <v>5782</v>
      </c>
      <c r="F757" s="1">
        <v>103</v>
      </c>
      <c r="G757" s="5">
        <v>56.14</v>
      </c>
      <c r="H757" s="12">
        <v>2312.8000000000002</v>
      </c>
      <c r="I757" s="7">
        <f>VLOOKUP(Sales_Table[[#This Row],[Country]], MarkupTable!$A$2:$B$7, 2, FALSE)</f>
        <v>0.1</v>
      </c>
      <c r="J757" t="str">
        <f>IF(Sales_Table[[#This Row],[Markup]]&gt;0.2, "High tax", "Low tax")</f>
        <v>Low tax</v>
      </c>
    </row>
    <row r="758" spans="1:10" x14ac:dyDescent="0.35">
      <c r="A758" s="1" t="s">
        <v>28</v>
      </c>
      <c r="B758" s="1" t="s">
        <v>1</v>
      </c>
      <c r="C758" s="1" t="s">
        <v>24</v>
      </c>
      <c r="D758" s="2">
        <v>44673</v>
      </c>
      <c r="E758" s="5">
        <v>8463</v>
      </c>
      <c r="F758" s="1">
        <v>155</v>
      </c>
      <c r="G758" s="5">
        <v>54.6</v>
      </c>
      <c r="H758" s="12">
        <v>3385.2</v>
      </c>
      <c r="I758" s="7">
        <f>VLOOKUP(Sales_Table[[#This Row],[Country]], MarkupTable!$A$2:$B$7, 2, FALSE)</f>
        <v>0.12</v>
      </c>
      <c r="J758" t="str">
        <f>IF(Sales_Table[[#This Row],[Markup]]&gt;0.2, "High tax", "Low tax")</f>
        <v>Low tax</v>
      </c>
    </row>
    <row r="759" spans="1:10" x14ac:dyDescent="0.35">
      <c r="A759" s="1" t="s">
        <v>27</v>
      </c>
      <c r="B759" s="1" t="s">
        <v>15</v>
      </c>
      <c r="C759" s="1" t="s">
        <v>24</v>
      </c>
      <c r="D759" s="2">
        <v>44579</v>
      </c>
      <c r="E759" s="5">
        <v>4914</v>
      </c>
      <c r="F759" s="1">
        <v>31</v>
      </c>
      <c r="G759" s="5">
        <v>158.52000000000001</v>
      </c>
      <c r="H759" s="12">
        <v>1965.6</v>
      </c>
      <c r="I759" s="7">
        <f>VLOOKUP(Sales_Table[[#This Row],[Country]], MarkupTable!$A$2:$B$7, 2, FALSE)</f>
        <v>0.25</v>
      </c>
      <c r="J759" t="str">
        <f>IF(Sales_Table[[#This Row],[Markup]]&gt;0.2, "High tax", "Low tax")</f>
        <v>High tax</v>
      </c>
    </row>
    <row r="760" spans="1:10" x14ac:dyDescent="0.35">
      <c r="A760" s="1" t="s">
        <v>34</v>
      </c>
      <c r="B760" s="1" t="s">
        <v>9</v>
      </c>
      <c r="C760" s="1" t="s">
        <v>12</v>
      </c>
      <c r="D760" s="2">
        <v>44799</v>
      </c>
      <c r="E760" s="5">
        <v>3087</v>
      </c>
      <c r="F760" s="1">
        <v>128</v>
      </c>
      <c r="G760" s="5">
        <v>24.12</v>
      </c>
      <c r="H760" s="12">
        <v>1234.8</v>
      </c>
      <c r="I760" s="7">
        <f>VLOOKUP(Sales_Table[[#This Row],[Country]], MarkupTable!$A$2:$B$7, 2, FALSE)</f>
        <v>0.3</v>
      </c>
      <c r="J760" t="str">
        <f>IF(Sales_Table[[#This Row],[Markup]]&gt;0.2, "High tax", "Low tax")</f>
        <v>High tax</v>
      </c>
    </row>
    <row r="761" spans="1:10" x14ac:dyDescent="0.35">
      <c r="A761" s="1" t="s">
        <v>13</v>
      </c>
      <c r="B761" s="1" t="s">
        <v>15</v>
      </c>
      <c r="C761" s="1" t="s">
        <v>36</v>
      </c>
      <c r="D761" s="2">
        <v>44722</v>
      </c>
      <c r="E761" s="5">
        <v>9205</v>
      </c>
      <c r="F761" s="1">
        <v>419</v>
      </c>
      <c r="G761" s="5">
        <v>21.97</v>
      </c>
      <c r="H761" s="12">
        <v>3682</v>
      </c>
      <c r="I761" s="7">
        <f>VLOOKUP(Sales_Table[[#This Row],[Country]], MarkupTable!$A$2:$B$7, 2, FALSE)</f>
        <v>0.25</v>
      </c>
      <c r="J761" t="str">
        <f>IF(Sales_Table[[#This Row],[Markup]]&gt;0.2, "High tax", "Low tax")</f>
        <v>High tax</v>
      </c>
    </row>
    <row r="762" spans="1:10" x14ac:dyDescent="0.35">
      <c r="A762" s="1" t="s">
        <v>32</v>
      </c>
      <c r="B762" s="1" t="s">
        <v>23</v>
      </c>
      <c r="C762" s="1" t="s">
        <v>52</v>
      </c>
      <c r="D762" s="2">
        <v>44592</v>
      </c>
      <c r="E762" s="5">
        <v>2303</v>
      </c>
      <c r="F762" s="1">
        <v>7</v>
      </c>
      <c r="G762" s="5">
        <v>329</v>
      </c>
      <c r="H762" s="12">
        <v>921.2</v>
      </c>
      <c r="I762" s="7">
        <f>VLOOKUP(Sales_Table[[#This Row],[Country]], MarkupTable!$A$2:$B$7, 2, FALSE)</f>
        <v>0.1</v>
      </c>
      <c r="J762" t="str">
        <f>IF(Sales_Table[[#This Row],[Markup]]&gt;0.2, "High tax", "Low tax")</f>
        <v>Low tax</v>
      </c>
    </row>
    <row r="763" spans="1:10" x14ac:dyDescent="0.35">
      <c r="A763" s="1" t="s">
        <v>43</v>
      </c>
      <c r="B763" s="1" t="s">
        <v>15</v>
      </c>
      <c r="C763" s="1" t="s">
        <v>39</v>
      </c>
      <c r="D763" s="2">
        <v>44659</v>
      </c>
      <c r="E763" s="5">
        <v>1358</v>
      </c>
      <c r="F763" s="1">
        <v>106</v>
      </c>
      <c r="G763" s="5">
        <v>12.81</v>
      </c>
      <c r="H763" s="12">
        <v>543.20000000000005</v>
      </c>
      <c r="I763" s="7">
        <f>VLOOKUP(Sales_Table[[#This Row],[Country]], MarkupTable!$A$2:$B$7, 2, FALSE)</f>
        <v>0.25</v>
      </c>
      <c r="J763" t="str">
        <f>IF(Sales_Table[[#This Row],[Markup]]&gt;0.2, "High tax", "Low tax")</f>
        <v>High tax</v>
      </c>
    </row>
    <row r="764" spans="1:10" x14ac:dyDescent="0.35">
      <c r="A764" s="1" t="s">
        <v>48</v>
      </c>
      <c r="B764" s="1" t="s">
        <v>9</v>
      </c>
      <c r="C764" s="1" t="s">
        <v>50</v>
      </c>
      <c r="D764" s="2">
        <v>44719</v>
      </c>
      <c r="E764" s="5">
        <v>3605</v>
      </c>
      <c r="F764" s="1">
        <v>68</v>
      </c>
      <c r="G764" s="5">
        <v>53.01</v>
      </c>
      <c r="H764" s="12">
        <v>1442</v>
      </c>
      <c r="I764" s="7">
        <f>VLOOKUP(Sales_Table[[#This Row],[Country]], MarkupTable!$A$2:$B$7, 2, FALSE)</f>
        <v>0.3</v>
      </c>
      <c r="J764" t="str">
        <f>IF(Sales_Table[[#This Row],[Markup]]&gt;0.2, "High tax", "Low tax")</f>
        <v>High tax</v>
      </c>
    </row>
    <row r="765" spans="1:10" x14ac:dyDescent="0.35">
      <c r="A765" s="1" t="s">
        <v>19</v>
      </c>
      <c r="B765" s="1" t="s">
        <v>9</v>
      </c>
      <c r="C765" s="1" t="s">
        <v>5</v>
      </c>
      <c r="D765" s="2">
        <v>44602</v>
      </c>
      <c r="E765" s="5">
        <v>8498</v>
      </c>
      <c r="F765" s="1">
        <v>44</v>
      </c>
      <c r="G765" s="5">
        <v>193.14</v>
      </c>
      <c r="H765" s="12">
        <v>3399.2</v>
      </c>
      <c r="I765" s="7">
        <f>VLOOKUP(Sales_Table[[#This Row],[Country]], MarkupTable!$A$2:$B$7, 2, FALSE)</f>
        <v>0.3</v>
      </c>
      <c r="J765" t="str">
        <f>IF(Sales_Table[[#This Row],[Markup]]&gt;0.2, "High tax", "Low tax")</f>
        <v>High tax</v>
      </c>
    </row>
    <row r="766" spans="1:10" x14ac:dyDescent="0.35">
      <c r="A766" s="1" t="s">
        <v>28</v>
      </c>
      <c r="B766" s="1" t="s">
        <v>9</v>
      </c>
      <c r="C766" s="1" t="s">
        <v>16</v>
      </c>
      <c r="D766" s="2">
        <v>44697</v>
      </c>
      <c r="E766" s="5">
        <v>700</v>
      </c>
      <c r="F766" s="1">
        <v>457</v>
      </c>
      <c r="G766" s="5">
        <v>1.53</v>
      </c>
      <c r="H766" s="12">
        <v>280</v>
      </c>
      <c r="I766" s="7">
        <f>VLOOKUP(Sales_Table[[#This Row],[Country]], MarkupTable!$A$2:$B$7, 2, FALSE)</f>
        <v>0.3</v>
      </c>
      <c r="J766" t="str">
        <f>IF(Sales_Table[[#This Row],[Markup]]&gt;0.2, "High tax", "Low tax")</f>
        <v>High tax</v>
      </c>
    </row>
    <row r="767" spans="1:10" x14ac:dyDescent="0.35">
      <c r="A767" s="1" t="s">
        <v>13</v>
      </c>
      <c r="B767" s="1" t="s">
        <v>4</v>
      </c>
      <c r="C767" s="1" t="s">
        <v>50</v>
      </c>
      <c r="D767" s="2">
        <v>44638</v>
      </c>
      <c r="E767" s="5">
        <v>2191</v>
      </c>
      <c r="F767" s="1">
        <v>524</v>
      </c>
      <c r="G767" s="5">
        <v>4.18</v>
      </c>
      <c r="H767" s="12">
        <v>876.4</v>
      </c>
      <c r="I767" s="7">
        <f>VLOOKUP(Sales_Table[[#This Row],[Country]], MarkupTable!$A$2:$B$7, 2, FALSE)</f>
        <v>0.15</v>
      </c>
      <c r="J767" t="str">
        <f>IF(Sales_Table[[#This Row],[Markup]]&gt;0.2, "High tax", "Low tax")</f>
        <v>Low tax</v>
      </c>
    </row>
    <row r="768" spans="1:10" x14ac:dyDescent="0.35">
      <c r="A768" s="1" t="s">
        <v>3</v>
      </c>
      <c r="B768" s="1" t="s">
        <v>9</v>
      </c>
      <c r="C768" s="1" t="s">
        <v>16</v>
      </c>
      <c r="D768" s="2">
        <v>44755</v>
      </c>
      <c r="E768" s="5">
        <v>644</v>
      </c>
      <c r="F768" s="1">
        <v>137</v>
      </c>
      <c r="G768" s="5">
        <v>4.7</v>
      </c>
      <c r="H768" s="12">
        <v>257.60000000000002</v>
      </c>
      <c r="I768" s="7">
        <f>VLOOKUP(Sales_Table[[#This Row],[Country]], MarkupTable!$A$2:$B$7, 2, FALSE)</f>
        <v>0.3</v>
      </c>
      <c r="J768" t="str">
        <f>IF(Sales_Table[[#This Row],[Markup]]&gt;0.2, "High tax", "Low tax")</f>
        <v>High tax</v>
      </c>
    </row>
    <row r="769" spans="1:10" x14ac:dyDescent="0.35">
      <c r="A769" s="1" t="s">
        <v>11</v>
      </c>
      <c r="B769" s="1" t="s">
        <v>20</v>
      </c>
      <c r="C769" s="1" t="s">
        <v>39</v>
      </c>
      <c r="D769" s="2">
        <v>44767</v>
      </c>
      <c r="E769" s="5">
        <v>4340</v>
      </c>
      <c r="F769" s="1">
        <v>86</v>
      </c>
      <c r="G769" s="5">
        <v>50.47</v>
      </c>
      <c r="H769" s="12">
        <v>1736</v>
      </c>
      <c r="I769" s="7">
        <f>VLOOKUP(Sales_Table[[#This Row],[Country]], MarkupTable!$A$2:$B$7, 2, FALSE)</f>
        <v>0.35</v>
      </c>
      <c r="J769" t="str">
        <f>IF(Sales_Table[[#This Row],[Markup]]&gt;0.2, "High tax", "Low tax")</f>
        <v>High tax</v>
      </c>
    </row>
    <row r="770" spans="1:10" x14ac:dyDescent="0.35">
      <c r="A770" s="1" t="s">
        <v>3</v>
      </c>
      <c r="B770" s="1" t="s">
        <v>23</v>
      </c>
      <c r="C770" s="1" t="s">
        <v>46</v>
      </c>
      <c r="D770" s="2">
        <v>44792</v>
      </c>
      <c r="E770" s="5">
        <v>2282</v>
      </c>
      <c r="F770" s="1">
        <v>296</v>
      </c>
      <c r="G770" s="5">
        <v>7.71</v>
      </c>
      <c r="H770" s="12">
        <v>912.8</v>
      </c>
      <c r="I770" s="7">
        <f>VLOOKUP(Sales_Table[[#This Row],[Country]], MarkupTable!$A$2:$B$7, 2, FALSE)</f>
        <v>0.1</v>
      </c>
      <c r="J770" t="str">
        <f>IF(Sales_Table[[#This Row],[Markup]]&gt;0.2, "High tax", "Low tax")</f>
        <v>Low tax</v>
      </c>
    </row>
    <row r="771" spans="1:10" x14ac:dyDescent="0.35">
      <c r="A771" s="1" t="s">
        <v>25</v>
      </c>
      <c r="B771" s="1" t="s">
        <v>23</v>
      </c>
      <c r="C771" s="1" t="s">
        <v>52</v>
      </c>
      <c r="D771" s="2">
        <v>44736</v>
      </c>
      <c r="E771" s="5">
        <v>7714</v>
      </c>
      <c r="F771" s="1">
        <v>597</v>
      </c>
      <c r="G771" s="5">
        <v>12.92</v>
      </c>
      <c r="H771" s="12">
        <v>3085.6</v>
      </c>
      <c r="I771" s="7">
        <f>VLOOKUP(Sales_Table[[#This Row],[Country]], MarkupTable!$A$2:$B$7, 2, FALSE)</f>
        <v>0.1</v>
      </c>
      <c r="J771" t="str">
        <f>IF(Sales_Table[[#This Row],[Markup]]&gt;0.2, "High tax", "Low tax")</f>
        <v>Low tax</v>
      </c>
    </row>
    <row r="772" spans="1:10" x14ac:dyDescent="0.35">
      <c r="A772" s="1" t="s">
        <v>43</v>
      </c>
      <c r="B772" s="1" t="s">
        <v>23</v>
      </c>
      <c r="C772" s="1" t="s">
        <v>36</v>
      </c>
      <c r="D772" s="2">
        <v>44732</v>
      </c>
      <c r="E772" s="5">
        <v>826</v>
      </c>
      <c r="F772" s="1">
        <v>149</v>
      </c>
      <c r="G772" s="5">
        <v>5.54</v>
      </c>
      <c r="H772" s="12">
        <v>330.4</v>
      </c>
      <c r="I772" s="7">
        <f>VLOOKUP(Sales_Table[[#This Row],[Country]], MarkupTable!$A$2:$B$7, 2, FALSE)</f>
        <v>0.1</v>
      </c>
      <c r="J772" t="str">
        <f>IF(Sales_Table[[#This Row],[Markup]]&gt;0.2, "High tax", "Low tax")</f>
        <v>Low tax</v>
      </c>
    </row>
    <row r="773" spans="1:10" x14ac:dyDescent="0.35">
      <c r="A773" s="1" t="s">
        <v>44</v>
      </c>
      <c r="B773" s="1" t="s">
        <v>4</v>
      </c>
      <c r="C773" s="1" t="s">
        <v>12</v>
      </c>
      <c r="D773" s="2">
        <v>44775</v>
      </c>
      <c r="E773" s="5">
        <v>203</v>
      </c>
      <c r="F773" s="1">
        <v>207</v>
      </c>
      <c r="G773" s="5">
        <v>0.98</v>
      </c>
      <c r="H773" s="12">
        <v>81.2</v>
      </c>
      <c r="I773" s="7">
        <f>VLOOKUP(Sales_Table[[#This Row],[Country]], MarkupTable!$A$2:$B$7, 2, FALSE)</f>
        <v>0.15</v>
      </c>
      <c r="J773" t="str">
        <f>IF(Sales_Table[[#This Row],[Markup]]&gt;0.2, "High tax", "Low tax")</f>
        <v>Low tax</v>
      </c>
    </row>
    <row r="774" spans="1:10" x14ac:dyDescent="0.35">
      <c r="A774" s="1" t="s">
        <v>47</v>
      </c>
      <c r="B774" s="1" t="s">
        <v>15</v>
      </c>
      <c r="C774" s="1" t="s">
        <v>52</v>
      </c>
      <c r="D774" s="2">
        <v>44614</v>
      </c>
      <c r="E774" s="5">
        <v>13356</v>
      </c>
      <c r="F774" s="1">
        <v>93</v>
      </c>
      <c r="G774" s="5">
        <v>143.61000000000001</v>
      </c>
      <c r="H774" s="12">
        <v>5342.4</v>
      </c>
      <c r="I774" s="7">
        <f>VLOOKUP(Sales_Table[[#This Row],[Country]], MarkupTable!$A$2:$B$7, 2, FALSE)</f>
        <v>0.25</v>
      </c>
      <c r="J774" t="str">
        <f>IF(Sales_Table[[#This Row],[Markup]]&gt;0.2, "High tax", "Low tax")</f>
        <v>High tax</v>
      </c>
    </row>
    <row r="775" spans="1:10" x14ac:dyDescent="0.35">
      <c r="A775" s="1" t="s">
        <v>22</v>
      </c>
      <c r="B775" s="1" t="s">
        <v>15</v>
      </c>
      <c r="C775" s="1" t="s">
        <v>21</v>
      </c>
      <c r="D775" s="2">
        <v>44593</v>
      </c>
      <c r="E775" s="5">
        <v>6510</v>
      </c>
      <c r="F775" s="1">
        <v>23</v>
      </c>
      <c r="G775" s="5">
        <v>283.04000000000002</v>
      </c>
      <c r="H775" s="12">
        <v>2604</v>
      </c>
      <c r="I775" s="7">
        <f>VLOOKUP(Sales_Table[[#This Row],[Country]], MarkupTable!$A$2:$B$7, 2, FALSE)</f>
        <v>0.25</v>
      </c>
      <c r="J775" t="str">
        <f>IF(Sales_Table[[#This Row],[Markup]]&gt;0.2, "High tax", "Low tax")</f>
        <v>High tax</v>
      </c>
    </row>
    <row r="776" spans="1:10" x14ac:dyDescent="0.35">
      <c r="A776" s="1" t="s">
        <v>8</v>
      </c>
      <c r="B776" s="1" t="s">
        <v>23</v>
      </c>
      <c r="C776" s="1" t="s">
        <v>52</v>
      </c>
      <c r="D776" s="2">
        <v>44606</v>
      </c>
      <c r="E776" s="5">
        <v>5894</v>
      </c>
      <c r="F776" s="1">
        <v>305</v>
      </c>
      <c r="G776" s="5">
        <v>19.32</v>
      </c>
      <c r="H776" s="12">
        <v>2357.6</v>
      </c>
      <c r="I776" s="7">
        <f>VLOOKUP(Sales_Table[[#This Row],[Country]], MarkupTable!$A$2:$B$7, 2, FALSE)</f>
        <v>0.1</v>
      </c>
      <c r="J776" t="str">
        <f>IF(Sales_Table[[#This Row],[Markup]]&gt;0.2, "High tax", "Low tax")</f>
        <v>Low tax</v>
      </c>
    </row>
    <row r="777" spans="1:10" x14ac:dyDescent="0.35">
      <c r="A777" s="1" t="s">
        <v>43</v>
      </c>
      <c r="B777" s="1" t="s">
        <v>9</v>
      </c>
      <c r="C777" s="1" t="s">
        <v>31</v>
      </c>
      <c r="D777" s="2">
        <v>44616</v>
      </c>
      <c r="E777" s="5">
        <v>7910</v>
      </c>
      <c r="F777" s="1">
        <v>125</v>
      </c>
      <c r="G777" s="5">
        <v>63.28</v>
      </c>
      <c r="H777" s="12">
        <v>3164</v>
      </c>
      <c r="I777" s="7">
        <f>VLOOKUP(Sales_Table[[#This Row],[Country]], MarkupTable!$A$2:$B$7, 2, FALSE)</f>
        <v>0.3</v>
      </c>
      <c r="J777" t="str">
        <f>IF(Sales_Table[[#This Row],[Markup]]&gt;0.2, "High tax", "Low tax")</f>
        <v>High tax</v>
      </c>
    </row>
    <row r="778" spans="1:10" x14ac:dyDescent="0.35">
      <c r="A778" s="1" t="s">
        <v>37</v>
      </c>
      <c r="B778" s="1" t="s">
        <v>4</v>
      </c>
      <c r="C778" s="1" t="s">
        <v>21</v>
      </c>
      <c r="D778" s="2">
        <v>44638</v>
      </c>
      <c r="E778" s="5">
        <v>784</v>
      </c>
      <c r="F778" s="1">
        <v>129</v>
      </c>
      <c r="G778" s="5">
        <v>6.08</v>
      </c>
      <c r="H778" s="12">
        <v>313.60000000000002</v>
      </c>
      <c r="I778" s="7">
        <f>VLOOKUP(Sales_Table[[#This Row],[Country]], MarkupTable!$A$2:$B$7, 2, FALSE)</f>
        <v>0.15</v>
      </c>
      <c r="J778" t="str">
        <f>IF(Sales_Table[[#This Row],[Markup]]&gt;0.2, "High tax", "Low tax")</f>
        <v>Low tax</v>
      </c>
    </row>
    <row r="779" spans="1:10" x14ac:dyDescent="0.35">
      <c r="A779" s="1" t="s">
        <v>34</v>
      </c>
      <c r="B779" s="1" t="s">
        <v>1</v>
      </c>
      <c r="C779" s="1" t="s">
        <v>24</v>
      </c>
      <c r="D779" s="2">
        <v>44803</v>
      </c>
      <c r="E779" s="5">
        <v>1750</v>
      </c>
      <c r="F779" s="1">
        <v>252</v>
      </c>
      <c r="G779" s="5">
        <v>6.94</v>
      </c>
      <c r="H779" s="12">
        <v>700</v>
      </c>
      <c r="I779" s="7">
        <f>VLOOKUP(Sales_Table[[#This Row],[Country]], MarkupTable!$A$2:$B$7, 2, FALSE)</f>
        <v>0.12</v>
      </c>
      <c r="J779" t="str">
        <f>IF(Sales_Table[[#This Row],[Markup]]&gt;0.2, "High tax", "Low tax")</f>
        <v>Low tax</v>
      </c>
    </row>
    <row r="780" spans="1:10" x14ac:dyDescent="0.35">
      <c r="A780" s="1" t="s">
        <v>6</v>
      </c>
      <c r="B780" s="1" t="s">
        <v>20</v>
      </c>
      <c r="C780" s="1" t="s">
        <v>7</v>
      </c>
      <c r="D780" s="2">
        <v>44690</v>
      </c>
      <c r="E780" s="5">
        <v>280</v>
      </c>
      <c r="F780" s="1">
        <v>75</v>
      </c>
      <c r="G780" s="5">
        <v>3.73</v>
      </c>
      <c r="H780" s="12">
        <v>112</v>
      </c>
      <c r="I780" s="7">
        <f>VLOOKUP(Sales_Table[[#This Row],[Country]], MarkupTable!$A$2:$B$7, 2, FALSE)</f>
        <v>0.35</v>
      </c>
      <c r="J780" t="str">
        <f>IF(Sales_Table[[#This Row],[Markup]]&gt;0.2, "High tax", "Low tax")</f>
        <v>High tax</v>
      </c>
    </row>
    <row r="781" spans="1:10" x14ac:dyDescent="0.35">
      <c r="A781" s="1" t="s">
        <v>40</v>
      </c>
      <c r="B781" s="1" t="s">
        <v>20</v>
      </c>
      <c r="C781" s="1" t="s">
        <v>10</v>
      </c>
      <c r="D781" s="2">
        <v>44579</v>
      </c>
      <c r="E781" s="5">
        <v>504</v>
      </c>
      <c r="F781" s="1">
        <v>87</v>
      </c>
      <c r="G781" s="5">
        <v>5.79</v>
      </c>
      <c r="H781" s="12">
        <v>201.6</v>
      </c>
      <c r="I781" s="7">
        <f>VLOOKUP(Sales_Table[[#This Row],[Country]], MarkupTable!$A$2:$B$7, 2, FALSE)</f>
        <v>0.35</v>
      </c>
      <c r="J781" t="str">
        <f>IF(Sales_Table[[#This Row],[Markup]]&gt;0.2, "High tax", "Low tax")</f>
        <v>High tax</v>
      </c>
    </row>
    <row r="782" spans="1:10" x14ac:dyDescent="0.35">
      <c r="A782" s="1" t="s">
        <v>32</v>
      </c>
      <c r="B782" s="1" t="s">
        <v>4</v>
      </c>
      <c r="C782" s="1" t="s">
        <v>38</v>
      </c>
      <c r="D782" s="2">
        <v>44746</v>
      </c>
      <c r="E782" s="5">
        <v>7154</v>
      </c>
      <c r="F782" s="1">
        <v>342</v>
      </c>
      <c r="G782" s="5">
        <v>20.92</v>
      </c>
      <c r="H782" s="12">
        <v>2861.6</v>
      </c>
      <c r="I782" s="7">
        <f>VLOOKUP(Sales_Table[[#This Row],[Country]], MarkupTable!$A$2:$B$7, 2, FALSE)</f>
        <v>0.15</v>
      </c>
      <c r="J782" t="str">
        <f>IF(Sales_Table[[#This Row],[Markup]]&gt;0.2, "High tax", "Low tax")</f>
        <v>Low tax</v>
      </c>
    </row>
    <row r="783" spans="1:10" x14ac:dyDescent="0.35">
      <c r="A783" s="1" t="s">
        <v>11</v>
      </c>
      <c r="B783" s="1" t="s">
        <v>15</v>
      </c>
      <c r="C783" s="1" t="s">
        <v>33</v>
      </c>
      <c r="D783" s="2">
        <v>44715</v>
      </c>
      <c r="E783" s="5">
        <v>1617</v>
      </c>
      <c r="F783" s="1">
        <v>13</v>
      </c>
      <c r="G783" s="5">
        <v>124.38</v>
      </c>
      <c r="H783" s="12">
        <v>646.79999999999995</v>
      </c>
      <c r="I783" s="7">
        <f>VLOOKUP(Sales_Table[[#This Row],[Country]], MarkupTable!$A$2:$B$7, 2, FALSE)</f>
        <v>0.25</v>
      </c>
      <c r="J783" t="str">
        <f>IF(Sales_Table[[#This Row],[Markup]]&gt;0.2, "High tax", "Low tax")</f>
        <v>High tax</v>
      </c>
    </row>
    <row r="784" spans="1:10" x14ac:dyDescent="0.35">
      <c r="A784" s="1" t="s">
        <v>28</v>
      </c>
      <c r="B784" s="1" t="s">
        <v>15</v>
      </c>
      <c r="C784" s="1" t="s">
        <v>7</v>
      </c>
      <c r="D784" s="2">
        <v>44615</v>
      </c>
      <c r="E784" s="5">
        <v>10822</v>
      </c>
      <c r="F784" s="1">
        <v>30</v>
      </c>
      <c r="G784" s="5">
        <v>360.73</v>
      </c>
      <c r="H784" s="12">
        <v>4328.8</v>
      </c>
      <c r="I784" s="7">
        <f>VLOOKUP(Sales_Table[[#This Row],[Country]], MarkupTable!$A$2:$B$7, 2, FALSE)</f>
        <v>0.25</v>
      </c>
      <c r="J784" t="str">
        <f>IF(Sales_Table[[#This Row],[Markup]]&gt;0.2, "High tax", "Low tax")</f>
        <v>High tax</v>
      </c>
    </row>
    <row r="785" spans="1:10" x14ac:dyDescent="0.35">
      <c r="A785" s="1" t="s">
        <v>48</v>
      </c>
      <c r="B785" s="1" t="s">
        <v>15</v>
      </c>
      <c r="C785" s="1" t="s">
        <v>12</v>
      </c>
      <c r="D785" s="2">
        <v>44690</v>
      </c>
      <c r="E785" s="5">
        <v>10724</v>
      </c>
      <c r="F785" s="1">
        <v>203</v>
      </c>
      <c r="G785" s="5">
        <v>52.83</v>
      </c>
      <c r="H785" s="12">
        <v>4289.6000000000004</v>
      </c>
      <c r="I785" s="7">
        <f>VLOOKUP(Sales_Table[[#This Row],[Country]], MarkupTable!$A$2:$B$7, 2, FALSE)</f>
        <v>0.25</v>
      </c>
      <c r="J785" t="str">
        <f>IF(Sales_Table[[#This Row],[Markup]]&gt;0.2, "High tax", "Low tax")</f>
        <v>High tax</v>
      </c>
    </row>
    <row r="786" spans="1:10" x14ac:dyDescent="0.35">
      <c r="A786" s="1" t="s">
        <v>43</v>
      </c>
      <c r="B786" s="1" t="s">
        <v>4</v>
      </c>
      <c r="C786" s="1" t="s">
        <v>52</v>
      </c>
      <c r="D786" s="2">
        <v>44718</v>
      </c>
      <c r="E786" s="5">
        <v>3640</v>
      </c>
      <c r="F786" s="1">
        <v>106</v>
      </c>
      <c r="G786" s="5">
        <v>34.340000000000003</v>
      </c>
      <c r="H786" s="12">
        <v>1456</v>
      </c>
      <c r="I786" s="7">
        <f>VLOOKUP(Sales_Table[[#This Row],[Country]], MarkupTable!$A$2:$B$7, 2, FALSE)</f>
        <v>0.15</v>
      </c>
      <c r="J786" t="str">
        <f>IF(Sales_Table[[#This Row],[Markup]]&gt;0.2, "High tax", "Low tax")</f>
        <v>Low tax</v>
      </c>
    </row>
    <row r="787" spans="1:10" x14ac:dyDescent="0.35">
      <c r="A787" s="1" t="s">
        <v>43</v>
      </c>
      <c r="B787" s="1" t="s">
        <v>4</v>
      </c>
      <c r="C787" s="1" t="s">
        <v>26</v>
      </c>
      <c r="D787" s="2">
        <v>44746</v>
      </c>
      <c r="E787" s="5">
        <v>7532</v>
      </c>
      <c r="F787" s="1">
        <v>234</v>
      </c>
      <c r="G787" s="5">
        <v>32.19</v>
      </c>
      <c r="H787" s="12">
        <v>3012.8</v>
      </c>
      <c r="I787" s="7">
        <f>VLOOKUP(Sales_Table[[#This Row],[Country]], MarkupTable!$A$2:$B$7, 2, FALSE)</f>
        <v>0.15</v>
      </c>
      <c r="J787" t="str">
        <f>IF(Sales_Table[[#This Row],[Markup]]&gt;0.2, "High tax", "Low tax")</f>
        <v>Low tax</v>
      </c>
    </row>
    <row r="788" spans="1:10" x14ac:dyDescent="0.35">
      <c r="A788" s="1" t="s">
        <v>17</v>
      </c>
      <c r="B788" s="1" t="s">
        <v>15</v>
      </c>
      <c r="C788" s="1" t="s">
        <v>26</v>
      </c>
      <c r="D788" s="2">
        <v>44718</v>
      </c>
      <c r="E788" s="5">
        <v>1582</v>
      </c>
      <c r="F788" s="1">
        <v>100</v>
      </c>
      <c r="G788" s="5">
        <v>15.82</v>
      </c>
      <c r="H788" s="12">
        <v>632.79999999999995</v>
      </c>
      <c r="I788" s="7">
        <f>VLOOKUP(Sales_Table[[#This Row],[Country]], MarkupTable!$A$2:$B$7, 2, FALSE)</f>
        <v>0.25</v>
      </c>
      <c r="J788" t="str">
        <f>IF(Sales_Table[[#This Row],[Markup]]&gt;0.2, "High tax", "Low tax")</f>
        <v>High tax</v>
      </c>
    </row>
    <row r="789" spans="1:10" x14ac:dyDescent="0.35">
      <c r="A789" s="1" t="s">
        <v>48</v>
      </c>
      <c r="B789" s="1" t="s">
        <v>9</v>
      </c>
      <c r="C789" s="1" t="s">
        <v>41</v>
      </c>
      <c r="D789" s="2">
        <v>44694</v>
      </c>
      <c r="E789" s="5">
        <v>1456</v>
      </c>
      <c r="F789" s="1">
        <v>91</v>
      </c>
      <c r="G789" s="5">
        <v>16</v>
      </c>
      <c r="H789" s="12">
        <v>582.4</v>
      </c>
      <c r="I789" s="7">
        <f>VLOOKUP(Sales_Table[[#This Row],[Country]], MarkupTable!$A$2:$B$7, 2, FALSE)</f>
        <v>0.3</v>
      </c>
      <c r="J789" t="str">
        <f>IF(Sales_Table[[#This Row],[Markup]]&gt;0.2, "High tax", "Low tax")</f>
        <v>High tax</v>
      </c>
    </row>
    <row r="790" spans="1:10" x14ac:dyDescent="0.35">
      <c r="A790" s="1" t="s">
        <v>40</v>
      </c>
      <c r="B790" s="1" t="s">
        <v>15</v>
      </c>
      <c r="C790" s="1" t="s">
        <v>29</v>
      </c>
      <c r="D790" s="2">
        <v>44592</v>
      </c>
      <c r="E790" s="5">
        <v>2016</v>
      </c>
      <c r="F790" s="1">
        <v>277</v>
      </c>
      <c r="G790" s="5">
        <v>7.28</v>
      </c>
      <c r="H790" s="12">
        <v>806.4</v>
      </c>
      <c r="I790" s="7">
        <f>VLOOKUP(Sales_Table[[#This Row],[Country]], MarkupTable!$A$2:$B$7, 2, FALSE)</f>
        <v>0.25</v>
      </c>
      <c r="J790" t="str">
        <f>IF(Sales_Table[[#This Row],[Markup]]&gt;0.2, "High tax", "Low tax")</f>
        <v>High tax</v>
      </c>
    </row>
    <row r="791" spans="1:10" x14ac:dyDescent="0.35">
      <c r="A791" s="1" t="s">
        <v>49</v>
      </c>
      <c r="B791" s="1" t="s">
        <v>15</v>
      </c>
      <c r="C791" s="1" t="s">
        <v>51</v>
      </c>
      <c r="D791" s="2">
        <v>44742</v>
      </c>
      <c r="E791" s="5">
        <v>7588</v>
      </c>
      <c r="F791" s="1">
        <v>42</v>
      </c>
      <c r="G791" s="5">
        <v>180.67</v>
      </c>
      <c r="H791" s="12">
        <v>3035.2</v>
      </c>
      <c r="I791" s="7">
        <f>VLOOKUP(Sales_Table[[#This Row],[Country]], MarkupTable!$A$2:$B$7, 2, FALSE)</f>
        <v>0.25</v>
      </c>
      <c r="J791" t="str">
        <f>IF(Sales_Table[[#This Row],[Markup]]&gt;0.2, "High tax", "Low tax")</f>
        <v>High tax</v>
      </c>
    </row>
    <row r="792" spans="1:10" x14ac:dyDescent="0.35">
      <c r="A792" s="1" t="s">
        <v>19</v>
      </c>
      <c r="B792" s="1" t="s">
        <v>23</v>
      </c>
      <c r="C792" s="1" t="s">
        <v>39</v>
      </c>
      <c r="D792" s="2">
        <v>44798</v>
      </c>
      <c r="E792" s="5">
        <v>3402</v>
      </c>
      <c r="F792" s="1">
        <v>249</v>
      </c>
      <c r="G792" s="5">
        <v>13.66</v>
      </c>
      <c r="H792" s="12">
        <v>1360.8</v>
      </c>
      <c r="I792" s="7">
        <f>VLOOKUP(Sales_Table[[#This Row],[Country]], MarkupTable!$A$2:$B$7, 2, FALSE)</f>
        <v>0.1</v>
      </c>
      <c r="J792" t="str">
        <f>IF(Sales_Table[[#This Row],[Markup]]&gt;0.2, "High tax", "Low tax")</f>
        <v>Low tax</v>
      </c>
    </row>
    <row r="793" spans="1:10" x14ac:dyDescent="0.35">
      <c r="A793" s="1" t="s">
        <v>6</v>
      </c>
      <c r="B793" s="1" t="s">
        <v>15</v>
      </c>
      <c r="C793" s="1" t="s">
        <v>10</v>
      </c>
      <c r="D793" s="2">
        <v>44571</v>
      </c>
      <c r="E793" s="5">
        <v>700</v>
      </c>
      <c r="F793" s="1">
        <v>97</v>
      </c>
      <c r="G793" s="5">
        <v>7.22</v>
      </c>
      <c r="H793" s="12">
        <v>280</v>
      </c>
      <c r="I793" s="7">
        <f>VLOOKUP(Sales_Table[[#This Row],[Country]], MarkupTable!$A$2:$B$7, 2, FALSE)</f>
        <v>0.25</v>
      </c>
      <c r="J793" t="str">
        <f>IF(Sales_Table[[#This Row],[Markup]]&gt;0.2, "High tax", "Low tax")</f>
        <v>High tax</v>
      </c>
    </row>
    <row r="794" spans="1:10" x14ac:dyDescent="0.35">
      <c r="A794" s="1" t="s">
        <v>17</v>
      </c>
      <c r="B794" s="1" t="s">
        <v>20</v>
      </c>
      <c r="C794" s="1" t="s">
        <v>39</v>
      </c>
      <c r="D794" s="2">
        <v>44795</v>
      </c>
      <c r="E794" s="5">
        <v>1904</v>
      </c>
      <c r="F794" s="1">
        <v>8</v>
      </c>
      <c r="G794" s="5">
        <v>238</v>
      </c>
      <c r="H794" s="12">
        <v>761.6</v>
      </c>
      <c r="I794" s="7">
        <f>VLOOKUP(Sales_Table[[#This Row],[Country]], MarkupTable!$A$2:$B$7, 2, FALSE)</f>
        <v>0.35</v>
      </c>
      <c r="J794" t="str">
        <f>IF(Sales_Table[[#This Row],[Markup]]&gt;0.2, "High tax", "Low tax")</f>
        <v>High tax</v>
      </c>
    </row>
    <row r="795" spans="1:10" x14ac:dyDescent="0.35">
      <c r="A795" s="1" t="s">
        <v>30</v>
      </c>
      <c r="B795" s="1" t="s">
        <v>15</v>
      </c>
      <c r="C795" s="1" t="s">
        <v>5</v>
      </c>
      <c r="D795" s="2">
        <v>44665</v>
      </c>
      <c r="E795" s="5">
        <v>4844</v>
      </c>
      <c r="F795" s="1">
        <v>275</v>
      </c>
      <c r="G795" s="5">
        <v>17.61</v>
      </c>
      <c r="H795" s="12">
        <v>1937.6</v>
      </c>
      <c r="I795" s="7">
        <f>VLOOKUP(Sales_Table[[#This Row],[Country]], MarkupTable!$A$2:$B$7, 2, FALSE)</f>
        <v>0.25</v>
      </c>
      <c r="J795" t="str">
        <f>IF(Sales_Table[[#This Row],[Markup]]&gt;0.2, "High tax", "Low tax")</f>
        <v>High tax</v>
      </c>
    </row>
    <row r="796" spans="1:10" x14ac:dyDescent="0.35">
      <c r="A796" s="1" t="s">
        <v>11</v>
      </c>
      <c r="B796" s="1" t="s">
        <v>1</v>
      </c>
      <c r="C796" s="1" t="s">
        <v>10</v>
      </c>
      <c r="D796" s="2">
        <v>44712</v>
      </c>
      <c r="E796" s="5">
        <v>9625</v>
      </c>
      <c r="F796" s="1">
        <v>313</v>
      </c>
      <c r="G796" s="5">
        <v>30.75</v>
      </c>
      <c r="H796" s="12">
        <v>3850</v>
      </c>
      <c r="I796" s="7">
        <f>VLOOKUP(Sales_Table[[#This Row],[Country]], MarkupTable!$A$2:$B$7, 2, FALSE)</f>
        <v>0.12</v>
      </c>
      <c r="J796" t="str">
        <f>IF(Sales_Table[[#This Row],[Markup]]&gt;0.2, "High tax", "Low tax")</f>
        <v>Low tax</v>
      </c>
    </row>
    <row r="797" spans="1:10" x14ac:dyDescent="0.35">
      <c r="A797" s="1" t="s">
        <v>11</v>
      </c>
      <c r="B797" s="1" t="s">
        <v>1</v>
      </c>
      <c r="C797" s="1" t="s">
        <v>45</v>
      </c>
      <c r="D797" s="2">
        <v>44659</v>
      </c>
      <c r="E797" s="5">
        <v>4599</v>
      </c>
      <c r="F797" s="1">
        <v>323</v>
      </c>
      <c r="G797" s="5">
        <v>14.24</v>
      </c>
      <c r="H797" s="12">
        <v>1839.6</v>
      </c>
      <c r="I797" s="7">
        <f>VLOOKUP(Sales_Table[[#This Row],[Country]], MarkupTable!$A$2:$B$7, 2, FALSE)</f>
        <v>0.12</v>
      </c>
      <c r="J797" t="str">
        <f>IF(Sales_Table[[#This Row],[Markup]]&gt;0.2, "High tax", "Low tax")</f>
        <v>Low tax</v>
      </c>
    </row>
    <row r="798" spans="1:10" x14ac:dyDescent="0.35">
      <c r="A798" s="1" t="s">
        <v>30</v>
      </c>
      <c r="B798" s="1" t="s">
        <v>20</v>
      </c>
      <c r="C798" s="1" t="s">
        <v>26</v>
      </c>
      <c r="D798" s="2">
        <v>44613</v>
      </c>
      <c r="E798" s="5">
        <v>3003</v>
      </c>
      <c r="F798" s="1">
        <v>155</v>
      </c>
      <c r="G798" s="5">
        <v>19.37</v>
      </c>
      <c r="H798" s="12">
        <v>1201.2</v>
      </c>
      <c r="I798" s="7">
        <f>VLOOKUP(Sales_Table[[#This Row],[Country]], MarkupTable!$A$2:$B$7, 2, FALSE)</f>
        <v>0.35</v>
      </c>
      <c r="J798" t="str">
        <f>IF(Sales_Table[[#This Row],[Markup]]&gt;0.2, "High tax", "Low tax")</f>
        <v>High tax</v>
      </c>
    </row>
    <row r="799" spans="1:10" x14ac:dyDescent="0.35">
      <c r="A799" s="1" t="s">
        <v>42</v>
      </c>
      <c r="B799" s="1" t="s">
        <v>9</v>
      </c>
      <c r="C799" s="1" t="s">
        <v>39</v>
      </c>
      <c r="D799" s="2">
        <v>44650</v>
      </c>
      <c r="E799" s="5">
        <v>9744</v>
      </c>
      <c r="F799" s="1">
        <v>377</v>
      </c>
      <c r="G799" s="5">
        <v>25.85</v>
      </c>
      <c r="H799" s="12">
        <v>3897.6</v>
      </c>
      <c r="I799" s="7">
        <f>VLOOKUP(Sales_Table[[#This Row],[Country]], MarkupTable!$A$2:$B$7, 2, FALSE)</f>
        <v>0.3</v>
      </c>
      <c r="J799" t="str">
        <f>IF(Sales_Table[[#This Row],[Markup]]&gt;0.2, "High tax", "Low tax")</f>
        <v>High tax</v>
      </c>
    </row>
    <row r="800" spans="1:10" x14ac:dyDescent="0.35">
      <c r="A800" s="1" t="s">
        <v>22</v>
      </c>
      <c r="B800" s="1" t="s">
        <v>4</v>
      </c>
      <c r="C800" s="1" t="s">
        <v>45</v>
      </c>
      <c r="D800" s="2">
        <v>44622</v>
      </c>
      <c r="E800" s="5">
        <v>1400</v>
      </c>
      <c r="F800" s="1">
        <v>2</v>
      </c>
      <c r="G800" s="5">
        <v>700</v>
      </c>
      <c r="H800" s="12">
        <v>560</v>
      </c>
      <c r="I800" s="7">
        <f>VLOOKUP(Sales_Table[[#This Row],[Country]], MarkupTable!$A$2:$B$7, 2, FALSE)</f>
        <v>0.15</v>
      </c>
      <c r="J800" t="str">
        <f>IF(Sales_Table[[#This Row],[Markup]]&gt;0.2, "High tax", "Low tax")</f>
        <v>Low tax</v>
      </c>
    </row>
    <row r="801" spans="1:10" x14ac:dyDescent="0.35">
      <c r="A801" s="1" t="s">
        <v>0</v>
      </c>
      <c r="B801" s="1" t="s">
        <v>20</v>
      </c>
      <c r="C801" s="1" t="s">
        <v>21</v>
      </c>
      <c r="D801" s="2">
        <v>44770</v>
      </c>
      <c r="E801" s="5">
        <v>364</v>
      </c>
      <c r="F801" s="1">
        <v>170</v>
      </c>
      <c r="G801" s="5">
        <v>2.14</v>
      </c>
      <c r="H801" s="12">
        <v>145.6</v>
      </c>
      <c r="I801" s="7">
        <f>VLOOKUP(Sales_Table[[#This Row],[Country]], MarkupTable!$A$2:$B$7, 2, FALSE)</f>
        <v>0.35</v>
      </c>
      <c r="J801" t="str">
        <f>IF(Sales_Table[[#This Row],[Markup]]&gt;0.2, "High tax", "Low tax")</f>
        <v>High tax</v>
      </c>
    </row>
    <row r="802" spans="1:10" x14ac:dyDescent="0.35">
      <c r="A802" s="1" t="s">
        <v>35</v>
      </c>
      <c r="B802" s="1" t="s">
        <v>15</v>
      </c>
      <c r="C802" s="1" t="s">
        <v>52</v>
      </c>
      <c r="D802" s="2">
        <v>44644</v>
      </c>
      <c r="E802" s="5">
        <v>7231</v>
      </c>
      <c r="F802" s="1">
        <v>38</v>
      </c>
      <c r="G802" s="5">
        <v>190.29</v>
      </c>
      <c r="H802" s="12">
        <v>2892.4</v>
      </c>
      <c r="I802" s="7">
        <f>VLOOKUP(Sales_Table[[#This Row],[Country]], MarkupTable!$A$2:$B$7, 2, FALSE)</f>
        <v>0.25</v>
      </c>
      <c r="J802" t="str">
        <f>IF(Sales_Table[[#This Row],[Markup]]&gt;0.2, "High tax", "Low tax")</f>
        <v>High tax</v>
      </c>
    </row>
    <row r="803" spans="1:10" x14ac:dyDescent="0.35">
      <c r="A803" s="1" t="s">
        <v>32</v>
      </c>
      <c r="B803" s="1" t="s">
        <v>9</v>
      </c>
      <c r="C803" s="1" t="s">
        <v>14</v>
      </c>
      <c r="D803" s="2">
        <v>44784</v>
      </c>
      <c r="E803" s="5">
        <v>63</v>
      </c>
      <c r="F803" s="1">
        <v>105</v>
      </c>
      <c r="G803" s="5">
        <v>0.6</v>
      </c>
      <c r="H803" s="12">
        <v>25.2</v>
      </c>
      <c r="I803" s="7">
        <f>VLOOKUP(Sales_Table[[#This Row],[Country]], MarkupTable!$A$2:$B$7, 2, FALSE)</f>
        <v>0.3</v>
      </c>
      <c r="J803" t="str">
        <f>IF(Sales_Table[[#This Row],[Markup]]&gt;0.2, "High tax", "Low tax")</f>
        <v>High tax</v>
      </c>
    </row>
    <row r="804" spans="1:10" x14ac:dyDescent="0.35">
      <c r="A804" s="1" t="s">
        <v>34</v>
      </c>
      <c r="B804" s="1" t="s">
        <v>1</v>
      </c>
      <c r="C804" s="1" t="s">
        <v>41</v>
      </c>
      <c r="D804" s="2">
        <v>44698</v>
      </c>
      <c r="E804" s="5">
        <v>8309</v>
      </c>
      <c r="F804" s="1">
        <v>166</v>
      </c>
      <c r="G804" s="5">
        <v>50.05</v>
      </c>
      <c r="H804" s="12">
        <v>3323.6</v>
      </c>
      <c r="I804" s="7">
        <f>VLOOKUP(Sales_Table[[#This Row],[Country]], MarkupTable!$A$2:$B$7, 2, FALSE)</f>
        <v>0.12</v>
      </c>
      <c r="J804" t="str">
        <f>IF(Sales_Table[[#This Row],[Markup]]&gt;0.2, "High tax", "Low tax")</f>
        <v>Low tax</v>
      </c>
    </row>
    <row r="805" spans="1:10" x14ac:dyDescent="0.35">
      <c r="A805" s="1" t="s">
        <v>35</v>
      </c>
      <c r="B805" s="1" t="s">
        <v>23</v>
      </c>
      <c r="C805" s="1" t="s">
        <v>46</v>
      </c>
      <c r="D805" s="2">
        <v>44699</v>
      </c>
      <c r="E805" s="5">
        <v>3164</v>
      </c>
      <c r="F805" s="1">
        <v>164</v>
      </c>
      <c r="G805" s="5">
        <v>19.29</v>
      </c>
      <c r="H805" s="12">
        <v>1265.5999999999999</v>
      </c>
      <c r="I805" s="7">
        <f>VLOOKUP(Sales_Table[[#This Row],[Country]], MarkupTable!$A$2:$B$7, 2, FALSE)</f>
        <v>0.1</v>
      </c>
      <c r="J805" t="str">
        <f>IF(Sales_Table[[#This Row],[Markup]]&gt;0.2, "High tax", "Low tax")</f>
        <v>Low tax</v>
      </c>
    </row>
    <row r="806" spans="1:10" x14ac:dyDescent="0.35">
      <c r="A806" s="1" t="s">
        <v>30</v>
      </c>
      <c r="B806" s="1" t="s">
        <v>1</v>
      </c>
      <c r="C806" s="1" t="s">
        <v>7</v>
      </c>
      <c r="D806" s="2">
        <v>44790</v>
      </c>
      <c r="E806" s="5">
        <v>5691</v>
      </c>
      <c r="F806" s="1">
        <v>171</v>
      </c>
      <c r="G806" s="5">
        <v>33.28</v>
      </c>
      <c r="H806" s="12">
        <v>2276.4</v>
      </c>
      <c r="I806" s="7">
        <f>VLOOKUP(Sales_Table[[#This Row],[Country]], MarkupTable!$A$2:$B$7, 2, FALSE)</f>
        <v>0.12</v>
      </c>
      <c r="J806" t="str">
        <f>IF(Sales_Table[[#This Row],[Markup]]&gt;0.2, "High tax", "Low tax")</f>
        <v>Low tax</v>
      </c>
    </row>
    <row r="807" spans="1:10" x14ac:dyDescent="0.35">
      <c r="A807" s="1" t="s">
        <v>49</v>
      </c>
      <c r="B807" s="1" t="s">
        <v>15</v>
      </c>
      <c r="C807" s="1" t="s">
        <v>24</v>
      </c>
      <c r="D807" s="2">
        <v>44655</v>
      </c>
      <c r="E807" s="5">
        <v>490</v>
      </c>
      <c r="F807" s="1">
        <v>49</v>
      </c>
      <c r="G807" s="5">
        <v>10</v>
      </c>
      <c r="H807" s="12">
        <v>196</v>
      </c>
      <c r="I807" s="7">
        <f>VLOOKUP(Sales_Table[[#This Row],[Country]], MarkupTable!$A$2:$B$7, 2, FALSE)</f>
        <v>0.25</v>
      </c>
      <c r="J807" t="str">
        <f>IF(Sales_Table[[#This Row],[Markup]]&gt;0.2, "High tax", "Low tax")</f>
        <v>High tax</v>
      </c>
    </row>
    <row r="808" spans="1:10" x14ac:dyDescent="0.35">
      <c r="A808" s="1" t="s">
        <v>17</v>
      </c>
      <c r="B808" s="1" t="s">
        <v>4</v>
      </c>
      <c r="C808" s="1" t="s">
        <v>5</v>
      </c>
      <c r="D808" s="2">
        <v>44782</v>
      </c>
      <c r="E808" s="5">
        <v>18032</v>
      </c>
      <c r="F808" s="1">
        <v>205</v>
      </c>
      <c r="G808" s="5">
        <v>87.96</v>
      </c>
      <c r="H808" s="12">
        <v>7212.8</v>
      </c>
      <c r="I808" s="7">
        <f>VLOOKUP(Sales_Table[[#This Row],[Country]], MarkupTable!$A$2:$B$7, 2, FALSE)</f>
        <v>0.15</v>
      </c>
      <c r="J808" t="str">
        <f>IF(Sales_Table[[#This Row],[Markup]]&gt;0.2, "High tax", "Low tax")</f>
        <v>Low tax</v>
      </c>
    </row>
    <row r="809" spans="1:10" x14ac:dyDescent="0.35">
      <c r="A809" s="1" t="s">
        <v>17</v>
      </c>
      <c r="B809" s="1" t="s">
        <v>15</v>
      </c>
      <c r="C809" s="1" t="s">
        <v>29</v>
      </c>
      <c r="D809" s="2">
        <v>44578</v>
      </c>
      <c r="E809" s="5">
        <v>637</v>
      </c>
      <c r="F809" s="1">
        <v>313</v>
      </c>
      <c r="G809" s="5">
        <v>2.04</v>
      </c>
      <c r="H809" s="12">
        <v>254.8</v>
      </c>
      <c r="I809" s="7">
        <f>VLOOKUP(Sales_Table[[#This Row],[Country]], MarkupTable!$A$2:$B$7, 2, FALSE)</f>
        <v>0.25</v>
      </c>
      <c r="J809" t="str">
        <f>IF(Sales_Table[[#This Row],[Markup]]&gt;0.2, "High tax", "Low tax")</f>
        <v>High tax</v>
      </c>
    </row>
    <row r="810" spans="1:10" x14ac:dyDescent="0.35">
      <c r="A810" s="1" t="s">
        <v>42</v>
      </c>
      <c r="B810" s="1" t="s">
        <v>23</v>
      </c>
      <c r="C810" s="1" t="s">
        <v>38</v>
      </c>
      <c r="D810" s="2">
        <v>44606</v>
      </c>
      <c r="E810" s="5">
        <v>4067</v>
      </c>
      <c r="F810" s="1">
        <v>29</v>
      </c>
      <c r="G810" s="5">
        <v>140.24</v>
      </c>
      <c r="H810" s="12">
        <v>1626.8</v>
      </c>
      <c r="I810" s="7">
        <f>VLOOKUP(Sales_Table[[#This Row],[Country]], MarkupTable!$A$2:$B$7, 2, FALSE)</f>
        <v>0.1</v>
      </c>
      <c r="J810" t="str">
        <f>IF(Sales_Table[[#This Row],[Markup]]&gt;0.2, "High tax", "Low tax")</f>
        <v>Low tax</v>
      </c>
    </row>
    <row r="811" spans="1:10" x14ac:dyDescent="0.35">
      <c r="A811" s="1" t="s">
        <v>6</v>
      </c>
      <c r="B811" s="1" t="s">
        <v>15</v>
      </c>
      <c r="C811" s="1" t="s">
        <v>21</v>
      </c>
      <c r="D811" s="2">
        <v>44697</v>
      </c>
      <c r="E811" s="5">
        <v>8204</v>
      </c>
      <c r="F811" s="1">
        <v>307</v>
      </c>
      <c r="G811" s="5">
        <v>26.72</v>
      </c>
      <c r="H811" s="12">
        <v>3281.6</v>
      </c>
      <c r="I811" s="7">
        <f>VLOOKUP(Sales_Table[[#This Row],[Country]], MarkupTable!$A$2:$B$7, 2, FALSE)</f>
        <v>0.25</v>
      </c>
      <c r="J811" t="str">
        <f>IF(Sales_Table[[#This Row],[Markup]]&gt;0.2, "High tax", "Low tax")</f>
        <v>High tax</v>
      </c>
    </row>
    <row r="812" spans="1:10" x14ac:dyDescent="0.35">
      <c r="A812" s="1" t="s">
        <v>49</v>
      </c>
      <c r="B812" s="1" t="s">
        <v>23</v>
      </c>
      <c r="C812" s="1" t="s">
        <v>10</v>
      </c>
      <c r="D812" s="2">
        <v>44636</v>
      </c>
      <c r="E812" s="5">
        <v>9870</v>
      </c>
      <c r="F812" s="1">
        <v>121</v>
      </c>
      <c r="G812" s="5">
        <v>81.569999999999993</v>
      </c>
      <c r="H812" s="12">
        <v>3948</v>
      </c>
      <c r="I812" s="7">
        <f>VLOOKUP(Sales_Table[[#This Row],[Country]], MarkupTable!$A$2:$B$7, 2, FALSE)</f>
        <v>0.1</v>
      </c>
      <c r="J812" t="str">
        <f>IF(Sales_Table[[#This Row],[Markup]]&gt;0.2, "High tax", "Low tax")</f>
        <v>Low tax</v>
      </c>
    </row>
    <row r="813" spans="1:10" x14ac:dyDescent="0.35">
      <c r="A813" s="1" t="s">
        <v>34</v>
      </c>
      <c r="B813" s="1" t="s">
        <v>23</v>
      </c>
      <c r="C813" s="1" t="s">
        <v>52</v>
      </c>
      <c r="D813" s="2">
        <v>44592</v>
      </c>
      <c r="E813" s="5">
        <v>5131</v>
      </c>
      <c r="F813" s="1">
        <v>285</v>
      </c>
      <c r="G813" s="5">
        <v>18</v>
      </c>
      <c r="H813" s="12">
        <v>2052.4</v>
      </c>
      <c r="I813" s="7">
        <f>VLOOKUP(Sales_Table[[#This Row],[Country]], MarkupTable!$A$2:$B$7, 2, FALSE)</f>
        <v>0.1</v>
      </c>
      <c r="J813" t="str">
        <f>IF(Sales_Table[[#This Row],[Markup]]&gt;0.2, "High tax", "Low tax")</f>
        <v>Low tax</v>
      </c>
    </row>
    <row r="814" spans="1:10" x14ac:dyDescent="0.35">
      <c r="A814" s="1" t="s">
        <v>19</v>
      </c>
      <c r="B814" s="1" t="s">
        <v>23</v>
      </c>
      <c r="C814" s="1" t="s">
        <v>29</v>
      </c>
      <c r="D814" s="2">
        <v>44630</v>
      </c>
      <c r="E814" s="5">
        <v>1141</v>
      </c>
      <c r="F814" s="1">
        <v>205</v>
      </c>
      <c r="G814" s="5">
        <v>5.57</v>
      </c>
      <c r="H814" s="12">
        <v>456.4</v>
      </c>
      <c r="I814" s="7">
        <f>VLOOKUP(Sales_Table[[#This Row],[Country]], MarkupTable!$A$2:$B$7, 2, FALSE)</f>
        <v>0.1</v>
      </c>
      <c r="J814" t="str">
        <f>IF(Sales_Table[[#This Row],[Markup]]&gt;0.2, "High tax", "Low tax")</f>
        <v>Low tax</v>
      </c>
    </row>
    <row r="815" spans="1:10" x14ac:dyDescent="0.35">
      <c r="A815" s="1" t="s">
        <v>11</v>
      </c>
      <c r="B815" s="1" t="s">
        <v>1</v>
      </c>
      <c r="C815" s="1" t="s">
        <v>29</v>
      </c>
      <c r="D815" s="2">
        <v>44742</v>
      </c>
      <c r="E815" s="5">
        <v>7980</v>
      </c>
      <c r="F815" s="1">
        <v>157</v>
      </c>
      <c r="G815" s="5">
        <v>50.83</v>
      </c>
      <c r="H815" s="12">
        <v>3192</v>
      </c>
      <c r="I815" s="7">
        <f>VLOOKUP(Sales_Table[[#This Row],[Country]], MarkupTable!$A$2:$B$7, 2, FALSE)</f>
        <v>0.12</v>
      </c>
      <c r="J815" t="str">
        <f>IF(Sales_Table[[#This Row],[Markup]]&gt;0.2, "High tax", "Low tax")</f>
        <v>Low tax</v>
      </c>
    </row>
    <row r="816" spans="1:10" x14ac:dyDescent="0.35">
      <c r="A816" s="1" t="s">
        <v>3</v>
      </c>
      <c r="B816" s="1" t="s">
        <v>15</v>
      </c>
      <c r="C816" s="1" t="s">
        <v>24</v>
      </c>
      <c r="D816" s="2">
        <v>44621</v>
      </c>
      <c r="E816" s="5">
        <v>5229</v>
      </c>
      <c r="F816" s="1">
        <v>182</v>
      </c>
      <c r="G816" s="5">
        <v>28.73</v>
      </c>
      <c r="H816" s="12">
        <v>2091.6</v>
      </c>
      <c r="I816" s="7">
        <f>VLOOKUP(Sales_Table[[#This Row],[Country]], MarkupTable!$A$2:$B$7, 2, FALSE)</f>
        <v>0.25</v>
      </c>
      <c r="J816" t="str">
        <f>IF(Sales_Table[[#This Row],[Markup]]&gt;0.2, "High tax", "Low tax")</f>
        <v>High tax</v>
      </c>
    </row>
    <row r="817" spans="1:10" x14ac:dyDescent="0.35">
      <c r="A817" s="1" t="s">
        <v>22</v>
      </c>
      <c r="B817" s="1" t="s">
        <v>1</v>
      </c>
      <c r="C817" s="1" t="s">
        <v>26</v>
      </c>
      <c r="D817" s="2">
        <v>44708</v>
      </c>
      <c r="E817" s="5">
        <v>3423</v>
      </c>
      <c r="F817" s="1">
        <v>100</v>
      </c>
      <c r="G817" s="5">
        <v>34.229999999999997</v>
      </c>
      <c r="H817" s="12">
        <v>1369.2</v>
      </c>
      <c r="I817" s="7">
        <f>VLOOKUP(Sales_Table[[#This Row],[Country]], MarkupTable!$A$2:$B$7, 2, FALSE)</f>
        <v>0.12</v>
      </c>
      <c r="J817" t="str">
        <f>IF(Sales_Table[[#This Row],[Markup]]&gt;0.2, "High tax", "Low tax")</f>
        <v>Low tax</v>
      </c>
    </row>
    <row r="818" spans="1:10" x14ac:dyDescent="0.35">
      <c r="A818" s="1" t="s">
        <v>11</v>
      </c>
      <c r="B818" s="1" t="s">
        <v>1</v>
      </c>
      <c r="C818" s="1" t="s">
        <v>31</v>
      </c>
      <c r="D818" s="2">
        <v>44753</v>
      </c>
      <c r="E818" s="5">
        <v>6468</v>
      </c>
      <c r="F818" s="1">
        <v>223</v>
      </c>
      <c r="G818" s="5">
        <v>29</v>
      </c>
      <c r="H818" s="12">
        <v>2587.1999999999998</v>
      </c>
      <c r="I818" s="7">
        <f>VLOOKUP(Sales_Table[[#This Row],[Country]], MarkupTable!$A$2:$B$7, 2, FALSE)</f>
        <v>0.12</v>
      </c>
      <c r="J818" t="str">
        <f>IF(Sales_Table[[#This Row],[Markup]]&gt;0.2, "High tax", "Low tax")</f>
        <v>Low tax</v>
      </c>
    </row>
    <row r="819" spans="1:10" x14ac:dyDescent="0.35">
      <c r="A819" s="1" t="s">
        <v>25</v>
      </c>
      <c r="B819" s="1" t="s">
        <v>15</v>
      </c>
      <c r="C819" s="1" t="s">
        <v>2</v>
      </c>
      <c r="D819" s="2">
        <v>44622</v>
      </c>
      <c r="E819" s="5">
        <v>4326</v>
      </c>
      <c r="F819" s="1">
        <v>61</v>
      </c>
      <c r="G819" s="5">
        <v>70.92</v>
      </c>
      <c r="H819" s="12">
        <v>1730.4</v>
      </c>
      <c r="I819" s="7">
        <f>VLOOKUP(Sales_Table[[#This Row],[Country]], MarkupTable!$A$2:$B$7, 2, FALSE)</f>
        <v>0.25</v>
      </c>
      <c r="J819" t="str">
        <f>IF(Sales_Table[[#This Row],[Markup]]&gt;0.2, "High tax", "Low tax")</f>
        <v>High tax</v>
      </c>
    </row>
    <row r="820" spans="1:10" x14ac:dyDescent="0.35">
      <c r="A820" s="1" t="s">
        <v>0</v>
      </c>
      <c r="B820" s="1" t="s">
        <v>20</v>
      </c>
      <c r="C820" s="1" t="s">
        <v>45</v>
      </c>
      <c r="D820" s="2">
        <v>44624</v>
      </c>
      <c r="E820" s="5">
        <v>7154</v>
      </c>
      <c r="F820" s="1">
        <v>133</v>
      </c>
      <c r="G820" s="5">
        <v>53.79</v>
      </c>
      <c r="H820" s="12">
        <v>2861.6</v>
      </c>
      <c r="I820" s="7">
        <f>VLOOKUP(Sales_Table[[#This Row],[Country]], MarkupTable!$A$2:$B$7, 2, FALSE)</f>
        <v>0.35</v>
      </c>
      <c r="J820" t="str">
        <f>IF(Sales_Table[[#This Row],[Markup]]&gt;0.2, "High tax", "Low tax")</f>
        <v>High tax</v>
      </c>
    </row>
    <row r="821" spans="1:10" x14ac:dyDescent="0.35">
      <c r="A821" s="1" t="s">
        <v>43</v>
      </c>
      <c r="B821" s="1" t="s">
        <v>1</v>
      </c>
      <c r="C821" s="1" t="s">
        <v>5</v>
      </c>
      <c r="D821" s="2">
        <v>44735</v>
      </c>
      <c r="E821" s="5">
        <v>3997</v>
      </c>
      <c r="F821" s="1">
        <v>228</v>
      </c>
      <c r="G821" s="5">
        <v>17.53</v>
      </c>
      <c r="H821" s="12">
        <v>1598.8</v>
      </c>
      <c r="I821" s="7">
        <f>VLOOKUP(Sales_Table[[#This Row],[Country]], MarkupTable!$A$2:$B$7, 2, FALSE)</f>
        <v>0.12</v>
      </c>
      <c r="J821" t="str">
        <f>IF(Sales_Table[[#This Row],[Markup]]&gt;0.2, "High tax", "Low tax")</f>
        <v>Low tax</v>
      </c>
    </row>
    <row r="822" spans="1:10" x14ac:dyDescent="0.35">
      <c r="A822" s="1" t="s">
        <v>43</v>
      </c>
      <c r="B822" s="1" t="s">
        <v>20</v>
      </c>
      <c r="C822" s="1" t="s">
        <v>41</v>
      </c>
      <c r="D822" s="2">
        <v>44588</v>
      </c>
      <c r="E822" s="5">
        <v>5180</v>
      </c>
      <c r="F822" s="1">
        <v>233</v>
      </c>
      <c r="G822" s="5">
        <v>22.23</v>
      </c>
      <c r="H822" s="12">
        <v>2072</v>
      </c>
      <c r="I822" s="7">
        <f>VLOOKUP(Sales_Table[[#This Row],[Country]], MarkupTable!$A$2:$B$7, 2, FALSE)</f>
        <v>0.35</v>
      </c>
      <c r="J822" t="str">
        <f>IF(Sales_Table[[#This Row],[Markup]]&gt;0.2, "High tax", "Low tax")</f>
        <v>High tax</v>
      </c>
    </row>
    <row r="823" spans="1:10" x14ac:dyDescent="0.35">
      <c r="A823" s="1" t="s">
        <v>27</v>
      </c>
      <c r="B823" s="1" t="s">
        <v>23</v>
      </c>
      <c r="C823" s="1" t="s">
        <v>21</v>
      </c>
      <c r="D823" s="2">
        <v>44575</v>
      </c>
      <c r="E823" s="5">
        <v>2723</v>
      </c>
      <c r="F823" s="1">
        <v>425</v>
      </c>
      <c r="G823" s="5">
        <v>6.41</v>
      </c>
      <c r="H823" s="12">
        <v>1089.2</v>
      </c>
      <c r="I823" s="7">
        <f>VLOOKUP(Sales_Table[[#This Row],[Country]], MarkupTable!$A$2:$B$7, 2, FALSE)</f>
        <v>0.1</v>
      </c>
      <c r="J823" t="str">
        <f>IF(Sales_Table[[#This Row],[Markup]]&gt;0.2, "High tax", "Low tax")</f>
        <v>Low tax</v>
      </c>
    </row>
    <row r="824" spans="1:10" x14ac:dyDescent="0.35">
      <c r="A824" s="1" t="s">
        <v>37</v>
      </c>
      <c r="B824" s="1" t="s">
        <v>4</v>
      </c>
      <c r="C824" s="1" t="s">
        <v>36</v>
      </c>
      <c r="D824" s="2">
        <v>44771</v>
      </c>
      <c r="E824" s="5">
        <v>952</v>
      </c>
      <c r="F824" s="1">
        <v>24</v>
      </c>
      <c r="G824" s="5">
        <v>39.67</v>
      </c>
      <c r="H824" s="12">
        <v>380.8</v>
      </c>
      <c r="I824" s="7">
        <f>VLOOKUP(Sales_Table[[#This Row],[Country]], MarkupTable!$A$2:$B$7, 2, FALSE)</f>
        <v>0.15</v>
      </c>
      <c r="J824" t="str">
        <f>IF(Sales_Table[[#This Row],[Markup]]&gt;0.2, "High tax", "Low tax")</f>
        <v>Low tax</v>
      </c>
    </row>
    <row r="825" spans="1:10" x14ac:dyDescent="0.35">
      <c r="A825" s="1" t="s">
        <v>17</v>
      </c>
      <c r="B825" s="1" t="s">
        <v>23</v>
      </c>
      <c r="C825" s="1" t="s">
        <v>10</v>
      </c>
      <c r="D825" s="2">
        <v>44694</v>
      </c>
      <c r="E825" s="5">
        <v>5691</v>
      </c>
      <c r="F825" s="1">
        <v>495</v>
      </c>
      <c r="G825" s="5">
        <v>11.5</v>
      </c>
      <c r="H825" s="12">
        <v>2276.4</v>
      </c>
      <c r="I825" s="7">
        <f>VLOOKUP(Sales_Table[[#This Row],[Country]], MarkupTable!$A$2:$B$7, 2, FALSE)</f>
        <v>0.1</v>
      </c>
      <c r="J825" t="str">
        <f>IF(Sales_Table[[#This Row],[Markup]]&gt;0.2, "High tax", "Low tax")</f>
        <v>Low tax</v>
      </c>
    </row>
    <row r="826" spans="1:10" x14ac:dyDescent="0.35">
      <c r="A826" s="1" t="s">
        <v>19</v>
      </c>
      <c r="B826" s="1" t="s">
        <v>23</v>
      </c>
      <c r="C826" s="1" t="s">
        <v>50</v>
      </c>
      <c r="D826" s="2">
        <v>44595</v>
      </c>
      <c r="E826" s="5">
        <v>10969</v>
      </c>
      <c r="F826" s="1">
        <v>170</v>
      </c>
      <c r="G826" s="5">
        <v>64.52</v>
      </c>
      <c r="H826" s="12">
        <v>4387.6000000000004</v>
      </c>
      <c r="I826" s="7">
        <f>VLOOKUP(Sales_Table[[#This Row],[Country]], MarkupTable!$A$2:$B$7, 2, FALSE)</f>
        <v>0.1</v>
      </c>
      <c r="J826" t="str">
        <f>IF(Sales_Table[[#This Row],[Markup]]&gt;0.2, "High tax", "Low tax")</f>
        <v>Low tax</v>
      </c>
    </row>
    <row r="827" spans="1:10" x14ac:dyDescent="0.35">
      <c r="A827" s="1" t="s">
        <v>17</v>
      </c>
      <c r="B827" s="1" t="s">
        <v>4</v>
      </c>
      <c r="C827" s="1" t="s">
        <v>10</v>
      </c>
      <c r="D827" s="2">
        <v>44708</v>
      </c>
      <c r="E827" s="5">
        <v>5964</v>
      </c>
      <c r="F827" s="1">
        <v>26</v>
      </c>
      <c r="G827" s="5">
        <v>229.38</v>
      </c>
      <c r="H827" s="12">
        <v>2385.6</v>
      </c>
      <c r="I827" s="7">
        <f>VLOOKUP(Sales_Table[[#This Row],[Country]], MarkupTable!$A$2:$B$7, 2, FALSE)</f>
        <v>0.15</v>
      </c>
      <c r="J827" t="str">
        <f>IF(Sales_Table[[#This Row],[Markup]]&gt;0.2, "High tax", "Low tax")</f>
        <v>Low tax</v>
      </c>
    </row>
    <row r="828" spans="1:10" x14ac:dyDescent="0.35">
      <c r="A828" s="1" t="s">
        <v>8</v>
      </c>
      <c r="B828" s="1" t="s">
        <v>9</v>
      </c>
      <c r="C828" s="1" t="s">
        <v>26</v>
      </c>
      <c r="D828" s="2">
        <v>44610</v>
      </c>
      <c r="E828" s="5">
        <v>2821</v>
      </c>
      <c r="F828" s="1">
        <v>24</v>
      </c>
      <c r="G828" s="5">
        <v>117.54</v>
      </c>
      <c r="H828" s="12">
        <v>1128.4000000000001</v>
      </c>
      <c r="I828" s="7">
        <f>VLOOKUP(Sales_Table[[#This Row],[Country]], MarkupTable!$A$2:$B$7, 2, FALSE)</f>
        <v>0.3</v>
      </c>
      <c r="J828" t="str">
        <f>IF(Sales_Table[[#This Row],[Markup]]&gt;0.2, "High tax", "Low tax")</f>
        <v>High tax</v>
      </c>
    </row>
    <row r="829" spans="1:10" x14ac:dyDescent="0.35">
      <c r="A829" s="1" t="s">
        <v>17</v>
      </c>
      <c r="B829" s="1" t="s">
        <v>4</v>
      </c>
      <c r="C829" s="1" t="s">
        <v>33</v>
      </c>
      <c r="D829" s="2">
        <v>44589</v>
      </c>
      <c r="E829" s="5">
        <v>1302</v>
      </c>
      <c r="F829" s="1">
        <v>33</v>
      </c>
      <c r="G829" s="5">
        <v>39.450000000000003</v>
      </c>
      <c r="H829" s="12">
        <v>520.79999999999995</v>
      </c>
      <c r="I829" s="7">
        <f>VLOOKUP(Sales_Table[[#This Row],[Country]], MarkupTable!$A$2:$B$7, 2, FALSE)</f>
        <v>0.15</v>
      </c>
      <c r="J829" t="str">
        <f>IF(Sales_Table[[#This Row],[Markup]]&gt;0.2, "High tax", "Low tax")</f>
        <v>Low tax</v>
      </c>
    </row>
    <row r="830" spans="1:10" x14ac:dyDescent="0.35">
      <c r="A830" s="1" t="s">
        <v>3</v>
      </c>
      <c r="B830" s="1" t="s">
        <v>1</v>
      </c>
      <c r="C830" s="1" t="s">
        <v>24</v>
      </c>
      <c r="D830" s="2">
        <v>44741</v>
      </c>
      <c r="E830" s="5">
        <v>5474</v>
      </c>
      <c r="F830" s="1">
        <v>109</v>
      </c>
      <c r="G830" s="5">
        <v>50.22</v>
      </c>
      <c r="H830" s="12">
        <v>2189.6</v>
      </c>
      <c r="I830" s="7">
        <f>VLOOKUP(Sales_Table[[#This Row],[Country]], MarkupTable!$A$2:$B$7, 2, FALSE)</f>
        <v>0.12</v>
      </c>
      <c r="J830" t="str">
        <f>IF(Sales_Table[[#This Row],[Markup]]&gt;0.2, "High tax", "Low tax")</f>
        <v>Low tax</v>
      </c>
    </row>
    <row r="831" spans="1:10" x14ac:dyDescent="0.35">
      <c r="A831" s="1" t="s">
        <v>40</v>
      </c>
      <c r="B831" s="1" t="s">
        <v>4</v>
      </c>
      <c r="C831" s="1" t="s">
        <v>51</v>
      </c>
      <c r="D831" s="2">
        <v>44574</v>
      </c>
      <c r="E831" s="5">
        <v>4179</v>
      </c>
      <c r="F831" s="1">
        <v>276</v>
      </c>
      <c r="G831" s="5">
        <v>15.14</v>
      </c>
      <c r="H831" s="12">
        <v>1671.6</v>
      </c>
      <c r="I831" s="7">
        <f>VLOOKUP(Sales_Table[[#This Row],[Country]], MarkupTable!$A$2:$B$7, 2, FALSE)</f>
        <v>0.15</v>
      </c>
      <c r="J831" t="str">
        <f>IF(Sales_Table[[#This Row],[Markup]]&gt;0.2, "High tax", "Low tax")</f>
        <v>Low tax</v>
      </c>
    </row>
    <row r="832" spans="1:10" x14ac:dyDescent="0.35">
      <c r="A832" s="1" t="s">
        <v>0</v>
      </c>
      <c r="B832" s="1" t="s">
        <v>1</v>
      </c>
      <c r="C832" s="1" t="s">
        <v>14</v>
      </c>
      <c r="D832" s="2">
        <v>44739</v>
      </c>
      <c r="E832" s="5">
        <v>1946</v>
      </c>
      <c r="F832" s="1">
        <v>164</v>
      </c>
      <c r="G832" s="5">
        <v>11.87</v>
      </c>
      <c r="H832" s="12">
        <v>778.4</v>
      </c>
      <c r="I832" s="7">
        <f>VLOOKUP(Sales_Table[[#This Row],[Country]], MarkupTable!$A$2:$B$7, 2, FALSE)</f>
        <v>0.12</v>
      </c>
      <c r="J832" t="str">
        <f>IF(Sales_Table[[#This Row],[Markup]]&gt;0.2, "High tax", "Low tax")</f>
        <v>Low tax</v>
      </c>
    </row>
    <row r="833" spans="1:10" x14ac:dyDescent="0.35">
      <c r="A833" s="1" t="s">
        <v>19</v>
      </c>
      <c r="B833" s="1" t="s">
        <v>23</v>
      </c>
      <c r="C833" s="1" t="s">
        <v>38</v>
      </c>
      <c r="D833" s="2">
        <v>44649</v>
      </c>
      <c r="E833" s="5">
        <v>4291</v>
      </c>
      <c r="F833" s="1">
        <v>1</v>
      </c>
      <c r="G833" s="5">
        <v>4291</v>
      </c>
      <c r="H833" s="12">
        <v>1716.4</v>
      </c>
      <c r="I833" s="7">
        <f>VLOOKUP(Sales_Table[[#This Row],[Country]], MarkupTable!$A$2:$B$7, 2, FALSE)</f>
        <v>0.1</v>
      </c>
      <c r="J833" t="str">
        <f>IF(Sales_Table[[#This Row],[Markup]]&gt;0.2, "High tax", "Low tax")</f>
        <v>Low tax</v>
      </c>
    </row>
    <row r="834" spans="1:10" x14ac:dyDescent="0.35">
      <c r="A834" s="1" t="s">
        <v>13</v>
      </c>
      <c r="B834" s="1" t="s">
        <v>4</v>
      </c>
      <c r="C834" s="1" t="s">
        <v>29</v>
      </c>
      <c r="D834" s="2">
        <v>44715</v>
      </c>
      <c r="E834" s="5">
        <v>7196</v>
      </c>
      <c r="F834" s="1">
        <v>160</v>
      </c>
      <c r="G834" s="5">
        <v>44.98</v>
      </c>
      <c r="H834" s="12">
        <v>2878.4</v>
      </c>
      <c r="I834" s="7">
        <f>VLOOKUP(Sales_Table[[#This Row],[Country]], MarkupTable!$A$2:$B$7, 2, FALSE)</f>
        <v>0.15</v>
      </c>
      <c r="J834" t="str">
        <f>IF(Sales_Table[[#This Row],[Markup]]&gt;0.2, "High tax", "Low tax")</f>
        <v>Low tax</v>
      </c>
    </row>
    <row r="835" spans="1:10" x14ac:dyDescent="0.35">
      <c r="A835" s="1" t="s">
        <v>22</v>
      </c>
      <c r="B835" s="1" t="s">
        <v>23</v>
      </c>
      <c r="C835" s="1" t="s">
        <v>10</v>
      </c>
      <c r="D835" s="2">
        <v>44641</v>
      </c>
      <c r="E835" s="5">
        <v>1939</v>
      </c>
      <c r="F835" s="1">
        <v>98</v>
      </c>
      <c r="G835" s="5">
        <v>19.79</v>
      </c>
      <c r="H835" s="12">
        <v>775.6</v>
      </c>
      <c r="I835" s="7">
        <f>VLOOKUP(Sales_Table[[#This Row],[Country]], MarkupTable!$A$2:$B$7, 2, FALSE)</f>
        <v>0.1</v>
      </c>
      <c r="J835" t="str">
        <f>IF(Sales_Table[[#This Row],[Markup]]&gt;0.2, "High tax", "Low tax")</f>
        <v>Low tax</v>
      </c>
    </row>
    <row r="836" spans="1:10" x14ac:dyDescent="0.35">
      <c r="A836" s="1" t="s">
        <v>22</v>
      </c>
      <c r="B836" s="1" t="s">
        <v>4</v>
      </c>
      <c r="C836" s="1" t="s">
        <v>24</v>
      </c>
      <c r="D836" s="2">
        <v>44663</v>
      </c>
      <c r="E836" s="5">
        <v>10437</v>
      </c>
      <c r="F836" s="1">
        <v>46</v>
      </c>
      <c r="G836" s="5">
        <v>226.89</v>
      </c>
      <c r="H836" s="12">
        <v>4174.8</v>
      </c>
      <c r="I836" s="7">
        <f>VLOOKUP(Sales_Table[[#This Row],[Country]], MarkupTable!$A$2:$B$7, 2, FALSE)</f>
        <v>0.15</v>
      </c>
      <c r="J836" t="str">
        <f>IF(Sales_Table[[#This Row],[Markup]]&gt;0.2, "High tax", "Low tax")</f>
        <v>Low tax</v>
      </c>
    </row>
    <row r="837" spans="1:10" x14ac:dyDescent="0.35">
      <c r="A837" s="1" t="s">
        <v>18</v>
      </c>
      <c r="B837" s="1" t="s">
        <v>9</v>
      </c>
      <c r="C837" s="1" t="s">
        <v>45</v>
      </c>
      <c r="D837" s="2">
        <v>44580</v>
      </c>
      <c r="E837" s="5">
        <v>6916</v>
      </c>
      <c r="F837" s="1">
        <v>259</v>
      </c>
      <c r="G837" s="5">
        <v>26.7</v>
      </c>
      <c r="H837" s="12">
        <v>2766.4</v>
      </c>
      <c r="I837" s="7">
        <f>VLOOKUP(Sales_Table[[#This Row],[Country]], MarkupTable!$A$2:$B$7, 2, FALSE)</f>
        <v>0.3</v>
      </c>
      <c r="J837" t="str">
        <f>IF(Sales_Table[[#This Row],[Markup]]&gt;0.2, "High tax", "Low tax")</f>
        <v>High tax</v>
      </c>
    </row>
    <row r="838" spans="1:10" x14ac:dyDescent="0.35">
      <c r="A838" s="1" t="s">
        <v>25</v>
      </c>
      <c r="B838" s="1" t="s">
        <v>1</v>
      </c>
      <c r="C838" s="1" t="s">
        <v>16</v>
      </c>
      <c r="D838" s="2">
        <v>44657</v>
      </c>
      <c r="E838" s="5">
        <v>3647</v>
      </c>
      <c r="F838" s="1">
        <v>310</v>
      </c>
      <c r="G838" s="5">
        <v>11.76</v>
      </c>
      <c r="H838" s="12">
        <v>1458.8</v>
      </c>
      <c r="I838" s="7">
        <f>VLOOKUP(Sales_Table[[#This Row],[Country]], MarkupTable!$A$2:$B$7, 2, FALSE)</f>
        <v>0.12</v>
      </c>
      <c r="J838" t="str">
        <f>IF(Sales_Table[[#This Row],[Markup]]&gt;0.2, "High tax", "Low tax")</f>
        <v>Low tax</v>
      </c>
    </row>
    <row r="839" spans="1:10" x14ac:dyDescent="0.35">
      <c r="A839" s="1" t="s">
        <v>35</v>
      </c>
      <c r="B839" s="1" t="s">
        <v>9</v>
      </c>
      <c r="C839" s="1" t="s">
        <v>16</v>
      </c>
      <c r="D839" s="2">
        <v>44775</v>
      </c>
      <c r="E839" s="5">
        <v>8995</v>
      </c>
      <c r="F839" s="1">
        <v>78</v>
      </c>
      <c r="G839" s="5">
        <v>115.32</v>
      </c>
      <c r="H839" s="12">
        <v>3598</v>
      </c>
      <c r="I839" s="7">
        <f>VLOOKUP(Sales_Table[[#This Row],[Country]], MarkupTable!$A$2:$B$7, 2, FALSE)</f>
        <v>0.3</v>
      </c>
      <c r="J839" t="str">
        <f>IF(Sales_Table[[#This Row],[Markup]]&gt;0.2, "High tax", "Low tax")</f>
        <v>High tax</v>
      </c>
    </row>
    <row r="840" spans="1:10" x14ac:dyDescent="0.35">
      <c r="A840" s="1" t="s">
        <v>6</v>
      </c>
      <c r="B840" s="1" t="s">
        <v>9</v>
      </c>
      <c r="C840" s="1" t="s">
        <v>24</v>
      </c>
      <c r="D840" s="2">
        <v>44663</v>
      </c>
      <c r="E840" s="5">
        <v>7252</v>
      </c>
      <c r="F840" s="1">
        <v>136</v>
      </c>
      <c r="G840" s="5">
        <v>53.32</v>
      </c>
      <c r="H840" s="12">
        <v>2900.8</v>
      </c>
      <c r="I840" s="7">
        <f>VLOOKUP(Sales_Table[[#This Row],[Country]], MarkupTable!$A$2:$B$7, 2, FALSE)</f>
        <v>0.3</v>
      </c>
      <c r="J840" t="str">
        <f>IF(Sales_Table[[#This Row],[Markup]]&gt;0.2, "High tax", "Low tax")</f>
        <v>High tax</v>
      </c>
    </row>
    <row r="841" spans="1:10" x14ac:dyDescent="0.35">
      <c r="A841" s="1" t="s">
        <v>11</v>
      </c>
      <c r="B841" s="1" t="s">
        <v>4</v>
      </c>
      <c r="C841" s="1" t="s">
        <v>26</v>
      </c>
      <c r="D841" s="2">
        <v>44763</v>
      </c>
      <c r="E841" s="5">
        <v>16380</v>
      </c>
      <c r="F841" s="1">
        <v>130</v>
      </c>
      <c r="G841" s="5">
        <v>126</v>
      </c>
      <c r="H841" s="12">
        <v>6552</v>
      </c>
      <c r="I841" s="7">
        <f>VLOOKUP(Sales_Table[[#This Row],[Country]], MarkupTable!$A$2:$B$7, 2, FALSE)</f>
        <v>0.15</v>
      </c>
      <c r="J841" t="str">
        <f>IF(Sales_Table[[#This Row],[Markup]]&gt;0.2, "High tax", "Low tax")</f>
        <v>Low tax</v>
      </c>
    </row>
    <row r="842" spans="1:10" x14ac:dyDescent="0.35">
      <c r="A842" s="1" t="s">
        <v>3</v>
      </c>
      <c r="B842" s="1" t="s">
        <v>15</v>
      </c>
      <c r="C842" s="1" t="s">
        <v>50</v>
      </c>
      <c r="D842" s="2">
        <v>44642</v>
      </c>
      <c r="E842" s="5">
        <v>9660</v>
      </c>
      <c r="F842" s="1">
        <v>24</v>
      </c>
      <c r="G842" s="5">
        <v>402.5</v>
      </c>
      <c r="H842" s="12">
        <v>3864</v>
      </c>
      <c r="I842" s="7">
        <f>VLOOKUP(Sales_Table[[#This Row],[Country]], MarkupTable!$A$2:$B$7, 2, FALSE)</f>
        <v>0.25</v>
      </c>
      <c r="J842" t="str">
        <f>IF(Sales_Table[[#This Row],[Markup]]&gt;0.2, "High tax", "Low tax")</f>
        <v>High tax</v>
      </c>
    </row>
    <row r="843" spans="1:10" x14ac:dyDescent="0.35">
      <c r="A843" s="1" t="s">
        <v>34</v>
      </c>
      <c r="B843" s="1" t="s">
        <v>4</v>
      </c>
      <c r="C843" s="1" t="s">
        <v>7</v>
      </c>
      <c r="D843" s="2">
        <v>44690</v>
      </c>
      <c r="E843" s="5">
        <v>4522</v>
      </c>
      <c r="F843" s="1">
        <v>5</v>
      </c>
      <c r="G843" s="5">
        <v>904.4</v>
      </c>
      <c r="H843" s="12">
        <v>1808.8</v>
      </c>
      <c r="I843" s="7">
        <f>VLOOKUP(Sales_Table[[#This Row],[Country]], MarkupTable!$A$2:$B$7, 2, FALSE)</f>
        <v>0.15</v>
      </c>
      <c r="J843" t="str">
        <f>IF(Sales_Table[[#This Row],[Markup]]&gt;0.2, "High tax", "Low tax")</f>
        <v>Low tax</v>
      </c>
    </row>
    <row r="844" spans="1:10" x14ac:dyDescent="0.35">
      <c r="A844" s="1" t="s">
        <v>42</v>
      </c>
      <c r="B844" s="1" t="s">
        <v>9</v>
      </c>
      <c r="C844" s="1" t="s">
        <v>50</v>
      </c>
      <c r="D844" s="2">
        <v>44782</v>
      </c>
      <c r="E844" s="5">
        <v>329</v>
      </c>
      <c r="F844" s="1">
        <v>109</v>
      </c>
      <c r="G844" s="5">
        <v>3.02</v>
      </c>
      <c r="H844" s="12">
        <v>131.6</v>
      </c>
      <c r="I844" s="7">
        <f>VLOOKUP(Sales_Table[[#This Row],[Country]], MarkupTable!$A$2:$B$7, 2, FALSE)</f>
        <v>0.3</v>
      </c>
      <c r="J844" t="str">
        <f>IF(Sales_Table[[#This Row],[Markup]]&gt;0.2, "High tax", "Low tax")</f>
        <v>High tax</v>
      </c>
    </row>
    <row r="845" spans="1:10" x14ac:dyDescent="0.35">
      <c r="A845" s="1" t="s">
        <v>47</v>
      </c>
      <c r="B845" s="1" t="s">
        <v>23</v>
      </c>
      <c r="C845" s="1" t="s">
        <v>46</v>
      </c>
      <c r="D845" s="2">
        <v>44762</v>
      </c>
      <c r="E845" s="5">
        <v>3458</v>
      </c>
      <c r="F845" s="1">
        <v>294</v>
      </c>
      <c r="G845" s="5">
        <v>11.76</v>
      </c>
      <c r="H845" s="12">
        <v>1383.2</v>
      </c>
      <c r="I845" s="7">
        <f>VLOOKUP(Sales_Table[[#This Row],[Country]], MarkupTable!$A$2:$B$7, 2, FALSE)</f>
        <v>0.1</v>
      </c>
      <c r="J845" t="str">
        <f>IF(Sales_Table[[#This Row],[Markup]]&gt;0.2, "High tax", "Low tax")</f>
        <v>Low tax</v>
      </c>
    </row>
    <row r="846" spans="1:10" x14ac:dyDescent="0.35">
      <c r="A846" s="1" t="s">
        <v>17</v>
      </c>
      <c r="B846" s="1" t="s">
        <v>4</v>
      </c>
      <c r="C846" s="1" t="s">
        <v>52</v>
      </c>
      <c r="D846" s="2">
        <v>44665</v>
      </c>
      <c r="E846" s="5">
        <v>4641</v>
      </c>
      <c r="F846" s="1">
        <v>413</v>
      </c>
      <c r="G846" s="5">
        <v>11.24</v>
      </c>
      <c r="H846" s="12">
        <v>1856.4</v>
      </c>
      <c r="I846" s="7">
        <f>VLOOKUP(Sales_Table[[#This Row],[Country]], MarkupTable!$A$2:$B$7, 2, FALSE)</f>
        <v>0.15</v>
      </c>
      <c r="J846" t="str">
        <f>IF(Sales_Table[[#This Row],[Markup]]&gt;0.2, "High tax", "Low tax")</f>
        <v>Low tax</v>
      </c>
    </row>
    <row r="847" spans="1:10" x14ac:dyDescent="0.35">
      <c r="A847" s="1" t="s">
        <v>0</v>
      </c>
      <c r="B847" s="1" t="s">
        <v>23</v>
      </c>
      <c r="C847" s="1" t="s">
        <v>38</v>
      </c>
      <c r="D847" s="2">
        <v>44586</v>
      </c>
      <c r="E847" s="5">
        <v>4627</v>
      </c>
      <c r="F847" s="1">
        <v>136</v>
      </c>
      <c r="G847" s="5">
        <v>34.020000000000003</v>
      </c>
      <c r="H847" s="12">
        <v>1850.8</v>
      </c>
      <c r="I847" s="7">
        <f>VLOOKUP(Sales_Table[[#This Row],[Country]], MarkupTable!$A$2:$B$7, 2, FALSE)</f>
        <v>0.1</v>
      </c>
      <c r="J847" t="str">
        <f>IF(Sales_Table[[#This Row],[Markup]]&gt;0.2, "High tax", "Low tax")</f>
        <v>Low tax</v>
      </c>
    </row>
    <row r="848" spans="1:10" x14ac:dyDescent="0.35">
      <c r="A848" s="1" t="s">
        <v>42</v>
      </c>
      <c r="B848" s="1" t="s">
        <v>9</v>
      </c>
      <c r="C848" s="1" t="s">
        <v>41</v>
      </c>
      <c r="D848" s="2">
        <v>44676</v>
      </c>
      <c r="E848" s="5">
        <v>3192</v>
      </c>
      <c r="F848" s="1">
        <v>175</v>
      </c>
      <c r="G848" s="5">
        <v>18.239999999999998</v>
      </c>
      <c r="H848" s="12">
        <v>1276.8</v>
      </c>
      <c r="I848" s="7">
        <f>VLOOKUP(Sales_Table[[#This Row],[Country]], MarkupTable!$A$2:$B$7, 2, FALSE)</f>
        <v>0.3</v>
      </c>
      <c r="J848" t="str">
        <f>IF(Sales_Table[[#This Row],[Markup]]&gt;0.2, "High tax", "Low tax")</f>
        <v>High tax</v>
      </c>
    </row>
    <row r="849" spans="1:10" x14ac:dyDescent="0.35">
      <c r="A849" s="1" t="s">
        <v>48</v>
      </c>
      <c r="B849" s="1" t="s">
        <v>23</v>
      </c>
      <c r="C849" s="1" t="s">
        <v>14</v>
      </c>
      <c r="D849" s="2">
        <v>44578</v>
      </c>
      <c r="E849" s="5">
        <v>252</v>
      </c>
      <c r="F849" s="1">
        <v>237</v>
      </c>
      <c r="G849" s="5">
        <v>1.06</v>
      </c>
      <c r="H849" s="12">
        <v>100.8</v>
      </c>
      <c r="I849" s="7">
        <f>VLOOKUP(Sales_Table[[#This Row],[Country]], MarkupTable!$A$2:$B$7, 2, FALSE)</f>
        <v>0.1</v>
      </c>
      <c r="J849" t="str">
        <f>IF(Sales_Table[[#This Row],[Markup]]&gt;0.2, "High tax", "Low tax")</f>
        <v>Low tax</v>
      </c>
    </row>
    <row r="850" spans="1:10" x14ac:dyDescent="0.35">
      <c r="A850" s="1" t="s">
        <v>25</v>
      </c>
      <c r="B850" s="1" t="s">
        <v>20</v>
      </c>
      <c r="C850" s="1" t="s">
        <v>24</v>
      </c>
      <c r="D850" s="2">
        <v>44788</v>
      </c>
      <c r="E850" s="5">
        <v>868</v>
      </c>
      <c r="F850" s="1">
        <v>125</v>
      </c>
      <c r="G850" s="5">
        <v>6.94</v>
      </c>
      <c r="H850" s="12">
        <v>347.2</v>
      </c>
      <c r="I850" s="7">
        <f>VLOOKUP(Sales_Table[[#This Row],[Country]], MarkupTable!$A$2:$B$7, 2, FALSE)</f>
        <v>0.35</v>
      </c>
      <c r="J850" t="str">
        <f>IF(Sales_Table[[#This Row],[Markup]]&gt;0.2, "High tax", "Low tax")</f>
        <v>High tax</v>
      </c>
    </row>
    <row r="851" spans="1:10" x14ac:dyDescent="0.35">
      <c r="A851" s="1" t="s">
        <v>25</v>
      </c>
      <c r="B851" s="1" t="s">
        <v>23</v>
      </c>
      <c r="C851" s="1" t="s">
        <v>36</v>
      </c>
      <c r="D851" s="2">
        <v>44714</v>
      </c>
      <c r="E851" s="5">
        <v>210</v>
      </c>
      <c r="F851" s="1">
        <v>16</v>
      </c>
      <c r="G851" s="5">
        <v>13.12</v>
      </c>
      <c r="H851" s="12">
        <v>84</v>
      </c>
      <c r="I851" s="7">
        <f>VLOOKUP(Sales_Table[[#This Row],[Country]], MarkupTable!$A$2:$B$7, 2, FALSE)</f>
        <v>0.1</v>
      </c>
      <c r="J851" t="str">
        <f>IF(Sales_Table[[#This Row],[Markup]]&gt;0.2, "High tax", "Low tax")</f>
        <v>Low tax</v>
      </c>
    </row>
    <row r="852" spans="1:10" x14ac:dyDescent="0.35">
      <c r="A852" s="1" t="s">
        <v>13</v>
      </c>
      <c r="B852" s="1" t="s">
        <v>20</v>
      </c>
      <c r="C852" s="1" t="s">
        <v>5</v>
      </c>
      <c r="D852" s="2">
        <v>44742</v>
      </c>
      <c r="E852" s="5">
        <v>7007</v>
      </c>
      <c r="F852" s="1">
        <v>135</v>
      </c>
      <c r="G852" s="5">
        <v>51.9</v>
      </c>
      <c r="H852" s="12">
        <v>2802.8</v>
      </c>
      <c r="I852" s="7">
        <f>VLOOKUP(Sales_Table[[#This Row],[Country]], MarkupTable!$A$2:$B$7, 2, FALSE)</f>
        <v>0.35</v>
      </c>
      <c r="J852" t="str">
        <f>IF(Sales_Table[[#This Row],[Markup]]&gt;0.2, "High tax", "Low tax")</f>
        <v>High tax</v>
      </c>
    </row>
    <row r="853" spans="1:10" x14ac:dyDescent="0.35">
      <c r="A853" s="1" t="s">
        <v>48</v>
      </c>
      <c r="B853" s="1" t="s">
        <v>15</v>
      </c>
      <c r="C853" s="1" t="s">
        <v>45</v>
      </c>
      <c r="D853" s="2">
        <v>44602</v>
      </c>
      <c r="E853" s="5">
        <v>5845</v>
      </c>
      <c r="F853" s="1">
        <v>91</v>
      </c>
      <c r="G853" s="5">
        <v>64.23</v>
      </c>
      <c r="H853" s="12">
        <v>2338</v>
      </c>
      <c r="I853" s="7">
        <f>VLOOKUP(Sales_Table[[#This Row],[Country]], MarkupTable!$A$2:$B$7, 2, FALSE)</f>
        <v>0.25</v>
      </c>
      <c r="J853" t="str">
        <f>IF(Sales_Table[[#This Row],[Markup]]&gt;0.2, "High tax", "Low tax")</f>
        <v>High tax</v>
      </c>
    </row>
    <row r="854" spans="1:10" x14ac:dyDescent="0.35">
      <c r="A854" s="1" t="s">
        <v>27</v>
      </c>
      <c r="B854" s="1" t="s">
        <v>23</v>
      </c>
      <c r="C854" s="1" t="s">
        <v>51</v>
      </c>
      <c r="D854" s="2">
        <v>44615</v>
      </c>
      <c r="E854" s="5">
        <v>1372</v>
      </c>
      <c r="F854" s="1">
        <v>614</v>
      </c>
      <c r="G854" s="5">
        <v>2.23</v>
      </c>
      <c r="H854" s="12">
        <v>548.79999999999995</v>
      </c>
      <c r="I854" s="7">
        <f>VLOOKUP(Sales_Table[[#This Row],[Country]], MarkupTable!$A$2:$B$7, 2, FALSE)</f>
        <v>0.1</v>
      </c>
      <c r="J854" t="str">
        <f>IF(Sales_Table[[#This Row],[Markup]]&gt;0.2, "High tax", "Low tax")</f>
        <v>Low tax</v>
      </c>
    </row>
    <row r="855" spans="1:10" x14ac:dyDescent="0.35">
      <c r="A855" s="1" t="s">
        <v>37</v>
      </c>
      <c r="B855" s="1" t="s">
        <v>4</v>
      </c>
      <c r="C855" s="1" t="s">
        <v>29</v>
      </c>
      <c r="D855" s="2">
        <v>44588</v>
      </c>
      <c r="E855" s="5">
        <v>8428</v>
      </c>
      <c r="F855" s="1">
        <v>216</v>
      </c>
      <c r="G855" s="5">
        <v>39.020000000000003</v>
      </c>
      <c r="H855" s="12">
        <v>3371.2</v>
      </c>
      <c r="I855" s="7">
        <f>VLOOKUP(Sales_Table[[#This Row],[Country]], MarkupTable!$A$2:$B$7, 2, FALSE)</f>
        <v>0.15</v>
      </c>
      <c r="J855" t="str">
        <f>IF(Sales_Table[[#This Row],[Markup]]&gt;0.2, "High tax", "Low tax")</f>
        <v>Low tax</v>
      </c>
    </row>
    <row r="856" spans="1:10" x14ac:dyDescent="0.35">
      <c r="A856" s="1" t="s">
        <v>44</v>
      </c>
      <c r="B856" s="1" t="s">
        <v>1</v>
      </c>
      <c r="C856" s="1" t="s">
        <v>2</v>
      </c>
      <c r="D856" s="2">
        <v>44707</v>
      </c>
      <c r="E856" s="5">
        <v>4977</v>
      </c>
      <c r="F856" s="1">
        <v>317</v>
      </c>
      <c r="G856" s="5">
        <v>15.7</v>
      </c>
      <c r="H856" s="12">
        <v>1990.8</v>
      </c>
      <c r="I856" s="7">
        <f>VLOOKUP(Sales_Table[[#This Row],[Country]], MarkupTable!$A$2:$B$7, 2, FALSE)</f>
        <v>0.12</v>
      </c>
      <c r="J856" t="str">
        <f>IF(Sales_Table[[#This Row],[Markup]]&gt;0.2, "High tax", "Low tax")</f>
        <v>Low tax</v>
      </c>
    </row>
    <row r="857" spans="1:10" x14ac:dyDescent="0.35">
      <c r="A857" s="1" t="s">
        <v>17</v>
      </c>
      <c r="B857" s="1" t="s">
        <v>20</v>
      </c>
      <c r="C857" s="1" t="s">
        <v>52</v>
      </c>
      <c r="D857" s="2">
        <v>44665</v>
      </c>
      <c r="E857" s="5">
        <v>1694</v>
      </c>
      <c r="F857" s="1">
        <v>21</v>
      </c>
      <c r="G857" s="5">
        <v>80.67</v>
      </c>
      <c r="H857" s="12">
        <v>677.6</v>
      </c>
      <c r="I857" s="7">
        <f>VLOOKUP(Sales_Table[[#This Row],[Country]], MarkupTable!$A$2:$B$7, 2, FALSE)</f>
        <v>0.35</v>
      </c>
      <c r="J857" t="str">
        <f>IF(Sales_Table[[#This Row],[Markup]]&gt;0.2, "High tax", "Low tax")</f>
        <v>High tax</v>
      </c>
    </row>
    <row r="858" spans="1:10" x14ac:dyDescent="0.35">
      <c r="A858" s="1" t="s">
        <v>47</v>
      </c>
      <c r="B858" s="1" t="s">
        <v>9</v>
      </c>
      <c r="C858" s="1" t="s">
        <v>12</v>
      </c>
      <c r="D858" s="2">
        <v>44774</v>
      </c>
      <c r="E858" s="5">
        <v>4326</v>
      </c>
      <c r="F858" s="1">
        <v>154</v>
      </c>
      <c r="G858" s="5">
        <v>28.09</v>
      </c>
      <c r="H858" s="12">
        <v>1730.4</v>
      </c>
      <c r="I858" s="7">
        <f>VLOOKUP(Sales_Table[[#This Row],[Country]], MarkupTable!$A$2:$B$7, 2, FALSE)</f>
        <v>0.3</v>
      </c>
      <c r="J858" t="str">
        <f>IF(Sales_Table[[#This Row],[Markup]]&gt;0.2, "High tax", "Low tax")</f>
        <v>High tax</v>
      </c>
    </row>
    <row r="859" spans="1:10" x14ac:dyDescent="0.35">
      <c r="A859" s="1" t="s">
        <v>22</v>
      </c>
      <c r="B859" s="1" t="s">
        <v>9</v>
      </c>
      <c r="C859" s="1" t="s">
        <v>24</v>
      </c>
      <c r="D859" s="2">
        <v>44795</v>
      </c>
      <c r="E859" s="5">
        <v>9527</v>
      </c>
      <c r="F859" s="1">
        <v>222</v>
      </c>
      <c r="G859" s="5">
        <v>42.91</v>
      </c>
      <c r="H859" s="12">
        <v>3810.8</v>
      </c>
      <c r="I859" s="7">
        <f>VLOOKUP(Sales_Table[[#This Row],[Country]], MarkupTable!$A$2:$B$7, 2, FALSE)</f>
        <v>0.3</v>
      </c>
      <c r="J859" t="str">
        <f>IF(Sales_Table[[#This Row],[Markup]]&gt;0.2, "High tax", "Low tax")</f>
        <v>High tax</v>
      </c>
    </row>
    <row r="860" spans="1:10" x14ac:dyDescent="0.35">
      <c r="A860" s="1" t="s">
        <v>27</v>
      </c>
      <c r="B860" s="1" t="s">
        <v>4</v>
      </c>
      <c r="C860" s="1" t="s">
        <v>12</v>
      </c>
      <c r="D860" s="2">
        <v>44764</v>
      </c>
      <c r="E860" s="5">
        <v>10766</v>
      </c>
      <c r="F860" s="1">
        <v>157</v>
      </c>
      <c r="G860" s="5">
        <v>68.569999999999993</v>
      </c>
      <c r="H860" s="12">
        <v>4306.3999999999996</v>
      </c>
      <c r="I860" s="7">
        <f>VLOOKUP(Sales_Table[[#This Row],[Country]], MarkupTable!$A$2:$B$7, 2, FALSE)</f>
        <v>0.15</v>
      </c>
      <c r="J860" t="str">
        <f>IF(Sales_Table[[#This Row],[Markup]]&gt;0.2, "High tax", "Low tax")</f>
        <v>Low tax</v>
      </c>
    </row>
    <row r="861" spans="1:10" x14ac:dyDescent="0.35">
      <c r="A861" s="1" t="s">
        <v>34</v>
      </c>
      <c r="B861" s="1" t="s">
        <v>20</v>
      </c>
      <c r="C861" s="1" t="s">
        <v>36</v>
      </c>
      <c r="D861" s="2">
        <v>44679</v>
      </c>
      <c r="E861" s="5">
        <v>1288</v>
      </c>
      <c r="F861" s="1">
        <v>27</v>
      </c>
      <c r="G861" s="5">
        <v>47.7</v>
      </c>
      <c r="H861" s="12">
        <v>515.20000000000005</v>
      </c>
      <c r="I861" s="7">
        <f>VLOOKUP(Sales_Table[[#This Row],[Country]], MarkupTable!$A$2:$B$7, 2, FALSE)</f>
        <v>0.35</v>
      </c>
      <c r="J861" t="str">
        <f>IF(Sales_Table[[#This Row],[Markup]]&gt;0.2, "High tax", "Low tax")</f>
        <v>High tax</v>
      </c>
    </row>
    <row r="862" spans="1:10" x14ac:dyDescent="0.35">
      <c r="A862" s="1" t="s">
        <v>43</v>
      </c>
      <c r="B862" s="1" t="s">
        <v>9</v>
      </c>
      <c r="C862" s="1" t="s">
        <v>41</v>
      </c>
      <c r="D862" s="2">
        <v>44711</v>
      </c>
      <c r="E862" s="5">
        <v>4879</v>
      </c>
      <c r="F862" s="1">
        <v>350</v>
      </c>
      <c r="G862" s="5">
        <v>13.94</v>
      </c>
      <c r="H862" s="12">
        <v>1951.6</v>
      </c>
      <c r="I862" s="7">
        <f>VLOOKUP(Sales_Table[[#This Row],[Country]], MarkupTable!$A$2:$B$7, 2, FALSE)</f>
        <v>0.3</v>
      </c>
      <c r="J862" t="str">
        <f>IF(Sales_Table[[#This Row],[Markup]]&gt;0.2, "High tax", "Low tax")</f>
        <v>High tax</v>
      </c>
    </row>
    <row r="863" spans="1:10" x14ac:dyDescent="0.35">
      <c r="A863" s="1" t="s">
        <v>49</v>
      </c>
      <c r="B863" s="1" t="s">
        <v>20</v>
      </c>
      <c r="C863" s="1" t="s">
        <v>31</v>
      </c>
      <c r="D863" s="2">
        <v>44763</v>
      </c>
      <c r="E863" s="5">
        <v>2408</v>
      </c>
      <c r="F863" s="1">
        <v>157</v>
      </c>
      <c r="G863" s="5">
        <v>15.34</v>
      </c>
      <c r="H863" s="12">
        <v>963.2</v>
      </c>
      <c r="I863" s="7">
        <f>VLOOKUP(Sales_Table[[#This Row],[Country]], MarkupTable!$A$2:$B$7, 2, FALSE)</f>
        <v>0.35</v>
      </c>
      <c r="J863" t="str">
        <f>IF(Sales_Table[[#This Row],[Markup]]&gt;0.2, "High tax", "Low tax")</f>
        <v>High tax</v>
      </c>
    </row>
    <row r="864" spans="1:10" x14ac:dyDescent="0.35">
      <c r="A864" s="1" t="s">
        <v>8</v>
      </c>
      <c r="B864" s="1" t="s">
        <v>1</v>
      </c>
      <c r="C864" s="1" t="s">
        <v>51</v>
      </c>
      <c r="D864" s="2">
        <v>44775</v>
      </c>
      <c r="E864" s="5">
        <v>3094</v>
      </c>
      <c r="F864" s="1">
        <v>468</v>
      </c>
      <c r="G864" s="5">
        <v>6.61</v>
      </c>
      <c r="H864" s="12">
        <v>1237.5999999999999</v>
      </c>
      <c r="I864" s="7">
        <f>VLOOKUP(Sales_Table[[#This Row],[Country]], MarkupTable!$A$2:$B$7, 2, FALSE)</f>
        <v>0.12</v>
      </c>
      <c r="J864" t="str">
        <f>IF(Sales_Table[[#This Row],[Markup]]&gt;0.2, "High tax", "Low tax")</f>
        <v>Low tax</v>
      </c>
    </row>
    <row r="865" spans="1:10" x14ac:dyDescent="0.35">
      <c r="A865" s="1" t="s">
        <v>17</v>
      </c>
      <c r="B865" s="1" t="s">
        <v>15</v>
      </c>
      <c r="C865" s="1" t="s">
        <v>52</v>
      </c>
      <c r="D865" s="2">
        <v>44727</v>
      </c>
      <c r="E865" s="5">
        <v>7231</v>
      </c>
      <c r="F865" s="1">
        <v>130</v>
      </c>
      <c r="G865" s="5">
        <v>55.62</v>
      </c>
      <c r="H865" s="12">
        <v>2892.4</v>
      </c>
      <c r="I865" s="7">
        <f>VLOOKUP(Sales_Table[[#This Row],[Country]], MarkupTable!$A$2:$B$7, 2, FALSE)</f>
        <v>0.25</v>
      </c>
      <c r="J865" t="str">
        <f>IF(Sales_Table[[#This Row],[Markup]]&gt;0.2, "High tax", "Low tax")</f>
        <v>High tax</v>
      </c>
    </row>
    <row r="866" spans="1:10" x14ac:dyDescent="0.35">
      <c r="A866" s="1" t="s">
        <v>11</v>
      </c>
      <c r="B866" s="1" t="s">
        <v>4</v>
      </c>
      <c r="C866" s="1" t="s">
        <v>5</v>
      </c>
      <c r="D866" s="2">
        <v>44747</v>
      </c>
      <c r="E866" s="5">
        <v>8981</v>
      </c>
      <c r="F866" s="1">
        <v>130</v>
      </c>
      <c r="G866" s="5">
        <v>69.08</v>
      </c>
      <c r="H866" s="12">
        <v>3592.4</v>
      </c>
      <c r="I866" s="7">
        <f>VLOOKUP(Sales_Table[[#This Row],[Country]], MarkupTable!$A$2:$B$7, 2, FALSE)</f>
        <v>0.15</v>
      </c>
      <c r="J866" t="str">
        <f>IF(Sales_Table[[#This Row],[Markup]]&gt;0.2, "High tax", "Low tax")</f>
        <v>Low tax</v>
      </c>
    </row>
    <row r="867" spans="1:10" x14ac:dyDescent="0.35">
      <c r="A867" s="1" t="s">
        <v>35</v>
      </c>
      <c r="B867" s="1" t="s">
        <v>15</v>
      </c>
      <c r="C867" s="1" t="s">
        <v>10</v>
      </c>
      <c r="D867" s="2">
        <v>44663</v>
      </c>
      <c r="E867" s="5">
        <v>7</v>
      </c>
      <c r="F867" s="1">
        <v>518</v>
      </c>
      <c r="G867" s="5">
        <v>0.01</v>
      </c>
      <c r="H867" s="12">
        <v>2.8</v>
      </c>
      <c r="I867" s="7">
        <f>VLOOKUP(Sales_Table[[#This Row],[Country]], MarkupTable!$A$2:$B$7, 2, FALSE)</f>
        <v>0.25</v>
      </c>
      <c r="J867" t="str">
        <f>IF(Sales_Table[[#This Row],[Markup]]&gt;0.2, "High tax", "Low tax")</f>
        <v>High tax</v>
      </c>
    </row>
    <row r="868" spans="1:10" x14ac:dyDescent="0.35">
      <c r="A868" s="1" t="s">
        <v>6</v>
      </c>
      <c r="B868" s="1" t="s">
        <v>9</v>
      </c>
      <c r="C868" s="1" t="s">
        <v>52</v>
      </c>
      <c r="D868" s="2">
        <v>44791</v>
      </c>
      <c r="E868" s="5">
        <v>1372</v>
      </c>
      <c r="F868" s="1">
        <v>105</v>
      </c>
      <c r="G868" s="5">
        <v>13.07</v>
      </c>
      <c r="H868" s="12">
        <v>548.79999999999995</v>
      </c>
      <c r="I868" s="7">
        <f>VLOOKUP(Sales_Table[[#This Row],[Country]], MarkupTable!$A$2:$B$7, 2, FALSE)</f>
        <v>0.3</v>
      </c>
      <c r="J868" t="str">
        <f>IF(Sales_Table[[#This Row],[Markup]]&gt;0.2, "High tax", "Low tax")</f>
        <v>High tax</v>
      </c>
    </row>
    <row r="869" spans="1:10" x14ac:dyDescent="0.35">
      <c r="A869" s="1" t="s">
        <v>8</v>
      </c>
      <c r="B869" s="1" t="s">
        <v>1</v>
      </c>
      <c r="C869" s="1" t="s">
        <v>16</v>
      </c>
      <c r="D869" s="2">
        <v>44573</v>
      </c>
      <c r="E869" s="5">
        <v>5250</v>
      </c>
      <c r="F869" s="1">
        <v>293</v>
      </c>
      <c r="G869" s="5">
        <v>17.920000000000002</v>
      </c>
      <c r="H869" s="12">
        <v>2100</v>
      </c>
      <c r="I869" s="7">
        <f>VLOOKUP(Sales_Table[[#This Row],[Country]], MarkupTable!$A$2:$B$7, 2, FALSE)</f>
        <v>0.12</v>
      </c>
      <c r="J869" t="str">
        <f>IF(Sales_Table[[#This Row],[Markup]]&gt;0.2, "High tax", "Low tax")</f>
        <v>Low tax</v>
      </c>
    </row>
    <row r="870" spans="1:10" x14ac:dyDescent="0.35">
      <c r="A870" s="1" t="s">
        <v>13</v>
      </c>
      <c r="B870" s="1" t="s">
        <v>23</v>
      </c>
      <c r="C870" s="1" t="s">
        <v>38</v>
      </c>
      <c r="D870" s="2">
        <v>44784</v>
      </c>
      <c r="E870" s="5">
        <v>7560</v>
      </c>
      <c r="F870" s="1">
        <v>15</v>
      </c>
      <c r="G870" s="5">
        <v>504</v>
      </c>
      <c r="H870" s="12">
        <v>3024</v>
      </c>
      <c r="I870" s="7">
        <f>VLOOKUP(Sales_Table[[#This Row],[Country]], MarkupTable!$A$2:$B$7, 2, FALSE)</f>
        <v>0.1</v>
      </c>
      <c r="J870" t="str">
        <f>IF(Sales_Table[[#This Row],[Markup]]&gt;0.2, "High tax", "Low tax")</f>
        <v>Low tax</v>
      </c>
    </row>
    <row r="871" spans="1:10" x14ac:dyDescent="0.35">
      <c r="A871" s="1" t="s">
        <v>0</v>
      </c>
      <c r="B871" s="1" t="s">
        <v>9</v>
      </c>
      <c r="C871" s="1" t="s">
        <v>33</v>
      </c>
      <c r="D871" s="2">
        <v>44574</v>
      </c>
      <c r="E871" s="5">
        <v>5012</v>
      </c>
      <c r="F871" s="1">
        <v>384</v>
      </c>
      <c r="G871" s="5">
        <v>13.05</v>
      </c>
      <c r="H871" s="12">
        <v>2004.8</v>
      </c>
      <c r="I871" s="7">
        <f>VLOOKUP(Sales_Table[[#This Row],[Country]], MarkupTable!$A$2:$B$7, 2, FALSE)</f>
        <v>0.3</v>
      </c>
      <c r="J871" t="str">
        <f>IF(Sales_Table[[#This Row],[Markup]]&gt;0.2, "High tax", "Low tax")</f>
        <v>High tax</v>
      </c>
    </row>
    <row r="872" spans="1:10" x14ac:dyDescent="0.35">
      <c r="A872" s="1" t="s">
        <v>34</v>
      </c>
      <c r="B872" s="1" t="s">
        <v>1</v>
      </c>
      <c r="C872" s="1" t="s">
        <v>50</v>
      </c>
      <c r="D872" s="2">
        <v>44680</v>
      </c>
      <c r="E872" s="5">
        <v>3038</v>
      </c>
      <c r="F872" s="1">
        <v>135</v>
      </c>
      <c r="G872" s="5">
        <v>22.5</v>
      </c>
      <c r="H872" s="12">
        <v>1215.2</v>
      </c>
      <c r="I872" s="7">
        <f>VLOOKUP(Sales_Table[[#This Row],[Country]], MarkupTable!$A$2:$B$7, 2, FALSE)</f>
        <v>0.12</v>
      </c>
      <c r="J872" t="str">
        <f>IF(Sales_Table[[#This Row],[Markup]]&gt;0.2, "High tax", "Low tax")</f>
        <v>Low tax</v>
      </c>
    </row>
    <row r="873" spans="1:10" x14ac:dyDescent="0.35">
      <c r="A873" s="1" t="s">
        <v>18</v>
      </c>
      <c r="B873" s="1" t="s">
        <v>15</v>
      </c>
      <c r="C873" s="1" t="s">
        <v>14</v>
      </c>
      <c r="D873" s="2">
        <v>44749</v>
      </c>
      <c r="E873" s="5">
        <v>1099</v>
      </c>
      <c r="F873" s="1">
        <v>92</v>
      </c>
      <c r="G873" s="5">
        <v>11.95</v>
      </c>
      <c r="H873" s="12">
        <v>439.6</v>
      </c>
      <c r="I873" s="7">
        <f>VLOOKUP(Sales_Table[[#This Row],[Country]], MarkupTable!$A$2:$B$7, 2, FALSE)</f>
        <v>0.25</v>
      </c>
      <c r="J873" t="str">
        <f>IF(Sales_Table[[#This Row],[Markup]]&gt;0.2, "High tax", "Low tax")</f>
        <v>High tax</v>
      </c>
    </row>
    <row r="874" spans="1:10" x14ac:dyDescent="0.35">
      <c r="A874" s="1" t="s">
        <v>47</v>
      </c>
      <c r="B874" s="1" t="s">
        <v>15</v>
      </c>
      <c r="C874" s="1" t="s">
        <v>2</v>
      </c>
      <c r="D874" s="2">
        <v>44631</v>
      </c>
      <c r="E874" s="5">
        <v>7413</v>
      </c>
      <c r="F874" s="1">
        <v>4</v>
      </c>
      <c r="G874" s="5">
        <v>1853.25</v>
      </c>
      <c r="H874" s="12">
        <v>2965.2</v>
      </c>
      <c r="I874" s="7">
        <f>VLOOKUP(Sales_Table[[#This Row],[Country]], MarkupTable!$A$2:$B$7, 2, FALSE)</f>
        <v>0.25</v>
      </c>
      <c r="J874" t="str">
        <f>IF(Sales_Table[[#This Row],[Markup]]&gt;0.2, "High tax", "Low tax")</f>
        <v>High tax</v>
      </c>
    </row>
    <row r="875" spans="1:10" x14ac:dyDescent="0.35">
      <c r="A875" s="1" t="s">
        <v>47</v>
      </c>
      <c r="B875" s="1" t="s">
        <v>1</v>
      </c>
      <c r="C875" s="1" t="s">
        <v>52</v>
      </c>
      <c r="D875" s="2">
        <v>44608</v>
      </c>
      <c r="E875" s="5">
        <v>5397</v>
      </c>
      <c r="F875" s="1">
        <v>239</v>
      </c>
      <c r="G875" s="5">
        <v>22.58</v>
      </c>
      <c r="H875" s="12">
        <v>2158.8000000000002</v>
      </c>
      <c r="I875" s="7">
        <f>VLOOKUP(Sales_Table[[#This Row],[Country]], MarkupTable!$A$2:$B$7, 2, FALSE)</f>
        <v>0.12</v>
      </c>
      <c r="J875" t="str">
        <f>IF(Sales_Table[[#This Row],[Markup]]&gt;0.2, "High tax", "Low tax")</f>
        <v>Low tax</v>
      </c>
    </row>
    <row r="876" spans="1:10" x14ac:dyDescent="0.35">
      <c r="A876" s="1" t="s">
        <v>19</v>
      </c>
      <c r="B876" s="1" t="s">
        <v>9</v>
      </c>
      <c r="C876" s="1" t="s">
        <v>29</v>
      </c>
      <c r="D876" s="2">
        <v>44568</v>
      </c>
      <c r="E876" s="5">
        <v>2303</v>
      </c>
      <c r="F876" s="1">
        <v>33</v>
      </c>
      <c r="G876" s="5">
        <v>69.790000000000006</v>
      </c>
      <c r="H876" s="12">
        <v>921.2</v>
      </c>
      <c r="I876" s="7">
        <f>VLOOKUP(Sales_Table[[#This Row],[Country]], MarkupTable!$A$2:$B$7, 2, FALSE)</f>
        <v>0.3</v>
      </c>
      <c r="J876" t="str">
        <f>IF(Sales_Table[[#This Row],[Markup]]&gt;0.2, "High tax", "Low tax")</f>
        <v>High tax</v>
      </c>
    </row>
    <row r="877" spans="1:10" x14ac:dyDescent="0.35">
      <c r="A877" s="1" t="s">
        <v>28</v>
      </c>
      <c r="B877" s="1" t="s">
        <v>15</v>
      </c>
      <c r="C877" s="1" t="s">
        <v>26</v>
      </c>
      <c r="D877" s="2">
        <v>44573</v>
      </c>
      <c r="E877" s="5">
        <v>1141</v>
      </c>
      <c r="F877" s="1">
        <v>518</v>
      </c>
      <c r="G877" s="5">
        <v>2.2000000000000002</v>
      </c>
      <c r="H877" s="12">
        <v>456.4</v>
      </c>
      <c r="I877" s="7">
        <f>VLOOKUP(Sales_Table[[#This Row],[Country]], MarkupTable!$A$2:$B$7, 2, FALSE)</f>
        <v>0.25</v>
      </c>
      <c r="J877" t="str">
        <f>IF(Sales_Table[[#This Row],[Markup]]&gt;0.2, "High tax", "Low tax")</f>
        <v>High tax</v>
      </c>
    </row>
    <row r="878" spans="1:10" x14ac:dyDescent="0.35">
      <c r="A878" s="1" t="s">
        <v>28</v>
      </c>
      <c r="B878" s="1" t="s">
        <v>4</v>
      </c>
      <c r="C878" s="1" t="s">
        <v>24</v>
      </c>
      <c r="D878" s="2">
        <v>44721</v>
      </c>
      <c r="E878" s="5">
        <v>10325</v>
      </c>
      <c r="F878" s="1">
        <v>147</v>
      </c>
      <c r="G878" s="5">
        <v>70.239999999999995</v>
      </c>
      <c r="H878" s="12">
        <v>4130</v>
      </c>
      <c r="I878" s="7">
        <f>VLOOKUP(Sales_Table[[#This Row],[Country]], MarkupTable!$A$2:$B$7, 2, FALSE)</f>
        <v>0.15</v>
      </c>
      <c r="J878" t="str">
        <f>IF(Sales_Table[[#This Row],[Markup]]&gt;0.2, "High tax", "Low tax")</f>
        <v>Low tax</v>
      </c>
    </row>
    <row r="879" spans="1:10" x14ac:dyDescent="0.35">
      <c r="A879" s="1" t="s">
        <v>42</v>
      </c>
      <c r="B879" s="1" t="s">
        <v>4</v>
      </c>
      <c r="C879" s="1" t="s">
        <v>24</v>
      </c>
      <c r="D879" s="2">
        <v>44697</v>
      </c>
      <c r="E879" s="5">
        <v>2149</v>
      </c>
      <c r="F879" s="1">
        <v>84</v>
      </c>
      <c r="G879" s="5">
        <v>25.58</v>
      </c>
      <c r="H879" s="12">
        <v>859.6</v>
      </c>
      <c r="I879" s="7">
        <f>VLOOKUP(Sales_Table[[#This Row],[Country]], MarkupTable!$A$2:$B$7, 2, FALSE)</f>
        <v>0.15</v>
      </c>
      <c r="J879" t="str">
        <f>IF(Sales_Table[[#This Row],[Markup]]&gt;0.2, "High tax", "Low tax")</f>
        <v>Low tax</v>
      </c>
    </row>
    <row r="880" spans="1:10" x14ac:dyDescent="0.35">
      <c r="A880" s="1" t="s">
        <v>6</v>
      </c>
      <c r="B880" s="1" t="s">
        <v>1</v>
      </c>
      <c r="C880" s="1" t="s">
        <v>5</v>
      </c>
      <c r="D880" s="2">
        <v>44735</v>
      </c>
      <c r="E880" s="5">
        <v>12362</v>
      </c>
      <c r="F880" s="1">
        <v>94</v>
      </c>
      <c r="G880" s="5">
        <v>131.51</v>
      </c>
      <c r="H880" s="12">
        <v>4944.8</v>
      </c>
      <c r="I880" s="7">
        <f>VLOOKUP(Sales_Table[[#This Row],[Country]], MarkupTable!$A$2:$B$7, 2, FALSE)</f>
        <v>0.12</v>
      </c>
      <c r="J880" t="str">
        <f>IF(Sales_Table[[#This Row],[Markup]]&gt;0.2, "High tax", "Low tax")</f>
        <v>Low tax</v>
      </c>
    </row>
    <row r="881" spans="1:10" x14ac:dyDescent="0.35">
      <c r="A881" s="1" t="s">
        <v>30</v>
      </c>
      <c r="B881" s="1" t="s">
        <v>1</v>
      </c>
      <c r="C881" s="1" t="s">
        <v>45</v>
      </c>
      <c r="D881" s="2">
        <v>44589</v>
      </c>
      <c r="E881" s="5">
        <v>12635</v>
      </c>
      <c r="F881" s="1">
        <v>194</v>
      </c>
      <c r="G881" s="5">
        <v>65.13</v>
      </c>
      <c r="H881" s="12">
        <v>5054</v>
      </c>
      <c r="I881" s="7">
        <f>VLOOKUP(Sales_Table[[#This Row],[Country]], MarkupTable!$A$2:$B$7, 2, FALSE)</f>
        <v>0.12</v>
      </c>
      <c r="J881" t="str">
        <f>IF(Sales_Table[[#This Row],[Markup]]&gt;0.2, "High tax", "Low tax")</f>
        <v>Low tax</v>
      </c>
    </row>
    <row r="882" spans="1:10" x14ac:dyDescent="0.35">
      <c r="A882" s="1" t="s">
        <v>48</v>
      </c>
      <c r="B882" s="1" t="s">
        <v>1</v>
      </c>
      <c r="C882" s="1" t="s">
        <v>2</v>
      </c>
      <c r="D882" s="2">
        <v>44756</v>
      </c>
      <c r="E882" s="5">
        <v>2443</v>
      </c>
      <c r="F882" s="1">
        <v>216</v>
      </c>
      <c r="G882" s="5">
        <v>11.31</v>
      </c>
      <c r="H882" s="12">
        <v>977.2</v>
      </c>
      <c r="I882" s="7">
        <f>VLOOKUP(Sales_Table[[#This Row],[Country]], MarkupTable!$A$2:$B$7, 2, FALSE)</f>
        <v>0.12</v>
      </c>
      <c r="J882" t="str">
        <f>IF(Sales_Table[[#This Row],[Markup]]&gt;0.2, "High tax", "Low tax")</f>
        <v>Low tax</v>
      </c>
    </row>
    <row r="883" spans="1:10" x14ac:dyDescent="0.35">
      <c r="A883" s="1" t="s">
        <v>19</v>
      </c>
      <c r="B883" s="1" t="s">
        <v>23</v>
      </c>
      <c r="C883" s="1" t="s">
        <v>26</v>
      </c>
      <c r="D883" s="2">
        <v>44669</v>
      </c>
      <c r="E883" s="5">
        <v>6237</v>
      </c>
      <c r="F883" s="1">
        <v>247</v>
      </c>
      <c r="G883" s="5">
        <v>25.25</v>
      </c>
      <c r="H883" s="12">
        <v>2494.8000000000002</v>
      </c>
      <c r="I883" s="7">
        <f>VLOOKUP(Sales_Table[[#This Row],[Country]], MarkupTable!$A$2:$B$7, 2, FALSE)</f>
        <v>0.1</v>
      </c>
      <c r="J883" t="str">
        <f>IF(Sales_Table[[#This Row],[Markup]]&gt;0.2, "High tax", "Low tax")</f>
        <v>Low tax</v>
      </c>
    </row>
    <row r="884" spans="1:10" x14ac:dyDescent="0.35">
      <c r="A884" s="1" t="s">
        <v>11</v>
      </c>
      <c r="B884" s="1" t="s">
        <v>20</v>
      </c>
      <c r="C884" s="1" t="s">
        <v>31</v>
      </c>
      <c r="D884" s="2">
        <v>44726</v>
      </c>
      <c r="E884" s="5">
        <v>1736</v>
      </c>
      <c r="F884" s="1">
        <v>79</v>
      </c>
      <c r="G884" s="5">
        <v>21.97</v>
      </c>
      <c r="H884" s="12">
        <v>694.4</v>
      </c>
      <c r="I884" s="7">
        <f>VLOOKUP(Sales_Table[[#This Row],[Country]], MarkupTable!$A$2:$B$7, 2, FALSE)</f>
        <v>0.35</v>
      </c>
      <c r="J884" t="str">
        <f>IF(Sales_Table[[#This Row],[Markup]]&gt;0.2, "High tax", "Low tax")</f>
        <v>High tax</v>
      </c>
    </row>
    <row r="885" spans="1:10" x14ac:dyDescent="0.35">
      <c r="A885" s="1" t="s">
        <v>11</v>
      </c>
      <c r="B885" s="1" t="s">
        <v>1</v>
      </c>
      <c r="C885" s="1" t="s">
        <v>21</v>
      </c>
      <c r="D885" s="2">
        <v>44666</v>
      </c>
      <c r="E885" s="5">
        <v>7315</v>
      </c>
      <c r="F885" s="1">
        <v>237</v>
      </c>
      <c r="G885" s="5">
        <v>30.86</v>
      </c>
      <c r="H885" s="12">
        <v>2926</v>
      </c>
      <c r="I885" s="7">
        <f>VLOOKUP(Sales_Table[[#This Row],[Country]], MarkupTable!$A$2:$B$7, 2, FALSE)</f>
        <v>0.12</v>
      </c>
      <c r="J885" t="str">
        <f>IF(Sales_Table[[#This Row],[Markup]]&gt;0.2, "High tax", "Low tax")</f>
        <v>Low tax</v>
      </c>
    </row>
    <row r="886" spans="1:10" x14ac:dyDescent="0.35">
      <c r="A886" s="1" t="s">
        <v>32</v>
      </c>
      <c r="B886" s="1" t="s">
        <v>23</v>
      </c>
      <c r="C886" s="1" t="s">
        <v>7</v>
      </c>
      <c r="D886" s="2">
        <v>44700</v>
      </c>
      <c r="E886" s="5">
        <v>4935</v>
      </c>
      <c r="F886" s="1">
        <v>63</v>
      </c>
      <c r="G886" s="5">
        <v>78.33</v>
      </c>
      <c r="H886" s="12">
        <v>1974</v>
      </c>
      <c r="I886" s="7">
        <f>VLOOKUP(Sales_Table[[#This Row],[Country]], MarkupTable!$A$2:$B$7, 2, FALSE)</f>
        <v>0.1</v>
      </c>
      <c r="J886" t="str">
        <f>IF(Sales_Table[[#This Row],[Markup]]&gt;0.2, "High tax", "Low tax")</f>
        <v>Low tax</v>
      </c>
    </row>
    <row r="887" spans="1:10" x14ac:dyDescent="0.35">
      <c r="A887" s="1" t="s">
        <v>6</v>
      </c>
      <c r="B887" s="1" t="s">
        <v>4</v>
      </c>
      <c r="C887" s="1" t="s">
        <v>38</v>
      </c>
      <c r="D887" s="2">
        <v>44664</v>
      </c>
      <c r="E887" s="5">
        <v>1393</v>
      </c>
      <c r="F887" s="1">
        <v>172</v>
      </c>
      <c r="G887" s="5">
        <v>8.1</v>
      </c>
      <c r="H887" s="12">
        <v>557.20000000000005</v>
      </c>
      <c r="I887" s="7">
        <f>VLOOKUP(Sales_Table[[#This Row],[Country]], MarkupTable!$A$2:$B$7, 2, FALSE)</f>
        <v>0.15</v>
      </c>
      <c r="J887" t="str">
        <f>IF(Sales_Table[[#This Row],[Markup]]&gt;0.2, "High tax", "Low tax")</f>
        <v>Low tax</v>
      </c>
    </row>
    <row r="888" spans="1:10" x14ac:dyDescent="0.35">
      <c r="A888" s="1" t="s">
        <v>34</v>
      </c>
      <c r="B888" s="1" t="s">
        <v>23</v>
      </c>
      <c r="C888" s="1" t="s">
        <v>46</v>
      </c>
      <c r="D888" s="2">
        <v>44788</v>
      </c>
      <c r="E888" s="5">
        <v>3381</v>
      </c>
      <c r="F888" s="1">
        <v>408</v>
      </c>
      <c r="G888" s="5">
        <v>8.2899999999999991</v>
      </c>
      <c r="H888" s="12">
        <v>1352.4</v>
      </c>
      <c r="I888" s="7">
        <f>VLOOKUP(Sales_Table[[#This Row],[Country]], MarkupTable!$A$2:$B$7, 2, FALSE)</f>
        <v>0.1</v>
      </c>
      <c r="J888" t="str">
        <f>IF(Sales_Table[[#This Row],[Markup]]&gt;0.2, "High tax", "Low tax")</f>
        <v>Low tax</v>
      </c>
    </row>
    <row r="889" spans="1:10" x14ac:dyDescent="0.35">
      <c r="A889" s="1" t="s">
        <v>40</v>
      </c>
      <c r="B889" s="1" t="s">
        <v>4</v>
      </c>
      <c r="C889" s="1" t="s">
        <v>46</v>
      </c>
      <c r="D889" s="2">
        <v>44795</v>
      </c>
      <c r="E889" s="5">
        <v>2933</v>
      </c>
      <c r="F889" s="1">
        <v>233</v>
      </c>
      <c r="G889" s="5">
        <v>12.59</v>
      </c>
      <c r="H889" s="12">
        <v>1173.2</v>
      </c>
      <c r="I889" s="7">
        <f>VLOOKUP(Sales_Table[[#This Row],[Country]], MarkupTable!$A$2:$B$7, 2, FALSE)</f>
        <v>0.15</v>
      </c>
      <c r="J889" t="str">
        <f>IF(Sales_Table[[#This Row],[Markup]]&gt;0.2, "High tax", "Low tax")</f>
        <v>Low tax</v>
      </c>
    </row>
    <row r="890" spans="1:10" x14ac:dyDescent="0.35">
      <c r="A890" s="1" t="s">
        <v>40</v>
      </c>
      <c r="B890" s="1" t="s">
        <v>15</v>
      </c>
      <c r="C890" s="1" t="s">
        <v>50</v>
      </c>
      <c r="D890" s="2">
        <v>44673</v>
      </c>
      <c r="E890" s="5">
        <v>3836</v>
      </c>
      <c r="F890" s="1">
        <v>59</v>
      </c>
      <c r="G890" s="5">
        <v>65.02</v>
      </c>
      <c r="H890" s="12">
        <v>1534.4</v>
      </c>
      <c r="I890" s="7">
        <f>VLOOKUP(Sales_Table[[#This Row],[Country]], MarkupTable!$A$2:$B$7, 2, FALSE)</f>
        <v>0.25</v>
      </c>
      <c r="J890" t="str">
        <f>IF(Sales_Table[[#This Row],[Markup]]&gt;0.2, "High tax", "Low tax")</f>
        <v>High tax</v>
      </c>
    </row>
    <row r="891" spans="1:10" x14ac:dyDescent="0.35">
      <c r="A891" s="1" t="s">
        <v>35</v>
      </c>
      <c r="B891" s="1" t="s">
        <v>1</v>
      </c>
      <c r="C891" s="1" t="s">
        <v>46</v>
      </c>
      <c r="D891" s="2">
        <v>44776</v>
      </c>
      <c r="E891" s="5">
        <v>8022</v>
      </c>
      <c r="F891" s="1">
        <v>123</v>
      </c>
      <c r="G891" s="5">
        <v>65.22</v>
      </c>
      <c r="H891" s="12">
        <v>3208.8</v>
      </c>
      <c r="I891" s="7">
        <f>VLOOKUP(Sales_Table[[#This Row],[Country]], MarkupTable!$A$2:$B$7, 2, FALSE)</f>
        <v>0.12</v>
      </c>
      <c r="J891" t="str">
        <f>IF(Sales_Table[[#This Row],[Markup]]&gt;0.2, "High tax", "Low tax")</f>
        <v>Low tax</v>
      </c>
    </row>
    <row r="892" spans="1:10" x14ac:dyDescent="0.35">
      <c r="A892" s="1" t="s">
        <v>37</v>
      </c>
      <c r="B892" s="1" t="s">
        <v>15</v>
      </c>
      <c r="C892" s="1" t="s">
        <v>29</v>
      </c>
      <c r="D892" s="2">
        <v>44565</v>
      </c>
      <c r="E892" s="5">
        <v>371</v>
      </c>
      <c r="F892" s="1">
        <v>229</v>
      </c>
      <c r="G892" s="5">
        <v>1.62</v>
      </c>
      <c r="H892" s="12">
        <v>148.4</v>
      </c>
      <c r="I892" s="7">
        <f>VLOOKUP(Sales_Table[[#This Row],[Country]], MarkupTable!$A$2:$B$7, 2, FALSE)</f>
        <v>0.25</v>
      </c>
      <c r="J892" t="str">
        <f>IF(Sales_Table[[#This Row],[Markup]]&gt;0.2, "High tax", "Low tax")</f>
        <v>High tax</v>
      </c>
    </row>
    <row r="893" spans="1:10" x14ac:dyDescent="0.35">
      <c r="A893" s="1" t="s">
        <v>43</v>
      </c>
      <c r="B893" s="1" t="s">
        <v>23</v>
      </c>
      <c r="C893" s="1" t="s">
        <v>14</v>
      </c>
      <c r="D893" s="2">
        <v>44574</v>
      </c>
      <c r="E893" s="5">
        <v>16702</v>
      </c>
      <c r="F893" s="1">
        <v>198</v>
      </c>
      <c r="G893" s="5">
        <v>84.35</v>
      </c>
      <c r="H893" s="12">
        <v>6680.8</v>
      </c>
      <c r="I893" s="7">
        <f>VLOOKUP(Sales_Table[[#This Row],[Country]], MarkupTable!$A$2:$B$7, 2, FALSE)</f>
        <v>0.1</v>
      </c>
      <c r="J893" t="str">
        <f>IF(Sales_Table[[#This Row],[Markup]]&gt;0.2, "High tax", "Low tax")</f>
        <v>Low tax</v>
      </c>
    </row>
    <row r="894" spans="1:10" x14ac:dyDescent="0.35">
      <c r="A894" s="1" t="s">
        <v>3</v>
      </c>
      <c r="B894" s="1" t="s">
        <v>9</v>
      </c>
      <c r="C894" s="1" t="s">
        <v>50</v>
      </c>
      <c r="D894" s="2">
        <v>44692</v>
      </c>
      <c r="E894" s="5">
        <v>13258</v>
      </c>
      <c r="F894" s="1">
        <v>32</v>
      </c>
      <c r="G894" s="5">
        <v>414.31</v>
      </c>
      <c r="H894" s="12">
        <v>5303.2</v>
      </c>
      <c r="I894" s="7">
        <f>VLOOKUP(Sales_Table[[#This Row],[Country]], MarkupTable!$A$2:$B$7, 2, FALSE)</f>
        <v>0.3</v>
      </c>
      <c r="J894" t="str">
        <f>IF(Sales_Table[[#This Row],[Markup]]&gt;0.2, "High tax", "Low tax")</f>
        <v>High tax</v>
      </c>
    </row>
    <row r="895" spans="1:10" x14ac:dyDescent="0.35">
      <c r="A895" s="1" t="s">
        <v>34</v>
      </c>
      <c r="B895" s="1" t="s">
        <v>15</v>
      </c>
      <c r="C895" s="1" t="s">
        <v>7</v>
      </c>
      <c r="D895" s="2">
        <v>44608</v>
      </c>
      <c r="E895" s="5">
        <v>2058</v>
      </c>
      <c r="F895" s="1">
        <v>236</v>
      </c>
      <c r="G895" s="5">
        <v>8.7200000000000006</v>
      </c>
      <c r="H895" s="12">
        <v>823.2</v>
      </c>
      <c r="I895" s="7">
        <f>VLOOKUP(Sales_Table[[#This Row],[Country]], MarkupTable!$A$2:$B$7, 2, FALSE)</f>
        <v>0.25</v>
      </c>
      <c r="J895" t="str">
        <f>IF(Sales_Table[[#This Row],[Markup]]&gt;0.2, "High tax", "Low tax")</f>
        <v>High tax</v>
      </c>
    </row>
    <row r="896" spans="1:10" x14ac:dyDescent="0.35">
      <c r="A896" s="1" t="s">
        <v>35</v>
      </c>
      <c r="B896" s="1" t="s">
        <v>1</v>
      </c>
      <c r="C896" s="1" t="s">
        <v>51</v>
      </c>
      <c r="D896" s="2">
        <v>44701</v>
      </c>
      <c r="E896" s="5">
        <v>10192</v>
      </c>
      <c r="F896" s="1">
        <v>67</v>
      </c>
      <c r="G896" s="5">
        <v>152.12</v>
      </c>
      <c r="H896" s="12">
        <v>4076.8</v>
      </c>
      <c r="I896" s="7">
        <f>VLOOKUP(Sales_Table[[#This Row],[Country]], MarkupTable!$A$2:$B$7, 2, FALSE)</f>
        <v>0.12</v>
      </c>
      <c r="J896" t="str">
        <f>IF(Sales_Table[[#This Row],[Markup]]&gt;0.2, "High tax", "Low tax")</f>
        <v>Low tax</v>
      </c>
    </row>
    <row r="897" spans="1:10" x14ac:dyDescent="0.35">
      <c r="A897" s="1" t="s">
        <v>0</v>
      </c>
      <c r="B897" s="1" t="s">
        <v>1</v>
      </c>
      <c r="C897" s="1" t="s">
        <v>26</v>
      </c>
      <c r="D897" s="2">
        <v>44595</v>
      </c>
      <c r="E897" s="5">
        <v>7140</v>
      </c>
      <c r="F897" s="1">
        <v>438</v>
      </c>
      <c r="G897" s="5">
        <v>16.3</v>
      </c>
      <c r="H897" s="12">
        <v>2856</v>
      </c>
      <c r="I897" s="7">
        <f>VLOOKUP(Sales_Table[[#This Row],[Country]], MarkupTable!$A$2:$B$7, 2, FALSE)</f>
        <v>0.12</v>
      </c>
      <c r="J897" t="str">
        <f>IF(Sales_Table[[#This Row],[Markup]]&gt;0.2, "High tax", "Low tax")</f>
        <v>Low tax</v>
      </c>
    </row>
    <row r="898" spans="1:10" x14ac:dyDescent="0.35">
      <c r="A898" s="1" t="s">
        <v>28</v>
      </c>
      <c r="B898" s="1" t="s">
        <v>4</v>
      </c>
      <c r="C898" s="1" t="s">
        <v>39</v>
      </c>
      <c r="D898" s="2">
        <v>44687</v>
      </c>
      <c r="E898" s="5">
        <v>9835</v>
      </c>
      <c r="F898" s="1">
        <v>167</v>
      </c>
      <c r="G898" s="5">
        <v>58.89</v>
      </c>
      <c r="H898" s="12">
        <v>3934</v>
      </c>
      <c r="I898" s="7">
        <f>VLOOKUP(Sales_Table[[#This Row],[Country]], MarkupTable!$A$2:$B$7, 2, FALSE)</f>
        <v>0.15</v>
      </c>
      <c r="J898" t="str">
        <f>IF(Sales_Table[[#This Row],[Markup]]&gt;0.2, "High tax", "Low tax")</f>
        <v>Low tax</v>
      </c>
    </row>
    <row r="899" spans="1:10" x14ac:dyDescent="0.35">
      <c r="A899" s="1" t="s">
        <v>13</v>
      </c>
      <c r="B899" s="1" t="s">
        <v>1</v>
      </c>
      <c r="C899" s="1" t="s">
        <v>46</v>
      </c>
      <c r="D899" s="2">
        <v>44742</v>
      </c>
      <c r="E899" s="5">
        <v>5775</v>
      </c>
      <c r="F899" s="1">
        <v>135</v>
      </c>
      <c r="G899" s="5">
        <v>42.78</v>
      </c>
      <c r="H899" s="12">
        <v>2310</v>
      </c>
      <c r="I899" s="7">
        <f>VLOOKUP(Sales_Table[[#This Row],[Country]], MarkupTable!$A$2:$B$7, 2, FALSE)</f>
        <v>0.12</v>
      </c>
      <c r="J899" t="str">
        <f>IF(Sales_Table[[#This Row],[Markup]]&gt;0.2, "High tax", "Low tax")</f>
        <v>Low tax</v>
      </c>
    </row>
    <row r="900" spans="1:10" x14ac:dyDescent="0.35">
      <c r="A900" s="1" t="s">
        <v>13</v>
      </c>
      <c r="B900" s="1" t="s">
        <v>1</v>
      </c>
      <c r="C900" s="1" t="s">
        <v>10</v>
      </c>
      <c r="D900" s="2">
        <v>44642</v>
      </c>
      <c r="E900" s="5">
        <v>749</v>
      </c>
      <c r="F900" s="1">
        <v>148</v>
      </c>
      <c r="G900" s="5">
        <v>5.0599999999999996</v>
      </c>
      <c r="H900" s="12">
        <v>299.60000000000002</v>
      </c>
      <c r="I900" s="7">
        <f>VLOOKUP(Sales_Table[[#This Row],[Country]], MarkupTable!$A$2:$B$7, 2, FALSE)</f>
        <v>0.12</v>
      </c>
      <c r="J900" t="str">
        <f>IF(Sales_Table[[#This Row],[Markup]]&gt;0.2, "High tax", "Low tax")</f>
        <v>Low tax</v>
      </c>
    </row>
    <row r="901" spans="1:10" x14ac:dyDescent="0.35">
      <c r="A901" s="1" t="s">
        <v>44</v>
      </c>
      <c r="B901" s="1" t="s">
        <v>23</v>
      </c>
      <c r="C901" s="1" t="s">
        <v>21</v>
      </c>
      <c r="D901" s="2">
        <v>44609</v>
      </c>
      <c r="E901" s="5">
        <v>7770</v>
      </c>
      <c r="F901" s="1">
        <v>54</v>
      </c>
      <c r="G901" s="5">
        <v>143.88999999999999</v>
      </c>
      <c r="H901" s="12">
        <v>3108</v>
      </c>
      <c r="I901" s="7">
        <f>VLOOKUP(Sales_Table[[#This Row],[Country]], MarkupTable!$A$2:$B$7, 2, FALSE)</f>
        <v>0.1</v>
      </c>
      <c r="J901" t="str">
        <f>IF(Sales_Table[[#This Row],[Markup]]&gt;0.2, "High tax", "Low tax")</f>
        <v>Low tax</v>
      </c>
    </row>
    <row r="902" spans="1:10" x14ac:dyDescent="0.35">
      <c r="A902" s="1" t="s">
        <v>0</v>
      </c>
      <c r="B902" s="1" t="s">
        <v>1</v>
      </c>
      <c r="C902" s="1" t="s">
        <v>5</v>
      </c>
      <c r="D902" s="2">
        <v>44749</v>
      </c>
      <c r="E902" s="5">
        <v>5502</v>
      </c>
      <c r="F902" s="1">
        <v>64</v>
      </c>
      <c r="G902" s="5">
        <v>85.97</v>
      </c>
      <c r="H902" s="12">
        <v>2200.8000000000002</v>
      </c>
      <c r="I902" s="7">
        <f>VLOOKUP(Sales_Table[[#This Row],[Country]], MarkupTable!$A$2:$B$7, 2, FALSE)</f>
        <v>0.12</v>
      </c>
      <c r="J902" t="str">
        <f>IF(Sales_Table[[#This Row],[Markup]]&gt;0.2, "High tax", "Low tax")</f>
        <v>Low tax</v>
      </c>
    </row>
    <row r="903" spans="1:10" x14ac:dyDescent="0.35">
      <c r="A903" s="1" t="s">
        <v>11</v>
      </c>
      <c r="B903" s="1" t="s">
        <v>1</v>
      </c>
      <c r="C903" s="1" t="s">
        <v>52</v>
      </c>
      <c r="D903" s="2">
        <v>44636</v>
      </c>
      <c r="E903" s="5">
        <v>6223</v>
      </c>
      <c r="F903" s="1">
        <v>181</v>
      </c>
      <c r="G903" s="5">
        <v>34.380000000000003</v>
      </c>
      <c r="H903" s="12">
        <v>2489.1999999999998</v>
      </c>
      <c r="I903" s="7">
        <f>VLOOKUP(Sales_Table[[#This Row],[Country]], MarkupTable!$A$2:$B$7, 2, FALSE)</f>
        <v>0.12</v>
      </c>
      <c r="J903" t="str">
        <f>IF(Sales_Table[[#This Row],[Markup]]&gt;0.2, "High tax", "Low tax")</f>
        <v>Low tax</v>
      </c>
    </row>
    <row r="904" spans="1:10" x14ac:dyDescent="0.35">
      <c r="A904" s="1" t="s">
        <v>43</v>
      </c>
      <c r="B904" s="1" t="s">
        <v>1</v>
      </c>
      <c r="C904" s="1" t="s">
        <v>12</v>
      </c>
      <c r="D904" s="2">
        <v>44785</v>
      </c>
      <c r="E904" s="5">
        <v>3507</v>
      </c>
      <c r="F904" s="1">
        <v>114</v>
      </c>
      <c r="G904" s="5">
        <v>30.76</v>
      </c>
      <c r="H904" s="12">
        <v>1402.8</v>
      </c>
      <c r="I904" s="7">
        <f>VLOOKUP(Sales_Table[[#This Row],[Country]], MarkupTable!$A$2:$B$7, 2, FALSE)</f>
        <v>0.12</v>
      </c>
      <c r="J904" t="str">
        <f>IF(Sales_Table[[#This Row],[Markup]]&gt;0.2, "High tax", "Low tax")</f>
        <v>Low tax</v>
      </c>
    </row>
    <row r="905" spans="1:10" x14ac:dyDescent="0.35">
      <c r="A905" s="1" t="s">
        <v>6</v>
      </c>
      <c r="B905" s="1" t="s">
        <v>15</v>
      </c>
      <c r="C905" s="1" t="s">
        <v>14</v>
      </c>
      <c r="D905" s="2">
        <v>44582</v>
      </c>
      <c r="E905" s="5">
        <v>5600</v>
      </c>
      <c r="F905" s="1">
        <v>181</v>
      </c>
      <c r="G905" s="5">
        <v>30.94</v>
      </c>
      <c r="H905" s="12">
        <v>2240</v>
      </c>
      <c r="I905" s="7">
        <f>VLOOKUP(Sales_Table[[#This Row],[Country]], MarkupTable!$A$2:$B$7, 2, FALSE)</f>
        <v>0.25</v>
      </c>
      <c r="J905" t="str">
        <f>IF(Sales_Table[[#This Row],[Markup]]&gt;0.2, "High tax", "Low tax")</f>
        <v>High tax</v>
      </c>
    </row>
    <row r="906" spans="1:10" x14ac:dyDescent="0.35">
      <c r="A906" s="1" t="s">
        <v>11</v>
      </c>
      <c r="B906" s="1" t="s">
        <v>9</v>
      </c>
      <c r="C906" s="1" t="s">
        <v>16</v>
      </c>
      <c r="D906" s="2">
        <v>44687</v>
      </c>
      <c r="E906" s="5">
        <v>721</v>
      </c>
      <c r="F906" s="1">
        <v>151</v>
      </c>
      <c r="G906" s="5">
        <v>4.7699999999999996</v>
      </c>
      <c r="H906" s="12">
        <v>288.39999999999998</v>
      </c>
      <c r="I906" s="7">
        <f>VLOOKUP(Sales_Table[[#This Row],[Country]], MarkupTable!$A$2:$B$7, 2, FALSE)</f>
        <v>0.3</v>
      </c>
      <c r="J906" t="str">
        <f>IF(Sales_Table[[#This Row],[Markup]]&gt;0.2, "High tax", "Low tax")</f>
        <v>High tax</v>
      </c>
    </row>
    <row r="907" spans="1:10" x14ac:dyDescent="0.35">
      <c r="A907" s="1" t="s">
        <v>11</v>
      </c>
      <c r="B907" s="1" t="s">
        <v>23</v>
      </c>
      <c r="C907" s="1" t="s">
        <v>16</v>
      </c>
      <c r="D907" s="2">
        <v>44736</v>
      </c>
      <c r="E907" s="5">
        <v>6615</v>
      </c>
      <c r="F907" s="1">
        <v>137</v>
      </c>
      <c r="G907" s="5">
        <v>48.28</v>
      </c>
      <c r="H907" s="12">
        <v>2646</v>
      </c>
      <c r="I907" s="7">
        <f>VLOOKUP(Sales_Table[[#This Row],[Country]], MarkupTable!$A$2:$B$7, 2, FALSE)</f>
        <v>0.1</v>
      </c>
      <c r="J907" t="str">
        <f>IF(Sales_Table[[#This Row],[Markup]]&gt;0.2, "High tax", "Low tax")</f>
        <v>Low tax</v>
      </c>
    </row>
    <row r="908" spans="1:10" x14ac:dyDescent="0.35">
      <c r="A908" s="1" t="s">
        <v>19</v>
      </c>
      <c r="B908" s="1" t="s">
        <v>20</v>
      </c>
      <c r="C908" s="1" t="s">
        <v>38</v>
      </c>
      <c r="D908" s="2">
        <v>44686</v>
      </c>
      <c r="E908" s="5">
        <v>7420</v>
      </c>
      <c r="F908" s="1">
        <v>163</v>
      </c>
      <c r="G908" s="5">
        <v>45.52</v>
      </c>
      <c r="H908" s="12">
        <v>2968</v>
      </c>
      <c r="I908" s="7">
        <f>VLOOKUP(Sales_Table[[#This Row],[Country]], MarkupTable!$A$2:$B$7, 2, FALSE)</f>
        <v>0.35</v>
      </c>
      <c r="J908" t="str">
        <f>IF(Sales_Table[[#This Row],[Markup]]&gt;0.2, "High tax", "Low tax")</f>
        <v>High tax</v>
      </c>
    </row>
    <row r="909" spans="1:10" x14ac:dyDescent="0.35">
      <c r="A909" s="1" t="s">
        <v>18</v>
      </c>
      <c r="B909" s="1" t="s">
        <v>15</v>
      </c>
      <c r="C909" s="1" t="s">
        <v>12</v>
      </c>
      <c r="D909" s="2">
        <v>44645</v>
      </c>
      <c r="E909" s="5">
        <v>3164</v>
      </c>
      <c r="F909" s="1">
        <v>84</v>
      </c>
      <c r="G909" s="5">
        <v>37.67</v>
      </c>
      <c r="H909" s="12">
        <v>1265.5999999999999</v>
      </c>
      <c r="I909" s="7">
        <f>VLOOKUP(Sales_Table[[#This Row],[Country]], MarkupTable!$A$2:$B$7, 2, FALSE)</f>
        <v>0.25</v>
      </c>
      <c r="J909" t="str">
        <f>IF(Sales_Table[[#This Row],[Markup]]&gt;0.2, "High tax", "Low tax")</f>
        <v>High tax</v>
      </c>
    </row>
    <row r="910" spans="1:10" x14ac:dyDescent="0.35">
      <c r="A910" s="1" t="s">
        <v>32</v>
      </c>
      <c r="B910" s="1" t="s">
        <v>9</v>
      </c>
      <c r="C910" s="1" t="s">
        <v>51</v>
      </c>
      <c r="D910" s="2">
        <v>44606</v>
      </c>
      <c r="E910" s="5">
        <v>9114</v>
      </c>
      <c r="F910" s="1">
        <v>140</v>
      </c>
      <c r="G910" s="5">
        <v>65.099999999999994</v>
      </c>
      <c r="H910" s="12">
        <v>3645.6</v>
      </c>
      <c r="I910" s="7">
        <f>VLOOKUP(Sales_Table[[#This Row],[Country]], MarkupTable!$A$2:$B$7, 2, FALSE)</f>
        <v>0.3</v>
      </c>
      <c r="J910" t="str">
        <f>IF(Sales_Table[[#This Row],[Markup]]&gt;0.2, "High tax", "Low tax")</f>
        <v>High tax</v>
      </c>
    </row>
    <row r="911" spans="1:10" x14ac:dyDescent="0.35">
      <c r="A911" s="1" t="s">
        <v>32</v>
      </c>
      <c r="B911" s="1" t="s">
        <v>15</v>
      </c>
      <c r="C911" s="1" t="s">
        <v>5</v>
      </c>
      <c r="D911" s="2">
        <v>44693</v>
      </c>
      <c r="E911" s="5">
        <v>5404</v>
      </c>
      <c r="F911" s="1">
        <v>187</v>
      </c>
      <c r="G911" s="5">
        <v>28.9</v>
      </c>
      <c r="H911" s="12">
        <v>2161.6</v>
      </c>
      <c r="I911" s="7">
        <f>VLOOKUP(Sales_Table[[#This Row],[Country]], MarkupTable!$A$2:$B$7, 2, FALSE)</f>
        <v>0.25</v>
      </c>
      <c r="J911" t="str">
        <f>IF(Sales_Table[[#This Row],[Markup]]&gt;0.2, "High tax", "Low tax")</f>
        <v>High tax</v>
      </c>
    </row>
    <row r="912" spans="1:10" x14ac:dyDescent="0.35">
      <c r="A912" s="1" t="s">
        <v>19</v>
      </c>
      <c r="B912" s="1" t="s">
        <v>15</v>
      </c>
      <c r="C912" s="1" t="s">
        <v>10</v>
      </c>
      <c r="D912" s="2">
        <v>44586</v>
      </c>
      <c r="E912" s="5">
        <v>3990</v>
      </c>
      <c r="F912" s="1">
        <v>169</v>
      </c>
      <c r="G912" s="5">
        <v>23.61</v>
      </c>
      <c r="H912" s="12">
        <v>1596</v>
      </c>
      <c r="I912" s="7">
        <f>VLOOKUP(Sales_Table[[#This Row],[Country]], MarkupTable!$A$2:$B$7, 2, FALSE)</f>
        <v>0.25</v>
      </c>
      <c r="J912" t="str">
        <f>IF(Sales_Table[[#This Row],[Markup]]&gt;0.2, "High tax", "Low tax")</f>
        <v>High tax</v>
      </c>
    </row>
    <row r="913" spans="1:10" x14ac:dyDescent="0.35">
      <c r="A913" s="1" t="s">
        <v>49</v>
      </c>
      <c r="B913" s="1" t="s">
        <v>1</v>
      </c>
      <c r="C913" s="1" t="s">
        <v>5</v>
      </c>
      <c r="D913" s="2">
        <v>44740</v>
      </c>
      <c r="E913" s="5">
        <v>14924</v>
      </c>
      <c r="F913" s="1">
        <v>12</v>
      </c>
      <c r="G913" s="5">
        <v>1243.67</v>
      </c>
      <c r="H913" s="12">
        <v>5969.6</v>
      </c>
      <c r="I913" s="7">
        <f>VLOOKUP(Sales_Table[[#This Row],[Country]], MarkupTable!$A$2:$B$7, 2, FALSE)</f>
        <v>0.12</v>
      </c>
      <c r="J913" t="str">
        <f>IF(Sales_Table[[#This Row],[Markup]]&gt;0.2, "High tax", "Low tax")</f>
        <v>Low tax</v>
      </c>
    </row>
    <row r="914" spans="1:10" x14ac:dyDescent="0.35">
      <c r="A914" s="1" t="s">
        <v>37</v>
      </c>
      <c r="B914" s="1" t="s">
        <v>9</v>
      </c>
      <c r="C914" s="1" t="s">
        <v>26</v>
      </c>
      <c r="D914" s="2">
        <v>44755</v>
      </c>
      <c r="E914" s="5">
        <v>7091</v>
      </c>
      <c r="F914" s="1">
        <v>194</v>
      </c>
      <c r="G914" s="5">
        <v>36.549999999999997</v>
      </c>
      <c r="H914" s="12">
        <v>2836.4</v>
      </c>
      <c r="I914" s="7">
        <f>VLOOKUP(Sales_Table[[#This Row],[Country]], MarkupTable!$A$2:$B$7, 2, FALSE)</f>
        <v>0.3</v>
      </c>
      <c r="J914" t="str">
        <f>IF(Sales_Table[[#This Row],[Markup]]&gt;0.2, "High tax", "Low tax")</f>
        <v>High tax</v>
      </c>
    </row>
    <row r="915" spans="1:10" x14ac:dyDescent="0.35">
      <c r="A915" s="1" t="s">
        <v>30</v>
      </c>
      <c r="B915" s="1" t="s">
        <v>20</v>
      </c>
      <c r="C915" s="1" t="s">
        <v>31</v>
      </c>
      <c r="D915" s="2">
        <v>44697</v>
      </c>
      <c r="E915" s="5">
        <v>2807</v>
      </c>
      <c r="F915" s="1">
        <v>252</v>
      </c>
      <c r="G915" s="5">
        <v>11.14</v>
      </c>
      <c r="H915" s="12">
        <v>1122.8</v>
      </c>
      <c r="I915" s="7">
        <f>VLOOKUP(Sales_Table[[#This Row],[Country]], MarkupTable!$A$2:$B$7, 2, FALSE)</f>
        <v>0.35</v>
      </c>
      <c r="J915" t="str">
        <f>IF(Sales_Table[[#This Row],[Markup]]&gt;0.2, "High tax", "Low tax")</f>
        <v>High tax</v>
      </c>
    </row>
    <row r="916" spans="1:10" x14ac:dyDescent="0.35">
      <c r="A916" s="1" t="s">
        <v>8</v>
      </c>
      <c r="B916" s="1" t="s">
        <v>4</v>
      </c>
      <c r="C916" s="1" t="s">
        <v>14</v>
      </c>
      <c r="D916" s="2">
        <v>44634</v>
      </c>
      <c r="E916" s="5">
        <v>6496</v>
      </c>
      <c r="F916" s="1">
        <v>168</v>
      </c>
      <c r="G916" s="5">
        <v>38.67</v>
      </c>
      <c r="H916" s="12">
        <v>2598.4</v>
      </c>
      <c r="I916" s="7">
        <f>VLOOKUP(Sales_Table[[#This Row],[Country]], MarkupTable!$A$2:$B$7, 2, FALSE)</f>
        <v>0.15</v>
      </c>
      <c r="J916" t="str">
        <f>IF(Sales_Table[[#This Row],[Markup]]&gt;0.2, "High tax", "Low tax")</f>
        <v>Low tax</v>
      </c>
    </row>
    <row r="917" spans="1:10" x14ac:dyDescent="0.35">
      <c r="A917" s="1" t="s">
        <v>13</v>
      </c>
      <c r="B917" s="1" t="s">
        <v>20</v>
      </c>
      <c r="C917" s="1" t="s">
        <v>14</v>
      </c>
      <c r="D917" s="2">
        <v>44788</v>
      </c>
      <c r="E917" s="5">
        <v>3738</v>
      </c>
      <c r="F917" s="1">
        <v>261</v>
      </c>
      <c r="G917" s="5">
        <v>14.32</v>
      </c>
      <c r="H917" s="12">
        <v>1495.2</v>
      </c>
      <c r="I917" s="7">
        <f>VLOOKUP(Sales_Table[[#This Row],[Country]], MarkupTable!$A$2:$B$7, 2, FALSE)</f>
        <v>0.35</v>
      </c>
      <c r="J917" t="str">
        <f>IF(Sales_Table[[#This Row],[Markup]]&gt;0.2, "High tax", "Low tax")</f>
        <v>High tax</v>
      </c>
    </row>
    <row r="918" spans="1:10" x14ac:dyDescent="0.35">
      <c r="A918" s="1" t="s">
        <v>49</v>
      </c>
      <c r="B918" s="1" t="s">
        <v>4</v>
      </c>
      <c r="C918" s="1" t="s">
        <v>21</v>
      </c>
      <c r="D918" s="2">
        <v>44608</v>
      </c>
      <c r="E918" s="5">
        <v>1190</v>
      </c>
      <c r="F918" s="1">
        <v>256</v>
      </c>
      <c r="G918" s="5">
        <v>4.6500000000000004</v>
      </c>
      <c r="H918" s="12">
        <v>476</v>
      </c>
      <c r="I918" s="7">
        <f>VLOOKUP(Sales_Table[[#This Row],[Country]], MarkupTable!$A$2:$B$7, 2, FALSE)</f>
        <v>0.15</v>
      </c>
      <c r="J918" t="str">
        <f>IF(Sales_Table[[#This Row],[Markup]]&gt;0.2, "High tax", "Low tax")</f>
        <v>Low tax</v>
      </c>
    </row>
    <row r="919" spans="1:10" x14ac:dyDescent="0.35">
      <c r="A919" s="1" t="s">
        <v>22</v>
      </c>
      <c r="B919" s="1" t="s">
        <v>1</v>
      </c>
      <c r="C919" s="1" t="s">
        <v>39</v>
      </c>
      <c r="D919" s="2">
        <v>44727</v>
      </c>
      <c r="E919" s="5">
        <v>8379</v>
      </c>
      <c r="F919" s="1">
        <v>43</v>
      </c>
      <c r="G919" s="5">
        <v>194.86</v>
      </c>
      <c r="H919" s="12">
        <v>3351.6</v>
      </c>
      <c r="I919" s="7">
        <f>VLOOKUP(Sales_Table[[#This Row],[Country]], MarkupTable!$A$2:$B$7, 2, FALSE)</f>
        <v>0.12</v>
      </c>
      <c r="J919" t="str">
        <f>IF(Sales_Table[[#This Row],[Markup]]&gt;0.2, "High tax", "Low tax")</f>
        <v>Low tax</v>
      </c>
    </row>
    <row r="920" spans="1:10" x14ac:dyDescent="0.35">
      <c r="A920" s="1" t="s">
        <v>19</v>
      </c>
      <c r="B920" s="1" t="s">
        <v>9</v>
      </c>
      <c r="C920" s="1" t="s">
        <v>45</v>
      </c>
      <c r="D920" s="2">
        <v>44708</v>
      </c>
      <c r="E920" s="5">
        <v>9268</v>
      </c>
      <c r="F920" s="1">
        <v>100</v>
      </c>
      <c r="G920" s="5">
        <v>92.68</v>
      </c>
      <c r="H920" s="12">
        <v>3707.2</v>
      </c>
      <c r="I920" s="7">
        <f>VLOOKUP(Sales_Table[[#This Row],[Country]], MarkupTable!$A$2:$B$7, 2, FALSE)</f>
        <v>0.3</v>
      </c>
      <c r="J920" t="str">
        <f>IF(Sales_Table[[#This Row],[Markup]]&gt;0.2, "High tax", "Low tax")</f>
        <v>High tax</v>
      </c>
    </row>
    <row r="921" spans="1:10" x14ac:dyDescent="0.35">
      <c r="A921" s="1" t="s">
        <v>40</v>
      </c>
      <c r="B921" s="1" t="s">
        <v>20</v>
      </c>
      <c r="C921" s="1" t="s">
        <v>26</v>
      </c>
      <c r="D921" s="2">
        <v>44726</v>
      </c>
      <c r="E921" s="5">
        <v>1029</v>
      </c>
      <c r="F921" s="1">
        <v>98</v>
      </c>
      <c r="G921" s="5">
        <v>10.5</v>
      </c>
      <c r="H921" s="12">
        <v>411.6</v>
      </c>
      <c r="I921" s="7">
        <f>VLOOKUP(Sales_Table[[#This Row],[Country]], MarkupTable!$A$2:$B$7, 2, FALSE)</f>
        <v>0.35</v>
      </c>
      <c r="J921" t="str">
        <f>IF(Sales_Table[[#This Row],[Markup]]&gt;0.2, "High tax", "Low tax")</f>
        <v>High tax</v>
      </c>
    </row>
    <row r="922" spans="1:10" x14ac:dyDescent="0.35">
      <c r="A922" s="1" t="s">
        <v>40</v>
      </c>
      <c r="B922" s="1" t="s">
        <v>4</v>
      </c>
      <c r="C922" s="1" t="s">
        <v>24</v>
      </c>
      <c r="D922" s="2">
        <v>44617</v>
      </c>
      <c r="E922" s="5">
        <v>3549</v>
      </c>
      <c r="F922" s="1">
        <v>76</v>
      </c>
      <c r="G922" s="5">
        <v>46.7</v>
      </c>
      <c r="H922" s="12">
        <v>1419.6</v>
      </c>
      <c r="I922" s="7">
        <f>VLOOKUP(Sales_Table[[#This Row],[Country]], MarkupTable!$A$2:$B$7, 2, FALSE)</f>
        <v>0.15</v>
      </c>
      <c r="J922" t="str">
        <f>IF(Sales_Table[[#This Row],[Markup]]&gt;0.2, "High tax", "Low tax")</f>
        <v>Low tax</v>
      </c>
    </row>
    <row r="923" spans="1:10" x14ac:dyDescent="0.35">
      <c r="A923" s="1" t="s">
        <v>40</v>
      </c>
      <c r="B923" s="1" t="s">
        <v>4</v>
      </c>
      <c r="C923" s="1" t="s">
        <v>14</v>
      </c>
      <c r="D923" s="2">
        <v>44777</v>
      </c>
      <c r="E923" s="5">
        <v>12026</v>
      </c>
      <c r="F923" s="1">
        <v>262</v>
      </c>
      <c r="G923" s="5">
        <v>45.9</v>
      </c>
      <c r="H923" s="12">
        <v>4810.3999999999996</v>
      </c>
      <c r="I923" s="7">
        <f>VLOOKUP(Sales_Table[[#This Row],[Country]], MarkupTable!$A$2:$B$7, 2, FALSE)</f>
        <v>0.15</v>
      </c>
      <c r="J923" t="str">
        <f>IF(Sales_Table[[#This Row],[Markup]]&gt;0.2, "High tax", "Low tax")</f>
        <v>Low tax</v>
      </c>
    </row>
    <row r="924" spans="1:10" x14ac:dyDescent="0.35">
      <c r="A924" s="1" t="s">
        <v>43</v>
      </c>
      <c r="B924" s="1" t="s">
        <v>4</v>
      </c>
      <c r="C924" s="1" t="s">
        <v>12</v>
      </c>
      <c r="D924" s="2">
        <v>44740</v>
      </c>
      <c r="E924" s="5">
        <v>2303</v>
      </c>
      <c r="F924" s="1">
        <v>244</v>
      </c>
      <c r="G924" s="5">
        <v>9.44</v>
      </c>
      <c r="H924" s="12">
        <v>921.2</v>
      </c>
      <c r="I924" s="7">
        <f>VLOOKUP(Sales_Table[[#This Row],[Country]], MarkupTable!$A$2:$B$7, 2, FALSE)</f>
        <v>0.15</v>
      </c>
      <c r="J924" t="str">
        <f>IF(Sales_Table[[#This Row],[Markup]]&gt;0.2, "High tax", "Low tax")</f>
        <v>Low tax</v>
      </c>
    </row>
    <row r="925" spans="1:10" x14ac:dyDescent="0.35">
      <c r="A925" s="1" t="s">
        <v>13</v>
      </c>
      <c r="B925" s="1" t="s">
        <v>23</v>
      </c>
      <c r="C925" s="1" t="s">
        <v>33</v>
      </c>
      <c r="D925" s="2">
        <v>44656</v>
      </c>
      <c r="E925" s="5">
        <v>13405</v>
      </c>
      <c r="F925" s="1">
        <v>12</v>
      </c>
      <c r="G925" s="5">
        <v>1117.08</v>
      </c>
      <c r="H925" s="12">
        <v>5362</v>
      </c>
      <c r="I925" s="7">
        <f>VLOOKUP(Sales_Table[[#This Row],[Country]], MarkupTable!$A$2:$B$7, 2, FALSE)</f>
        <v>0.1</v>
      </c>
      <c r="J925" t="str">
        <f>IF(Sales_Table[[#This Row],[Markup]]&gt;0.2, "High tax", "Low tax")</f>
        <v>Low tax</v>
      </c>
    </row>
    <row r="926" spans="1:10" x14ac:dyDescent="0.35">
      <c r="A926" s="1" t="s">
        <v>47</v>
      </c>
      <c r="B926" s="1" t="s">
        <v>23</v>
      </c>
      <c r="C926" s="1" t="s">
        <v>7</v>
      </c>
      <c r="D926" s="2">
        <v>44747</v>
      </c>
      <c r="E926" s="5">
        <v>14763</v>
      </c>
      <c r="F926" s="1">
        <v>113</v>
      </c>
      <c r="G926" s="5">
        <v>130.65</v>
      </c>
      <c r="H926" s="12">
        <v>5905.2</v>
      </c>
      <c r="I926" s="7">
        <f>VLOOKUP(Sales_Table[[#This Row],[Country]], MarkupTable!$A$2:$B$7, 2, FALSE)</f>
        <v>0.1</v>
      </c>
      <c r="J926" t="str">
        <f>IF(Sales_Table[[#This Row],[Markup]]&gt;0.2, "High tax", "Low tax")</f>
        <v>Low tax</v>
      </c>
    </row>
    <row r="927" spans="1:10" x14ac:dyDescent="0.35">
      <c r="A927" s="1" t="s">
        <v>35</v>
      </c>
      <c r="B927" s="1" t="s">
        <v>15</v>
      </c>
      <c r="C927" s="1" t="s">
        <v>24</v>
      </c>
      <c r="D927" s="2">
        <v>44581</v>
      </c>
      <c r="E927" s="5">
        <v>12894</v>
      </c>
      <c r="F927" s="1">
        <v>48</v>
      </c>
      <c r="G927" s="5">
        <v>268.62</v>
      </c>
      <c r="H927" s="12">
        <v>5157.6000000000004</v>
      </c>
      <c r="I927" s="7">
        <f>VLOOKUP(Sales_Table[[#This Row],[Country]], MarkupTable!$A$2:$B$7, 2, FALSE)</f>
        <v>0.25</v>
      </c>
      <c r="J927" t="str">
        <f>IF(Sales_Table[[#This Row],[Markup]]&gt;0.2, "High tax", "Low tax")</f>
        <v>High tax</v>
      </c>
    </row>
    <row r="928" spans="1:10" x14ac:dyDescent="0.35">
      <c r="A928" s="1" t="s">
        <v>49</v>
      </c>
      <c r="B928" s="1" t="s">
        <v>15</v>
      </c>
      <c r="C928" s="1" t="s">
        <v>26</v>
      </c>
      <c r="D928" s="2">
        <v>44608</v>
      </c>
      <c r="E928" s="5">
        <v>8302</v>
      </c>
      <c r="F928" s="1">
        <v>131</v>
      </c>
      <c r="G928" s="5">
        <v>63.37</v>
      </c>
      <c r="H928" s="12">
        <v>3320.8</v>
      </c>
      <c r="I928" s="7">
        <f>VLOOKUP(Sales_Table[[#This Row],[Country]], MarkupTable!$A$2:$B$7, 2, FALSE)</f>
        <v>0.25</v>
      </c>
      <c r="J928" t="str">
        <f>IF(Sales_Table[[#This Row],[Markup]]&gt;0.2, "High tax", "Low tax")</f>
        <v>High tax</v>
      </c>
    </row>
    <row r="929" spans="1:10" x14ac:dyDescent="0.35">
      <c r="A929" s="1" t="s">
        <v>32</v>
      </c>
      <c r="B929" s="1" t="s">
        <v>1</v>
      </c>
      <c r="C929" s="1" t="s">
        <v>26</v>
      </c>
      <c r="D929" s="2">
        <v>44754</v>
      </c>
      <c r="E929" s="5">
        <v>455</v>
      </c>
      <c r="F929" s="1">
        <v>174</v>
      </c>
      <c r="G929" s="5">
        <v>2.61</v>
      </c>
      <c r="H929" s="12">
        <v>182</v>
      </c>
      <c r="I929" s="7">
        <f>VLOOKUP(Sales_Table[[#This Row],[Country]], MarkupTable!$A$2:$B$7, 2, FALSE)</f>
        <v>0.12</v>
      </c>
      <c r="J929" t="str">
        <f>IF(Sales_Table[[#This Row],[Markup]]&gt;0.2, "High tax", "Low tax")</f>
        <v>Low tax</v>
      </c>
    </row>
    <row r="930" spans="1:10" x14ac:dyDescent="0.35">
      <c r="A930" s="1" t="s">
        <v>43</v>
      </c>
      <c r="B930" s="1" t="s">
        <v>4</v>
      </c>
      <c r="C930" s="1" t="s">
        <v>45</v>
      </c>
      <c r="D930" s="2">
        <v>44728</v>
      </c>
      <c r="E930" s="5">
        <v>8183</v>
      </c>
      <c r="F930" s="1">
        <v>254</v>
      </c>
      <c r="G930" s="5">
        <v>32.22</v>
      </c>
      <c r="H930" s="12">
        <v>3273.2</v>
      </c>
      <c r="I930" s="7">
        <f>VLOOKUP(Sales_Table[[#This Row],[Country]], MarkupTable!$A$2:$B$7, 2, FALSE)</f>
        <v>0.15</v>
      </c>
      <c r="J930" t="str">
        <f>IF(Sales_Table[[#This Row],[Markup]]&gt;0.2, "High tax", "Low tax")</f>
        <v>Low tax</v>
      </c>
    </row>
    <row r="931" spans="1:10" x14ac:dyDescent="0.35">
      <c r="A931" s="1" t="s">
        <v>48</v>
      </c>
      <c r="B931" s="1" t="s">
        <v>9</v>
      </c>
      <c r="C931" s="1" t="s">
        <v>46</v>
      </c>
      <c r="D931" s="2">
        <v>44664</v>
      </c>
      <c r="E931" s="5">
        <v>1645</v>
      </c>
      <c r="F931" s="1">
        <v>284</v>
      </c>
      <c r="G931" s="5">
        <v>5.79</v>
      </c>
      <c r="H931" s="12">
        <v>658</v>
      </c>
      <c r="I931" s="7">
        <f>VLOOKUP(Sales_Table[[#This Row],[Country]], MarkupTable!$A$2:$B$7, 2, FALSE)</f>
        <v>0.3</v>
      </c>
      <c r="J931" t="str">
        <f>IF(Sales_Table[[#This Row],[Markup]]&gt;0.2, "High tax", "Low tax")</f>
        <v>High tax</v>
      </c>
    </row>
    <row r="932" spans="1:10" x14ac:dyDescent="0.35">
      <c r="A932" s="1" t="s">
        <v>35</v>
      </c>
      <c r="B932" s="1" t="s">
        <v>1</v>
      </c>
      <c r="C932" s="1" t="s">
        <v>16</v>
      </c>
      <c r="D932" s="2">
        <v>44613</v>
      </c>
      <c r="E932" s="5">
        <v>3143</v>
      </c>
      <c r="F932" s="1">
        <v>67</v>
      </c>
      <c r="G932" s="5">
        <v>46.91</v>
      </c>
      <c r="H932" s="12">
        <v>1257.2</v>
      </c>
      <c r="I932" s="7">
        <f>VLOOKUP(Sales_Table[[#This Row],[Country]], MarkupTable!$A$2:$B$7, 2, FALSE)</f>
        <v>0.12</v>
      </c>
      <c r="J932" t="str">
        <f>IF(Sales_Table[[#This Row],[Markup]]&gt;0.2, "High tax", "Low tax")</f>
        <v>Low tax</v>
      </c>
    </row>
    <row r="933" spans="1:10" x14ac:dyDescent="0.35">
      <c r="A933" s="1" t="s">
        <v>30</v>
      </c>
      <c r="B933" s="1" t="s">
        <v>23</v>
      </c>
      <c r="C933" s="1" t="s">
        <v>46</v>
      </c>
      <c r="D933" s="2">
        <v>44692</v>
      </c>
      <c r="E933" s="5">
        <v>5873</v>
      </c>
      <c r="F933" s="1">
        <v>249</v>
      </c>
      <c r="G933" s="5">
        <v>23.59</v>
      </c>
      <c r="H933" s="12">
        <v>2349.1999999999998</v>
      </c>
      <c r="I933" s="7">
        <f>VLOOKUP(Sales_Table[[#This Row],[Country]], MarkupTable!$A$2:$B$7, 2, FALSE)</f>
        <v>0.1</v>
      </c>
      <c r="J933" t="str">
        <f>IF(Sales_Table[[#This Row],[Markup]]&gt;0.2, "High tax", "Low tax")</f>
        <v>Low tax</v>
      </c>
    </row>
    <row r="934" spans="1:10" x14ac:dyDescent="0.35">
      <c r="A934" s="1" t="s">
        <v>49</v>
      </c>
      <c r="B934" s="1" t="s">
        <v>4</v>
      </c>
      <c r="C934" s="1" t="s">
        <v>16</v>
      </c>
      <c r="D934" s="2">
        <v>44666</v>
      </c>
      <c r="E934" s="5">
        <v>11298</v>
      </c>
      <c r="F934" s="1">
        <v>313</v>
      </c>
      <c r="G934" s="5">
        <v>36.1</v>
      </c>
      <c r="H934" s="12">
        <v>4519.2</v>
      </c>
      <c r="I934" s="7">
        <f>VLOOKUP(Sales_Table[[#This Row],[Country]], MarkupTable!$A$2:$B$7, 2, FALSE)</f>
        <v>0.15</v>
      </c>
      <c r="J934" t="str">
        <f>IF(Sales_Table[[#This Row],[Markup]]&gt;0.2, "High tax", "Low tax")</f>
        <v>Low tax</v>
      </c>
    </row>
    <row r="935" spans="1:10" x14ac:dyDescent="0.35">
      <c r="A935" s="1" t="s">
        <v>11</v>
      </c>
      <c r="B935" s="1" t="s">
        <v>23</v>
      </c>
      <c r="C935" s="1" t="s">
        <v>7</v>
      </c>
      <c r="D935" s="2">
        <v>44719</v>
      </c>
      <c r="E935" s="5">
        <v>12425</v>
      </c>
      <c r="F935" s="1">
        <v>167</v>
      </c>
      <c r="G935" s="5">
        <v>74.400000000000006</v>
      </c>
      <c r="H935" s="12">
        <v>4970</v>
      </c>
      <c r="I935" s="7">
        <f>VLOOKUP(Sales_Table[[#This Row],[Country]], MarkupTable!$A$2:$B$7, 2, FALSE)</f>
        <v>0.1</v>
      </c>
      <c r="J935" t="str">
        <f>IF(Sales_Table[[#This Row],[Markup]]&gt;0.2, "High tax", "Low tax")</f>
        <v>Low tax</v>
      </c>
    </row>
    <row r="936" spans="1:10" x14ac:dyDescent="0.35">
      <c r="A936" s="1" t="s">
        <v>11</v>
      </c>
      <c r="B936" s="1" t="s">
        <v>1</v>
      </c>
      <c r="C936" s="1" t="s">
        <v>38</v>
      </c>
      <c r="D936" s="2">
        <v>44739</v>
      </c>
      <c r="E936" s="5">
        <v>1715</v>
      </c>
      <c r="F936" s="1">
        <v>286</v>
      </c>
      <c r="G936" s="5">
        <v>6</v>
      </c>
      <c r="H936" s="12">
        <v>686</v>
      </c>
      <c r="I936" s="7">
        <f>VLOOKUP(Sales_Table[[#This Row],[Country]], MarkupTable!$A$2:$B$7, 2, FALSE)</f>
        <v>0.12</v>
      </c>
      <c r="J936" t="str">
        <f>IF(Sales_Table[[#This Row],[Markup]]&gt;0.2, "High tax", "Low tax")</f>
        <v>Low tax</v>
      </c>
    </row>
    <row r="937" spans="1:10" x14ac:dyDescent="0.35">
      <c r="A937" s="1" t="s">
        <v>19</v>
      </c>
      <c r="B937" s="1" t="s">
        <v>4</v>
      </c>
      <c r="C937" s="1" t="s">
        <v>14</v>
      </c>
      <c r="D937" s="2">
        <v>44771</v>
      </c>
      <c r="E937" s="5">
        <v>8190</v>
      </c>
      <c r="F937" s="1">
        <v>109</v>
      </c>
      <c r="G937" s="5">
        <v>75.14</v>
      </c>
      <c r="H937" s="12">
        <v>3276</v>
      </c>
      <c r="I937" s="7">
        <f>VLOOKUP(Sales_Table[[#This Row],[Country]], MarkupTable!$A$2:$B$7, 2, FALSE)</f>
        <v>0.15</v>
      </c>
      <c r="J937" t="str">
        <f>IF(Sales_Table[[#This Row],[Markup]]&gt;0.2, "High tax", "Low tax")</f>
        <v>Low tax</v>
      </c>
    </row>
    <row r="938" spans="1:10" x14ac:dyDescent="0.35">
      <c r="A938" s="1" t="s">
        <v>40</v>
      </c>
      <c r="B938" s="1" t="s">
        <v>23</v>
      </c>
      <c r="C938" s="1" t="s">
        <v>10</v>
      </c>
      <c r="D938" s="2">
        <v>44714</v>
      </c>
      <c r="E938" s="5">
        <v>4991</v>
      </c>
      <c r="F938" s="1">
        <v>166</v>
      </c>
      <c r="G938" s="5">
        <v>30.07</v>
      </c>
      <c r="H938" s="12">
        <v>1996.4</v>
      </c>
      <c r="I938" s="7">
        <f>VLOOKUP(Sales_Table[[#This Row],[Country]], MarkupTable!$A$2:$B$7, 2, FALSE)</f>
        <v>0.1</v>
      </c>
      <c r="J938" t="str">
        <f>IF(Sales_Table[[#This Row],[Markup]]&gt;0.2, "High tax", "Low tax")</f>
        <v>Low tax</v>
      </c>
    </row>
    <row r="939" spans="1:10" x14ac:dyDescent="0.35">
      <c r="A939" s="1" t="s">
        <v>18</v>
      </c>
      <c r="B939" s="1" t="s">
        <v>4</v>
      </c>
      <c r="C939" s="1" t="s">
        <v>2</v>
      </c>
      <c r="D939" s="2">
        <v>44587</v>
      </c>
      <c r="E939" s="5">
        <v>15491</v>
      </c>
      <c r="F939" s="1">
        <v>85</v>
      </c>
      <c r="G939" s="5">
        <v>182.25</v>
      </c>
      <c r="H939" s="12">
        <v>6196.4</v>
      </c>
      <c r="I939" s="7">
        <f>VLOOKUP(Sales_Table[[#This Row],[Country]], MarkupTable!$A$2:$B$7, 2, FALSE)</f>
        <v>0.15</v>
      </c>
      <c r="J939" t="str">
        <f>IF(Sales_Table[[#This Row],[Markup]]&gt;0.2, "High tax", "Low tax")</f>
        <v>Low tax</v>
      </c>
    </row>
    <row r="940" spans="1:10" x14ac:dyDescent="0.35">
      <c r="A940" s="1" t="s">
        <v>18</v>
      </c>
      <c r="B940" s="1" t="s">
        <v>23</v>
      </c>
      <c r="C940" s="1" t="s">
        <v>12</v>
      </c>
      <c r="D940" s="2">
        <v>44622</v>
      </c>
      <c r="E940" s="5">
        <v>5096</v>
      </c>
      <c r="F940" s="1">
        <v>142</v>
      </c>
      <c r="G940" s="5">
        <v>35.89</v>
      </c>
      <c r="H940" s="12">
        <v>2038.4</v>
      </c>
      <c r="I940" s="7">
        <f>VLOOKUP(Sales_Table[[#This Row],[Country]], MarkupTable!$A$2:$B$7, 2, FALSE)</f>
        <v>0.1</v>
      </c>
      <c r="J940" t="str">
        <f>IF(Sales_Table[[#This Row],[Markup]]&gt;0.2, "High tax", "Low tax")</f>
        <v>Low tax</v>
      </c>
    </row>
    <row r="941" spans="1:10" x14ac:dyDescent="0.35">
      <c r="A941" s="1" t="s">
        <v>3</v>
      </c>
      <c r="B941" s="1" t="s">
        <v>9</v>
      </c>
      <c r="C941" s="1" t="s">
        <v>52</v>
      </c>
      <c r="D941" s="2">
        <v>44571</v>
      </c>
      <c r="E941" s="5">
        <v>7063</v>
      </c>
      <c r="F941" s="1">
        <v>104</v>
      </c>
      <c r="G941" s="5">
        <v>67.91</v>
      </c>
      <c r="H941" s="12">
        <v>2825.2</v>
      </c>
      <c r="I941" s="7">
        <f>VLOOKUP(Sales_Table[[#This Row],[Country]], MarkupTable!$A$2:$B$7, 2, FALSE)</f>
        <v>0.3</v>
      </c>
      <c r="J941" t="str">
        <f>IF(Sales_Table[[#This Row],[Markup]]&gt;0.2, "High tax", "Low tax")</f>
        <v>High tax</v>
      </c>
    </row>
    <row r="942" spans="1:10" x14ac:dyDescent="0.35">
      <c r="A942" s="1" t="s">
        <v>28</v>
      </c>
      <c r="B942" s="1" t="s">
        <v>20</v>
      </c>
      <c r="C942" s="1" t="s">
        <v>52</v>
      </c>
      <c r="D942" s="2">
        <v>44739</v>
      </c>
      <c r="E942" s="5">
        <v>2275</v>
      </c>
      <c r="F942" s="1">
        <v>115</v>
      </c>
      <c r="G942" s="5">
        <v>19.78</v>
      </c>
      <c r="H942" s="12">
        <v>910</v>
      </c>
      <c r="I942" s="7">
        <f>VLOOKUP(Sales_Table[[#This Row],[Country]], MarkupTable!$A$2:$B$7, 2, FALSE)</f>
        <v>0.35</v>
      </c>
      <c r="J942" t="str">
        <f>IF(Sales_Table[[#This Row],[Markup]]&gt;0.2, "High tax", "Low tax")</f>
        <v>High tax</v>
      </c>
    </row>
    <row r="943" spans="1:10" x14ac:dyDescent="0.35">
      <c r="A943" s="1" t="s">
        <v>19</v>
      </c>
      <c r="B943" s="1" t="s">
        <v>23</v>
      </c>
      <c r="C943" s="1" t="s">
        <v>21</v>
      </c>
      <c r="D943" s="2">
        <v>44742</v>
      </c>
      <c r="E943" s="5">
        <v>7602</v>
      </c>
      <c r="F943" s="1">
        <v>18</v>
      </c>
      <c r="G943" s="5">
        <v>422.33</v>
      </c>
      <c r="H943" s="12">
        <v>3040.8</v>
      </c>
      <c r="I943" s="7">
        <f>VLOOKUP(Sales_Table[[#This Row],[Country]], MarkupTable!$A$2:$B$7, 2, FALSE)</f>
        <v>0.1</v>
      </c>
      <c r="J943" t="str">
        <f>IF(Sales_Table[[#This Row],[Markup]]&gt;0.2, "High tax", "Low tax")</f>
        <v>Low tax</v>
      </c>
    </row>
    <row r="944" spans="1:10" x14ac:dyDescent="0.35">
      <c r="A944" s="1" t="s">
        <v>30</v>
      </c>
      <c r="B944" s="1" t="s">
        <v>9</v>
      </c>
      <c r="C944" s="1" t="s">
        <v>5</v>
      </c>
      <c r="D944" s="2">
        <v>44750</v>
      </c>
      <c r="E944" s="5">
        <v>4200</v>
      </c>
      <c r="F944" s="1">
        <v>80</v>
      </c>
      <c r="G944" s="5">
        <v>52.5</v>
      </c>
      <c r="H944" s="12">
        <v>1680</v>
      </c>
      <c r="I944" s="7">
        <f>VLOOKUP(Sales_Table[[#This Row],[Country]], MarkupTable!$A$2:$B$7, 2, FALSE)</f>
        <v>0.3</v>
      </c>
      <c r="J944" t="str">
        <f>IF(Sales_Table[[#This Row],[Markup]]&gt;0.2, "High tax", "Low tax")</f>
        <v>High tax</v>
      </c>
    </row>
    <row r="945" spans="1:10" x14ac:dyDescent="0.35">
      <c r="A945" s="1" t="s">
        <v>11</v>
      </c>
      <c r="B945" s="1" t="s">
        <v>4</v>
      </c>
      <c r="C945" s="1" t="s">
        <v>33</v>
      </c>
      <c r="D945" s="2">
        <v>44720</v>
      </c>
      <c r="E945" s="5">
        <v>11137</v>
      </c>
      <c r="F945" s="1">
        <v>88</v>
      </c>
      <c r="G945" s="5">
        <v>126.56</v>
      </c>
      <c r="H945" s="12">
        <v>4454.8</v>
      </c>
      <c r="I945" s="7">
        <f>VLOOKUP(Sales_Table[[#This Row],[Country]], MarkupTable!$A$2:$B$7, 2, FALSE)</f>
        <v>0.15</v>
      </c>
      <c r="J945" t="str">
        <f>IF(Sales_Table[[#This Row],[Markup]]&gt;0.2, "High tax", "Low tax")</f>
        <v>Low tax</v>
      </c>
    </row>
    <row r="946" spans="1:10" x14ac:dyDescent="0.35">
      <c r="A946" s="1" t="s">
        <v>8</v>
      </c>
      <c r="B946" s="1" t="s">
        <v>1</v>
      </c>
      <c r="C946" s="1" t="s">
        <v>39</v>
      </c>
      <c r="D946" s="2">
        <v>44791</v>
      </c>
      <c r="E946" s="5">
        <v>3388</v>
      </c>
      <c r="F946" s="1">
        <v>212</v>
      </c>
      <c r="G946" s="5">
        <v>15.98</v>
      </c>
      <c r="H946" s="12">
        <v>1355.2</v>
      </c>
      <c r="I946" s="7">
        <f>VLOOKUP(Sales_Table[[#This Row],[Country]], MarkupTable!$A$2:$B$7, 2, FALSE)</f>
        <v>0.12</v>
      </c>
      <c r="J946" t="str">
        <f>IF(Sales_Table[[#This Row],[Markup]]&gt;0.2, "High tax", "Low tax")</f>
        <v>Low tax</v>
      </c>
    </row>
    <row r="947" spans="1:10" x14ac:dyDescent="0.35">
      <c r="A947" s="1" t="s">
        <v>35</v>
      </c>
      <c r="B947" s="1" t="s">
        <v>9</v>
      </c>
      <c r="C947" s="1" t="s">
        <v>14</v>
      </c>
      <c r="D947" s="2">
        <v>44659</v>
      </c>
      <c r="E947" s="5">
        <v>6832</v>
      </c>
      <c r="F947" s="1">
        <v>306</v>
      </c>
      <c r="G947" s="5">
        <v>22.33</v>
      </c>
      <c r="H947" s="12">
        <v>2732.8</v>
      </c>
      <c r="I947" s="7">
        <f>VLOOKUP(Sales_Table[[#This Row],[Country]], MarkupTable!$A$2:$B$7, 2, FALSE)</f>
        <v>0.3</v>
      </c>
      <c r="J947" t="str">
        <f>IF(Sales_Table[[#This Row],[Markup]]&gt;0.2, "High tax", "Low tax")</f>
        <v>High tax</v>
      </c>
    </row>
    <row r="948" spans="1:10" x14ac:dyDescent="0.35">
      <c r="A948" s="1" t="s">
        <v>40</v>
      </c>
      <c r="B948" s="1" t="s">
        <v>23</v>
      </c>
      <c r="C948" s="1" t="s">
        <v>36</v>
      </c>
      <c r="D948" s="2">
        <v>44781</v>
      </c>
      <c r="E948" s="5">
        <v>3437</v>
      </c>
      <c r="F948" s="1">
        <v>181</v>
      </c>
      <c r="G948" s="5">
        <v>18.989999999999998</v>
      </c>
      <c r="H948" s="12">
        <v>1374.8</v>
      </c>
      <c r="I948" s="7">
        <f>VLOOKUP(Sales_Table[[#This Row],[Country]], MarkupTable!$A$2:$B$7, 2, FALSE)</f>
        <v>0.1</v>
      </c>
      <c r="J948" t="str">
        <f>IF(Sales_Table[[#This Row],[Markup]]&gt;0.2, "High tax", "Low tax")</f>
        <v>Low tax</v>
      </c>
    </row>
    <row r="949" spans="1:10" x14ac:dyDescent="0.35">
      <c r="A949" s="1" t="s">
        <v>40</v>
      </c>
      <c r="B949" s="1" t="s">
        <v>1</v>
      </c>
      <c r="C949" s="1" t="s">
        <v>31</v>
      </c>
      <c r="D949" s="2">
        <v>44799</v>
      </c>
      <c r="E949" s="5">
        <v>301</v>
      </c>
      <c r="F949" s="1">
        <v>65</v>
      </c>
      <c r="G949" s="5">
        <v>4.63</v>
      </c>
      <c r="H949" s="12">
        <v>120.4</v>
      </c>
      <c r="I949" s="7">
        <f>VLOOKUP(Sales_Table[[#This Row],[Country]], MarkupTable!$A$2:$B$7, 2, FALSE)</f>
        <v>0.12</v>
      </c>
      <c r="J949" t="str">
        <f>IF(Sales_Table[[#This Row],[Markup]]&gt;0.2, "High tax", "Low tax")</f>
        <v>Low tax</v>
      </c>
    </row>
    <row r="950" spans="1:10" x14ac:dyDescent="0.35">
      <c r="A950" s="1" t="s">
        <v>11</v>
      </c>
      <c r="B950" s="1" t="s">
        <v>23</v>
      </c>
      <c r="C950" s="1" t="s">
        <v>36</v>
      </c>
      <c r="D950" s="2">
        <v>44575</v>
      </c>
      <c r="E950" s="5">
        <v>1869</v>
      </c>
      <c r="F950" s="1">
        <v>158</v>
      </c>
      <c r="G950" s="5">
        <v>11.83</v>
      </c>
      <c r="H950" s="12">
        <v>747.6</v>
      </c>
      <c r="I950" s="7">
        <f>VLOOKUP(Sales_Table[[#This Row],[Country]], MarkupTable!$A$2:$B$7, 2, FALSE)</f>
        <v>0.1</v>
      </c>
      <c r="J950" t="str">
        <f>IF(Sales_Table[[#This Row],[Markup]]&gt;0.2, "High tax", "Low tax")</f>
        <v>Low tax</v>
      </c>
    </row>
    <row r="951" spans="1:10" x14ac:dyDescent="0.35">
      <c r="A951" s="1" t="s">
        <v>37</v>
      </c>
      <c r="B951" s="1" t="s">
        <v>20</v>
      </c>
      <c r="C951" s="1" t="s">
        <v>50</v>
      </c>
      <c r="D951" s="2">
        <v>44784</v>
      </c>
      <c r="E951" s="5">
        <v>17465</v>
      </c>
      <c r="F951" s="1">
        <v>271</v>
      </c>
      <c r="G951" s="5">
        <v>64.45</v>
      </c>
      <c r="H951" s="12">
        <v>6986</v>
      </c>
      <c r="I951" s="7">
        <f>VLOOKUP(Sales_Table[[#This Row],[Country]], MarkupTable!$A$2:$B$7, 2, FALSE)</f>
        <v>0.35</v>
      </c>
      <c r="J951" t="str">
        <f>IF(Sales_Table[[#This Row],[Markup]]&gt;0.2, "High tax", "Low tax")</f>
        <v>High tax</v>
      </c>
    </row>
    <row r="952" spans="1:10" x14ac:dyDescent="0.35">
      <c r="A952" s="1" t="s">
        <v>47</v>
      </c>
      <c r="B952" s="1" t="s">
        <v>20</v>
      </c>
      <c r="C952" s="1" t="s">
        <v>41</v>
      </c>
      <c r="D952" s="2">
        <v>44712</v>
      </c>
      <c r="E952" s="5">
        <v>10143</v>
      </c>
      <c r="F952" s="1">
        <v>24</v>
      </c>
      <c r="G952" s="5">
        <v>422.62</v>
      </c>
      <c r="H952" s="12">
        <v>4057.2</v>
      </c>
      <c r="I952" s="7">
        <f>VLOOKUP(Sales_Table[[#This Row],[Country]], MarkupTable!$A$2:$B$7, 2, FALSE)</f>
        <v>0.35</v>
      </c>
      <c r="J952" t="str">
        <f>IF(Sales_Table[[#This Row],[Markup]]&gt;0.2, "High tax", "Low tax")</f>
        <v>High tax</v>
      </c>
    </row>
    <row r="953" spans="1:10" x14ac:dyDescent="0.35">
      <c r="A953" s="1" t="s">
        <v>3</v>
      </c>
      <c r="B953" s="1" t="s">
        <v>15</v>
      </c>
      <c r="C953" s="1" t="s">
        <v>16</v>
      </c>
      <c r="D953" s="2">
        <v>44753</v>
      </c>
      <c r="E953" s="5">
        <v>3626</v>
      </c>
      <c r="F953" s="1">
        <v>10</v>
      </c>
      <c r="G953" s="5">
        <v>362.6</v>
      </c>
      <c r="H953" s="12">
        <v>1450.4</v>
      </c>
      <c r="I953" s="7">
        <f>VLOOKUP(Sales_Table[[#This Row],[Country]], MarkupTable!$A$2:$B$7, 2, FALSE)</f>
        <v>0.25</v>
      </c>
      <c r="J953" t="str">
        <f>IF(Sales_Table[[#This Row],[Markup]]&gt;0.2, "High tax", "Low tax")</f>
        <v>High tax</v>
      </c>
    </row>
    <row r="954" spans="1:10" x14ac:dyDescent="0.35">
      <c r="A954" s="1" t="s">
        <v>25</v>
      </c>
      <c r="B954" s="1" t="s">
        <v>23</v>
      </c>
      <c r="C954" s="1" t="s">
        <v>51</v>
      </c>
      <c r="D954" s="2">
        <v>44622</v>
      </c>
      <c r="E954" s="5">
        <v>3346</v>
      </c>
      <c r="F954" s="1">
        <v>304</v>
      </c>
      <c r="G954" s="5">
        <v>11.01</v>
      </c>
      <c r="H954" s="12">
        <v>1338.4</v>
      </c>
      <c r="I954" s="7">
        <f>VLOOKUP(Sales_Table[[#This Row],[Country]], MarkupTable!$A$2:$B$7, 2, FALSE)</f>
        <v>0.1</v>
      </c>
      <c r="J954" t="str">
        <f>IF(Sales_Table[[#This Row],[Markup]]&gt;0.2, "High tax", "Low tax")</f>
        <v>Low tax</v>
      </c>
    </row>
    <row r="955" spans="1:10" x14ac:dyDescent="0.35">
      <c r="A955" s="1" t="s">
        <v>47</v>
      </c>
      <c r="B955" s="1" t="s">
        <v>9</v>
      </c>
      <c r="C955" s="1" t="s">
        <v>45</v>
      </c>
      <c r="D955" s="2">
        <v>44755</v>
      </c>
      <c r="E955" s="5">
        <v>6321</v>
      </c>
      <c r="F955" s="1">
        <v>88</v>
      </c>
      <c r="G955" s="5">
        <v>71.83</v>
      </c>
      <c r="H955" s="12">
        <v>2528.4</v>
      </c>
      <c r="I955" s="7">
        <f>VLOOKUP(Sales_Table[[#This Row],[Country]], MarkupTable!$A$2:$B$7, 2, FALSE)</f>
        <v>0.3</v>
      </c>
      <c r="J955" t="str">
        <f>IF(Sales_Table[[#This Row],[Markup]]&gt;0.2, "High tax", "Low tax")</f>
        <v>High tax</v>
      </c>
    </row>
    <row r="956" spans="1:10" x14ac:dyDescent="0.35">
      <c r="A956" s="1" t="s">
        <v>18</v>
      </c>
      <c r="B956" s="1" t="s">
        <v>1</v>
      </c>
      <c r="C956" s="1" t="s">
        <v>33</v>
      </c>
      <c r="D956" s="2">
        <v>44776</v>
      </c>
      <c r="E956" s="5">
        <v>9345</v>
      </c>
      <c r="F956" s="1">
        <v>133</v>
      </c>
      <c r="G956" s="5">
        <v>70.260000000000005</v>
      </c>
      <c r="H956" s="12">
        <v>3738</v>
      </c>
      <c r="I956" s="7">
        <f>VLOOKUP(Sales_Table[[#This Row],[Country]], MarkupTable!$A$2:$B$7, 2, FALSE)</f>
        <v>0.12</v>
      </c>
      <c r="J956" t="str">
        <f>IF(Sales_Table[[#This Row],[Markup]]&gt;0.2, "High tax", "Low tax")</f>
        <v>Low tax</v>
      </c>
    </row>
    <row r="957" spans="1:10" x14ac:dyDescent="0.35">
      <c r="A957" s="1" t="s">
        <v>32</v>
      </c>
      <c r="B957" s="1" t="s">
        <v>1</v>
      </c>
      <c r="C957" s="1" t="s">
        <v>7</v>
      </c>
      <c r="D957" s="2">
        <v>44621</v>
      </c>
      <c r="E957" s="5">
        <v>15008</v>
      </c>
      <c r="F957" s="1">
        <v>165</v>
      </c>
      <c r="G957" s="5">
        <v>90.96</v>
      </c>
      <c r="H957" s="12">
        <v>6003.2</v>
      </c>
      <c r="I957" s="7">
        <f>VLOOKUP(Sales_Table[[#This Row],[Country]], MarkupTable!$A$2:$B$7, 2, FALSE)</f>
        <v>0.12</v>
      </c>
      <c r="J957" t="str">
        <f>IF(Sales_Table[[#This Row],[Markup]]&gt;0.2, "High tax", "Low tax")</f>
        <v>Low tax</v>
      </c>
    </row>
    <row r="958" spans="1:10" x14ac:dyDescent="0.35">
      <c r="A958" s="1" t="s">
        <v>43</v>
      </c>
      <c r="B958" s="1" t="s">
        <v>15</v>
      </c>
      <c r="C958" s="1" t="s">
        <v>38</v>
      </c>
      <c r="D958" s="2">
        <v>44664</v>
      </c>
      <c r="E958" s="5">
        <v>7609</v>
      </c>
      <c r="F958" s="1">
        <v>150</v>
      </c>
      <c r="G958" s="5">
        <v>50.73</v>
      </c>
      <c r="H958" s="12">
        <v>3043.6</v>
      </c>
      <c r="I958" s="7">
        <f>VLOOKUP(Sales_Table[[#This Row],[Country]], MarkupTable!$A$2:$B$7, 2, FALSE)</f>
        <v>0.25</v>
      </c>
      <c r="J958" t="str">
        <f>IF(Sales_Table[[#This Row],[Markup]]&gt;0.2, "High tax", "Low tax")</f>
        <v>High tax</v>
      </c>
    </row>
    <row r="959" spans="1:10" x14ac:dyDescent="0.35">
      <c r="A959" s="1" t="s">
        <v>28</v>
      </c>
      <c r="B959" s="1" t="s">
        <v>23</v>
      </c>
      <c r="C959" s="1" t="s">
        <v>36</v>
      </c>
      <c r="D959" s="2">
        <v>44606</v>
      </c>
      <c r="E959" s="5">
        <v>10332</v>
      </c>
      <c r="F959" s="1">
        <v>180</v>
      </c>
      <c r="G959" s="5">
        <v>57.4</v>
      </c>
      <c r="H959" s="12">
        <v>4132.8</v>
      </c>
      <c r="I959" s="7">
        <f>VLOOKUP(Sales_Table[[#This Row],[Country]], MarkupTable!$A$2:$B$7, 2, FALSE)</f>
        <v>0.1</v>
      </c>
      <c r="J959" t="str">
        <f>IF(Sales_Table[[#This Row],[Markup]]&gt;0.2, "High tax", "Low tax")</f>
        <v>Low tax</v>
      </c>
    </row>
    <row r="960" spans="1:10" x14ac:dyDescent="0.35">
      <c r="A960" s="1" t="s">
        <v>22</v>
      </c>
      <c r="B960" s="1" t="s">
        <v>4</v>
      </c>
      <c r="C960" s="1" t="s">
        <v>38</v>
      </c>
      <c r="D960" s="2">
        <v>44768</v>
      </c>
      <c r="E960" s="5">
        <v>819</v>
      </c>
      <c r="F960" s="1">
        <v>213</v>
      </c>
      <c r="G960" s="5">
        <v>3.85</v>
      </c>
      <c r="H960" s="12">
        <v>327.60000000000002</v>
      </c>
      <c r="I960" s="7">
        <f>VLOOKUP(Sales_Table[[#This Row],[Country]], MarkupTable!$A$2:$B$7, 2, FALSE)</f>
        <v>0.15</v>
      </c>
      <c r="J960" t="str">
        <f>IF(Sales_Table[[#This Row],[Markup]]&gt;0.2, "High tax", "Low tax")</f>
        <v>Low tax</v>
      </c>
    </row>
    <row r="961" spans="1:10" x14ac:dyDescent="0.35">
      <c r="A961" s="1" t="s">
        <v>17</v>
      </c>
      <c r="B961" s="1" t="s">
        <v>1</v>
      </c>
      <c r="C961" s="1" t="s">
        <v>26</v>
      </c>
      <c r="D961" s="2">
        <v>44588</v>
      </c>
      <c r="E961" s="5">
        <v>5754</v>
      </c>
      <c r="F961" s="1">
        <v>133</v>
      </c>
      <c r="G961" s="5">
        <v>43.26</v>
      </c>
      <c r="H961" s="12">
        <v>2301.6</v>
      </c>
      <c r="I961" s="7">
        <f>VLOOKUP(Sales_Table[[#This Row],[Country]], MarkupTable!$A$2:$B$7, 2, FALSE)</f>
        <v>0.12</v>
      </c>
      <c r="J961" t="str">
        <f>IF(Sales_Table[[#This Row],[Markup]]&gt;0.2, "High tax", "Low tax")</f>
        <v>Low tax</v>
      </c>
    </row>
    <row r="962" spans="1:10" x14ac:dyDescent="0.35">
      <c r="A962" s="1" t="s">
        <v>0</v>
      </c>
      <c r="B962" s="1" t="s">
        <v>4</v>
      </c>
      <c r="C962" s="1" t="s">
        <v>7</v>
      </c>
      <c r="D962" s="2">
        <v>44665</v>
      </c>
      <c r="E962" s="5">
        <v>28</v>
      </c>
      <c r="F962" s="1">
        <v>446</v>
      </c>
      <c r="G962" s="5">
        <v>0.06</v>
      </c>
      <c r="H962" s="12">
        <v>11.2</v>
      </c>
      <c r="I962" s="7">
        <f>VLOOKUP(Sales_Table[[#This Row],[Country]], MarkupTable!$A$2:$B$7, 2, FALSE)</f>
        <v>0.15</v>
      </c>
      <c r="J962" t="str">
        <f>IF(Sales_Table[[#This Row],[Markup]]&gt;0.2, "High tax", "Low tax")</f>
        <v>Low tax</v>
      </c>
    </row>
    <row r="963" spans="1:10" x14ac:dyDescent="0.35">
      <c r="A963" s="1" t="s">
        <v>11</v>
      </c>
      <c r="B963" s="1" t="s">
        <v>20</v>
      </c>
      <c r="C963" s="1" t="s">
        <v>41</v>
      </c>
      <c r="D963" s="2">
        <v>44700</v>
      </c>
      <c r="E963" s="5">
        <v>6440</v>
      </c>
      <c r="F963" s="1">
        <v>141</v>
      </c>
      <c r="G963" s="5">
        <v>45.67</v>
      </c>
      <c r="H963" s="12">
        <v>2576</v>
      </c>
      <c r="I963" s="7">
        <f>VLOOKUP(Sales_Table[[#This Row],[Country]], MarkupTable!$A$2:$B$7, 2, FALSE)</f>
        <v>0.35</v>
      </c>
      <c r="J963" t="str">
        <f>IF(Sales_Table[[#This Row],[Markup]]&gt;0.2, "High tax", "Low tax")</f>
        <v>High tax</v>
      </c>
    </row>
    <row r="964" spans="1:10" x14ac:dyDescent="0.35">
      <c r="A964" s="1" t="s">
        <v>34</v>
      </c>
      <c r="B964" s="1" t="s">
        <v>4</v>
      </c>
      <c r="C964" s="1" t="s">
        <v>24</v>
      </c>
      <c r="D964" s="2">
        <v>44601</v>
      </c>
      <c r="E964" s="5">
        <v>4956</v>
      </c>
      <c r="F964" s="1">
        <v>58</v>
      </c>
      <c r="G964" s="5">
        <v>85.45</v>
      </c>
      <c r="H964" s="12">
        <v>1982.4</v>
      </c>
      <c r="I964" s="7">
        <f>VLOOKUP(Sales_Table[[#This Row],[Country]], MarkupTable!$A$2:$B$7, 2, FALSE)</f>
        <v>0.15</v>
      </c>
      <c r="J964" t="str">
        <f>IF(Sales_Table[[#This Row],[Markup]]&gt;0.2, "High tax", "Low tax")</f>
        <v>Low tax</v>
      </c>
    </row>
    <row r="965" spans="1:10" x14ac:dyDescent="0.35">
      <c r="A965" s="1" t="s">
        <v>17</v>
      </c>
      <c r="B965" s="1" t="s">
        <v>1</v>
      </c>
      <c r="C965" s="1" t="s">
        <v>33</v>
      </c>
      <c r="D965" s="2">
        <v>44706</v>
      </c>
      <c r="E965" s="5">
        <v>2352</v>
      </c>
      <c r="F965" s="1">
        <v>58</v>
      </c>
      <c r="G965" s="5">
        <v>40.549999999999997</v>
      </c>
      <c r="H965" s="12">
        <v>940.8</v>
      </c>
      <c r="I965" s="7">
        <f>VLOOKUP(Sales_Table[[#This Row],[Country]], MarkupTable!$A$2:$B$7, 2, FALSE)</f>
        <v>0.12</v>
      </c>
      <c r="J965" t="str">
        <f>IF(Sales_Table[[#This Row],[Markup]]&gt;0.2, "High tax", "Low tax")</f>
        <v>Low tax</v>
      </c>
    </row>
    <row r="966" spans="1:10" x14ac:dyDescent="0.35">
      <c r="A966" s="1" t="s">
        <v>11</v>
      </c>
      <c r="B966" s="1" t="s">
        <v>9</v>
      </c>
      <c r="C966" s="1" t="s">
        <v>39</v>
      </c>
      <c r="D966" s="2">
        <v>44587</v>
      </c>
      <c r="E966" s="5">
        <v>3906</v>
      </c>
      <c r="F966" s="1">
        <v>76</v>
      </c>
      <c r="G966" s="5">
        <v>51.39</v>
      </c>
      <c r="H966" s="12">
        <v>1562.4</v>
      </c>
      <c r="I966" s="7">
        <f>VLOOKUP(Sales_Table[[#This Row],[Country]], MarkupTable!$A$2:$B$7, 2, FALSE)</f>
        <v>0.3</v>
      </c>
      <c r="J966" t="str">
        <f>IF(Sales_Table[[#This Row],[Markup]]&gt;0.2, "High tax", "Low tax")</f>
        <v>High tax</v>
      </c>
    </row>
    <row r="967" spans="1:10" x14ac:dyDescent="0.35">
      <c r="A967" s="1" t="s">
        <v>28</v>
      </c>
      <c r="B967" s="1" t="s">
        <v>4</v>
      </c>
      <c r="C967" s="1" t="s">
        <v>38</v>
      </c>
      <c r="D967" s="2">
        <v>44746</v>
      </c>
      <c r="E967" s="5">
        <v>1813</v>
      </c>
      <c r="F967" s="1">
        <v>296</v>
      </c>
      <c r="G967" s="5">
        <v>6.12</v>
      </c>
      <c r="H967" s="12">
        <v>725.2</v>
      </c>
      <c r="I967" s="7">
        <f>VLOOKUP(Sales_Table[[#This Row],[Country]], MarkupTable!$A$2:$B$7, 2, FALSE)</f>
        <v>0.15</v>
      </c>
      <c r="J967" t="str">
        <f>IF(Sales_Table[[#This Row],[Markup]]&gt;0.2, "High tax", "Low tax")</f>
        <v>Low tax</v>
      </c>
    </row>
    <row r="968" spans="1:10" x14ac:dyDescent="0.35">
      <c r="A968" s="1" t="s">
        <v>49</v>
      </c>
      <c r="B968" s="1" t="s">
        <v>4</v>
      </c>
      <c r="C968" s="1" t="s">
        <v>41</v>
      </c>
      <c r="D968" s="2">
        <v>44664</v>
      </c>
      <c r="E968" s="5">
        <v>11788</v>
      </c>
      <c r="F968" s="1">
        <v>73</v>
      </c>
      <c r="G968" s="5">
        <v>161.47999999999999</v>
      </c>
      <c r="H968" s="12">
        <v>4715.2</v>
      </c>
      <c r="I968" s="7">
        <f>VLOOKUP(Sales_Table[[#This Row],[Country]], MarkupTable!$A$2:$B$7, 2, FALSE)</f>
        <v>0.15</v>
      </c>
      <c r="J968" t="str">
        <f>IF(Sales_Table[[#This Row],[Markup]]&gt;0.2, "High tax", "Low tax")</f>
        <v>Low tax</v>
      </c>
    </row>
    <row r="969" spans="1:10" x14ac:dyDescent="0.35">
      <c r="A969" s="1" t="s">
        <v>6</v>
      </c>
      <c r="B969" s="1" t="s">
        <v>9</v>
      </c>
      <c r="C969" s="1" t="s">
        <v>10</v>
      </c>
      <c r="D969" s="2">
        <v>44586</v>
      </c>
      <c r="E969" s="5">
        <v>5768</v>
      </c>
      <c r="F969" s="1">
        <v>119</v>
      </c>
      <c r="G969" s="5">
        <v>48.47</v>
      </c>
      <c r="H969" s="12">
        <v>2307.1999999999998</v>
      </c>
      <c r="I969" s="7">
        <f>VLOOKUP(Sales_Table[[#This Row],[Country]], MarkupTable!$A$2:$B$7, 2, FALSE)</f>
        <v>0.3</v>
      </c>
      <c r="J969" t="str">
        <f>IF(Sales_Table[[#This Row],[Markup]]&gt;0.2, "High tax", "Low tax")</f>
        <v>High tax</v>
      </c>
    </row>
    <row r="970" spans="1:10" x14ac:dyDescent="0.35">
      <c r="A970" s="1" t="s">
        <v>44</v>
      </c>
      <c r="B970" s="1" t="s">
        <v>20</v>
      </c>
      <c r="C970" s="1" t="s">
        <v>5</v>
      </c>
      <c r="D970" s="2">
        <v>44676</v>
      </c>
      <c r="E970" s="5">
        <v>2401</v>
      </c>
      <c r="F970" s="1">
        <v>78</v>
      </c>
      <c r="G970" s="5">
        <v>30.78</v>
      </c>
      <c r="H970" s="12">
        <v>960.4</v>
      </c>
      <c r="I970" s="7">
        <f>VLOOKUP(Sales_Table[[#This Row],[Country]], MarkupTable!$A$2:$B$7, 2, FALSE)</f>
        <v>0.35</v>
      </c>
      <c r="J970" t="str">
        <f>IF(Sales_Table[[#This Row],[Markup]]&gt;0.2, "High tax", "Low tax")</f>
        <v>High tax</v>
      </c>
    </row>
    <row r="971" spans="1:10" x14ac:dyDescent="0.35">
      <c r="A971" s="1" t="s">
        <v>44</v>
      </c>
      <c r="B971" s="1" t="s">
        <v>20</v>
      </c>
      <c r="C971" s="1" t="s">
        <v>24</v>
      </c>
      <c r="D971" s="2">
        <v>44722</v>
      </c>
      <c r="E971" s="5">
        <v>4515</v>
      </c>
      <c r="F971" s="1">
        <v>392</v>
      </c>
      <c r="G971" s="5">
        <v>11.52</v>
      </c>
      <c r="H971" s="12">
        <v>1806</v>
      </c>
      <c r="I971" s="7">
        <f>VLOOKUP(Sales_Table[[#This Row],[Country]], MarkupTable!$A$2:$B$7, 2, FALSE)</f>
        <v>0.35</v>
      </c>
      <c r="J971" t="str">
        <f>IF(Sales_Table[[#This Row],[Markup]]&gt;0.2, "High tax", "Low tax")</f>
        <v>High tax</v>
      </c>
    </row>
    <row r="972" spans="1:10" x14ac:dyDescent="0.35">
      <c r="A972" s="1" t="s">
        <v>47</v>
      </c>
      <c r="B972" s="1" t="s">
        <v>15</v>
      </c>
      <c r="C972" s="1" t="s">
        <v>38</v>
      </c>
      <c r="D972" s="2">
        <v>44795</v>
      </c>
      <c r="E972" s="5">
        <v>10794</v>
      </c>
      <c r="F972" s="1">
        <v>51</v>
      </c>
      <c r="G972" s="5">
        <v>211.65</v>
      </c>
      <c r="H972" s="12">
        <v>4317.6000000000004</v>
      </c>
      <c r="I972" s="7">
        <f>VLOOKUP(Sales_Table[[#This Row],[Country]], MarkupTable!$A$2:$B$7, 2, FALSE)</f>
        <v>0.25</v>
      </c>
      <c r="J972" t="str">
        <f>IF(Sales_Table[[#This Row],[Markup]]&gt;0.2, "High tax", "Low tax")</f>
        <v>High tax</v>
      </c>
    </row>
    <row r="973" spans="1:10" x14ac:dyDescent="0.35">
      <c r="A973" s="1" t="s">
        <v>3</v>
      </c>
      <c r="B973" s="1" t="s">
        <v>4</v>
      </c>
      <c r="C973" s="1" t="s">
        <v>14</v>
      </c>
      <c r="D973" s="2">
        <v>44739</v>
      </c>
      <c r="E973" s="5">
        <v>13706</v>
      </c>
      <c r="F973" s="1">
        <v>207</v>
      </c>
      <c r="G973" s="5">
        <v>66.209999999999994</v>
      </c>
      <c r="H973" s="12">
        <v>5482.4</v>
      </c>
      <c r="I973" s="7">
        <f>VLOOKUP(Sales_Table[[#This Row],[Country]], MarkupTable!$A$2:$B$7, 2, FALSE)</f>
        <v>0.15</v>
      </c>
      <c r="J973" t="str">
        <f>IF(Sales_Table[[#This Row],[Markup]]&gt;0.2, "High tax", "Low tax")</f>
        <v>Low tax</v>
      </c>
    </row>
    <row r="974" spans="1:10" x14ac:dyDescent="0.35">
      <c r="A974" s="1" t="s">
        <v>34</v>
      </c>
      <c r="B974" s="1" t="s">
        <v>4</v>
      </c>
      <c r="C974" s="1" t="s">
        <v>21</v>
      </c>
      <c r="D974" s="2">
        <v>44742</v>
      </c>
      <c r="E974" s="5">
        <v>4361</v>
      </c>
      <c r="F974" s="1">
        <v>40</v>
      </c>
      <c r="G974" s="5">
        <v>109.02</v>
      </c>
      <c r="H974" s="12">
        <v>1744.4</v>
      </c>
      <c r="I974" s="7">
        <f>VLOOKUP(Sales_Table[[#This Row],[Country]], MarkupTable!$A$2:$B$7, 2, FALSE)</f>
        <v>0.15</v>
      </c>
      <c r="J974" t="str">
        <f>IF(Sales_Table[[#This Row],[Markup]]&gt;0.2, "High tax", "Low tax")</f>
        <v>Low tax</v>
      </c>
    </row>
    <row r="975" spans="1:10" x14ac:dyDescent="0.35">
      <c r="A975" s="1" t="s">
        <v>0</v>
      </c>
      <c r="B975" s="1" t="s">
        <v>4</v>
      </c>
      <c r="C975" s="1" t="s">
        <v>41</v>
      </c>
      <c r="D975" s="2">
        <v>44803</v>
      </c>
      <c r="E975" s="5">
        <v>10122</v>
      </c>
      <c r="F975" s="1">
        <v>100</v>
      </c>
      <c r="G975" s="5">
        <v>101.22</v>
      </c>
      <c r="H975" s="12">
        <v>4048.8</v>
      </c>
      <c r="I975" s="7">
        <f>VLOOKUP(Sales_Table[[#This Row],[Country]], MarkupTable!$A$2:$B$7, 2, FALSE)</f>
        <v>0.15</v>
      </c>
      <c r="J975" t="str">
        <f>IF(Sales_Table[[#This Row],[Markup]]&gt;0.2, "High tax", "Low tax")</f>
        <v>Low tax</v>
      </c>
    </row>
    <row r="976" spans="1:10" x14ac:dyDescent="0.35">
      <c r="A976" s="1" t="s">
        <v>25</v>
      </c>
      <c r="B976" s="1" t="s">
        <v>9</v>
      </c>
      <c r="C976" s="1" t="s">
        <v>45</v>
      </c>
      <c r="D976" s="2">
        <v>44796</v>
      </c>
      <c r="E976" s="5">
        <v>994</v>
      </c>
      <c r="F976" s="1">
        <v>57</v>
      </c>
      <c r="G976" s="5">
        <v>17.440000000000001</v>
      </c>
      <c r="H976" s="12">
        <v>397.6</v>
      </c>
      <c r="I976" s="7">
        <f>VLOOKUP(Sales_Table[[#This Row],[Country]], MarkupTable!$A$2:$B$7, 2, FALSE)</f>
        <v>0.3</v>
      </c>
      <c r="J976" t="str">
        <f>IF(Sales_Table[[#This Row],[Markup]]&gt;0.2, "High tax", "Low tax")</f>
        <v>High tax</v>
      </c>
    </row>
    <row r="977" spans="1:10" x14ac:dyDescent="0.35">
      <c r="A977" s="1" t="s">
        <v>44</v>
      </c>
      <c r="B977" s="1" t="s">
        <v>15</v>
      </c>
      <c r="C977" s="1" t="s">
        <v>12</v>
      </c>
      <c r="D977" s="2">
        <v>44799</v>
      </c>
      <c r="E977" s="5">
        <v>2268</v>
      </c>
      <c r="F977" s="1">
        <v>42</v>
      </c>
      <c r="G977" s="5">
        <v>54</v>
      </c>
      <c r="H977" s="12">
        <v>907.2</v>
      </c>
      <c r="I977" s="7">
        <f>VLOOKUP(Sales_Table[[#This Row],[Country]], MarkupTable!$A$2:$B$7, 2, FALSE)</f>
        <v>0.25</v>
      </c>
      <c r="J977" t="str">
        <f>IF(Sales_Table[[#This Row],[Markup]]&gt;0.2, "High tax", "Low tax")</f>
        <v>High tax</v>
      </c>
    </row>
    <row r="978" spans="1:10" x14ac:dyDescent="0.35">
      <c r="A978" s="1" t="s">
        <v>6</v>
      </c>
      <c r="B978" s="1" t="s">
        <v>9</v>
      </c>
      <c r="C978" s="1" t="s">
        <v>21</v>
      </c>
      <c r="D978" s="2">
        <v>44629</v>
      </c>
      <c r="E978" s="5">
        <v>574</v>
      </c>
      <c r="F978" s="1">
        <v>156</v>
      </c>
      <c r="G978" s="5">
        <v>3.68</v>
      </c>
      <c r="H978" s="12">
        <v>229.6</v>
      </c>
      <c r="I978" s="7">
        <f>VLOOKUP(Sales_Table[[#This Row],[Country]], MarkupTable!$A$2:$B$7, 2, FALSE)</f>
        <v>0.3</v>
      </c>
      <c r="J978" t="str">
        <f>IF(Sales_Table[[#This Row],[Markup]]&gt;0.2, "High tax", "Low tax")</f>
        <v>High tax</v>
      </c>
    </row>
    <row r="979" spans="1:10" x14ac:dyDescent="0.35">
      <c r="A979" s="1" t="s">
        <v>43</v>
      </c>
      <c r="B979" s="1" t="s">
        <v>1</v>
      </c>
      <c r="C979" s="1" t="s">
        <v>26</v>
      </c>
      <c r="D979" s="2">
        <v>44671</v>
      </c>
      <c r="E979" s="5">
        <v>1792</v>
      </c>
      <c r="F979" s="1">
        <v>23</v>
      </c>
      <c r="G979" s="5">
        <v>77.91</v>
      </c>
      <c r="H979" s="12">
        <v>716.8</v>
      </c>
      <c r="I979" s="7">
        <f>VLOOKUP(Sales_Table[[#This Row],[Country]], MarkupTable!$A$2:$B$7, 2, FALSE)</f>
        <v>0.12</v>
      </c>
      <c r="J979" t="str">
        <f>IF(Sales_Table[[#This Row],[Markup]]&gt;0.2, "High tax", "Low tax")</f>
        <v>Low tax</v>
      </c>
    </row>
    <row r="980" spans="1:10" x14ac:dyDescent="0.35">
      <c r="A980" s="1" t="s">
        <v>22</v>
      </c>
      <c r="B980" s="1" t="s">
        <v>23</v>
      </c>
      <c r="C980" s="1" t="s">
        <v>51</v>
      </c>
      <c r="D980" s="2">
        <v>44722</v>
      </c>
      <c r="E980" s="5">
        <v>4844</v>
      </c>
      <c r="F980" s="1">
        <v>539</v>
      </c>
      <c r="G980" s="5">
        <v>8.99</v>
      </c>
      <c r="H980" s="12">
        <v>1937.6</v>
      </c>
      <c r="I980" s="7">
        <f>VLOOKUP(Sales_Table[[#This Row],[Country]], MarkupTable!$A$2:$B$7, 2, FALSE)</f>
        <v>0.1</v>
      </c>
      <c r="J980" t="str">
        <f>IF(Sales_Table[[#This Row],[Markup]]&gt;0.2, "High tax", "Low tax")</f>
        <v>Low tax</v>
      </c>
    </row>
    <row r="981" spans="1:10" x14ac:dyDescent="0.35">
      <c r="A981" s="1" t="s">
        <v>34</v>
      </c>
      <c r="B981" s="1" t="s">
        <v>9</v>
      </c>
      <c r="C981" s="1" t="s">
        <v>29</v>
      </c>
      <c r="D981" s="2">
        <v>44600</v>
      </c>
      <c r="E981" s="5">
        <v>938</v>
      </c>
      <c r="F981" s="1">
        <v>158</v>
      </c>
      <c r="G981" s="5">
        <v>5.94</v>
      </c>
      <c r="H981" s="12">
        <v>375.2</v>
      </c>
      <c r="I981" s="7">
        <f>VLOOKUP(Sales_Table[[#This Row],[Country]], MarkupTable!$A$2:$B$7, 2, FALSE)</f>
        <v>0.3</v>
      </c>
      <c r="J981" t="str">
        <f>IF(Sales_Table[[#This Row],[Markup]]&gt;0.2, "High tax", "Low tax")</f>
        <v>High tax</v>
      </c>
    </row>
    <row r="982" spans="1:10" x14ac:dyDescent="0.35">
      <c r="A982" s="1" t="s">
        <v>17</v>
      </c>
      <c r="B982" s="1" t="s">
        <v>9</v>
      </c>
      <c r="C982" s="1" t="s">
        <v>38</v>
      </c>
      <c r="D982" s="2">
        <v>44798</v>
      </c>
      <c r="E982" s="5">
        <v>4879</v>
      </c>
      <c r="F982" s="1">
        <v>22</v>
      </c>
      <c r="G982" s="5">
        <v>221.77</v>
      </c>
      <c r="H982" s="12">
        <v>1951.6</v>
      </c>
      <c r="I982" s="7">
        <f>VLOOKUP(Sales_Table[[#This Row],[Country]], MarkupTable!$A$2:$B$7, 2, FALSE)</f>
        <v>0.3</v>
      </c>
      <c r="J982" t="str">
        <f>IF(Sales_Table[[#This Row],[Markup]]&gt;0.2, "High tax", "Low tax")</f>
        <v>High tax</v>
      </c>
    </row>
    <row r="983" spans="1:10" x14ac:dyDescent="0.35">
      <c r="A983" s="1" t="s">
        <v>48</v>
      </c>
      <c r="B983" s="1" t="s">
        <v>4</v>
      </c>
      <c r="C983" s="1" t="s">
        <v>7</v>
      </c>
      <c r="D983" s="2">
        <v>44608</v>
      </c>
      <c r="E983" s="5">
        <v>9107</v>
      </c>
      <c r="F983" s="1">
        <v>73</v>
      </c>
      <c r="G983" s="5">
        <v>124.75</v>
      </c>
      <c r="H983" s="12">
        <v>3642.8</v>
      </c>
      <c r="I983" s="7">
        <f>VLOOKUP(Sales_Table[[#This Row],[Country]], MarkupTable!$A$2:$B$7, 2, FALSE)</f>
        <v>0.15</v>
      </c>
      <c r="J983" t="str">
        <f>IF(Sales_Table[[#This Row],[Markup]]&gt;0.2, "High tax", "Low tax")</f>
        <v>Low tax</v>
      </c>
    </row>
    <row r="984" spans="1:10" x14ac:dyDescent="0.35">
      <c r="A984" s="1" t="s">
        <v>37</v>
      </c>
      <c r="B984" s="1" t="s">
        <v>1</v>
      </c>
      <c r="C984" s="1" t="s">
        <v>12</v>
      </c>
      <c r="D984" s="2">
        <v>44711</v>
      </c>
      <c r="E984" s="5">
        <v>12187</v>
      </c>
      <c r="F984" s="1">
        <v>27</v>
      </c>
      <c r="G984" s="5">
        <v>451.37</v>
      </c>
      <c r="H984" s="12">
        <v>4874.8</v>
      </c>
      <c r="I984" s="7">
        <f>VLOOKUP(Sales_Table[[#This Row],[Country]], MarkupTable!$A$2:$B$7, 2, FALSE)</f>
        <v>0.12</v>
      </c>
      <c r="J984" t="str">
        <f>IF(Sales_Table[[#This Row],[Markup]]&gt;0.2, "High tax", "Low tax")</f>
        <v>Low tax</v>
      </c>
    </row>
    <row r="985" spans="1:10" x14ac:dyDescent="0.35">
      <c r="A985" s="1" t="s">
        <v>6</v>
      </c>
      <c r="B985" s="1" t="s">
        <v>15</v>
      </c>
      <c r="C985" s="1" t="s">
        <v>16</v>
      </c>
      <c r="D985" s="2">
        <v>44741</v>
      </c>
      <c r="E985" s="5">
        <v>5670</v>
      </c>
      <c r="F985" s="1">
        <v>64</v>
      </c>
      <c r="G985" s="5">
        <v>88.59</v>
      </c>
      <c r="H985" s="12">
        <v>2268</v>
      </c>
      <c r="I985" s="7">
        <f>VLOOKUP(Sales_Table[[#This Row],[Country]], MarkupTable!$A$2:$B$7, 2, FALSE)</f>
        <v>0.25</v>
      </c>
      <c r="J985" t="str">
        <f>IF(Sales_Table[[#This Row],[Markup]]&gt;0.2, "High tax", "Low tax")</f>
        <v>High tax</v>
      </c>
    </row>
    <row r="986" spans="1:10" x14ac:dyDescent="0.35">
      <c r="A986" s="1" t="s">
        <v>6</v>
      </c>
      <c r="B986" s="1" t="s">
        <v>20</v>
      </c>
      <c r="C986" s="1" t="s">
        <v>31</v>
      </c>
      <c r="D986" s="2">
        <v>44728</v>
      </c>
      <c r="E986" s="5">
        <v>476</v>
      </c>
      <c r="F986" s="1">
        <v>133</v>
      </c>
      <c r="G986" s="5">
        <v>3.58</v>
      </c>
      <c r="H986" s="12">
        <v>190.4</v>
      </c>
      <c r="I986" s="7">
        <f>VLOOKUP(Sales_Table[[#This Row],[Country]], MarkupTable!$A$2:$B$7, 2, FALSE)</f>
        <v>0.35</v>
      </c>
      <c r="J986" t="str">
        <f>IF(Sales_Table[[#This Row],[Markup]]&gt;0.2, "High tax", "Low tax")</f>
        <v>High tax</v>
      </c>
    </row>
    <row r="987" spans="1:10" x14ac:dyDescent="0.35">
      <c r="A987" s="1" t="s">
        <v>17</v>
      </c>
      <c r="B987" s="1" t="s">
        <v>1</v>
      </c>
      <c r="C987" s="1" t="s">
        <v>51</v>
      </c>
      <c r="D987" s="2">
        <v>44624</v>
      </c>
      <c r="E987" s="5">
        <v>2681</v>
      </c>
      <c r="F987" s="1">
        <v>149</v>
      </c>
      <c r="G987" s="5">
        <v>17.989999999999998</v>
      </c>
      <c r="H987" s="12">
        <v>1072.4000000000001</v>
      </c>
      <c r="I987" s="7">
        <f>VLOOKUP(Sales_Table[[#This Row],[Country]], MarkupTable!$A$2:$B$7, 2, FALSE)</f>
        <v>0.12</v>
      </c>
      <c r="J987" t="str">
        <f>IF(Sales_Table[[#This Row],[Markup]]&gt;0.2, "High tax", "Low tax")</f>
        <v>Low tax</v>
      </c>
    </row>
    <row r="988" spans="1:10" x14ac:dyDescent="0.35">
      <c r="A988" s="1" t="s">
        <v>32</v>
      </c>
      <c r="B988" s="1" t="s">
        <v>15</v>
      </c>
      <c r="C988" s="1" t="s">
        <v>7</v>
      </c>
      <c r="D988" s="2">
        <v>44635</v>
      </c>
      <c r="E988" s="5">
        <v>1533</v>
      </c>
      <c r="F988" s="1">
        <v>434</v>
      </c>
      <c r="G988" s="5">
        <v>3.53</v>
      </c>
      <c r="H988" s="12">
        <v>613.20000000000005</v>
      </c>
      <c r="I988" s="7">
        <f>VLOOKUP(Sales_Table[[#This Row],[Country]], MarkupTable!$A$2:$B$7, 2, FALSE)</f>
        <v>0.25</v>
      </c>
      <c r="J988" t="str">
        <f>IF(Sales_Table[[#This Row],[Markup]]&gt;0.2, "High tax", "Low tax")</f>
        <v>High tax</v>
      </c>
    </row>
    <row r="989" spans="1:10" x14ac:dyDescent="0.35">
      <c r="A989" s="1" t="s">
        <v>32</v>
      </c>
      <c r="B989" s="1" t="s">
        <v>15</v>
      </c>
      <c r="C989" s="1" t="s">
        <v>16</v>
      </c>
      <c r="D989" s="2">
        <v>44588</v>
      </c>
      <c r="E989" s="5">
        <v>9765</v>
      </c>
      <c r="F989" s="1">
        <v>85</v>
      </c>
      <c r="G989" s="5">
        <v>114.88</v>
      </c>
      <c r="H989" s="12">
        <v>3906</v>
      </c>
      <c r="I989" s="7">
        <f>VLOOKUP(Sales_Table[[#This Row],[Country]], MarkupTable!$A$2:$B$7, 2, FALSE)</f>
        <v>0.25</v>
      </c>
      <c r="J989" t="str">
        <f>IF(Sales_Table[[#This Row],[Markup]]&gt;0.2, "High tax", "Low tax")</f>
        <v>High tax</v>
      </c>
    </row>
    <row r="990" spans="1:10" x14ac:dyDescent="0.35">
      <c r="A990" s="1" t="s">
        <v>28</v>
      </c>
      <c r="B990" s="1" t="s">
        <v>23</v>
      </c>
      <c r="C990" s="1" t="s">
        <v>26</v>
      </c>
      <c r="D990" s="2">
        <v>44747</v>
      </c>
      <c r="E990" s="5">
        <v>994</v>
      </c>
      <c r="F990" s="1">
        <v>118</v>
      </c>
      <c r="G990" s="5">
        <v>8.42</v>
      </c>
      <c r="H990" s="12">
        <v>397.6</v>
      </c>
      <c r="I990" s="7">
        <f>VLOOKUP(Sales_Table[[#This Row],[Country]], MarkupTable!$A$2:$B$7, 2, FALSE)</f>
        <v>0.1</v>
      </c>
      <c r="J990" t="str">
        <f>IF(Sales_Table[[#This Row],[Markup]]&gt;0.2, "High tax", "Low tax")</f>
        <v>Low tax</v>
      </c>
    </row>
    <row r="991" spans="1:10" x14ac:dyDescent="0.35">
      <c r="A991" s="1" t="s">
        <v>19</v>
      </c>
      <c r="B991" s="1" t="s">
        <v>20</v>
      </c>
      <c r="C991" s="1" t="s">
        <v>51</v>
      </c>
      <c r="D991" s="2">
        <v>44649</v>
      </c>
      <c r="E991" s="5">
        <v>3318</v>
      </c>
      <c r="F991" s="1">
        <v>299</v>
      </c>
      <c r="G991" s="5">
        <v>11.1</v>
      </c>
      <c r="H991" s="12">
        <v>1327.2</v>
      </c>
      <c r="I991" s="7">
        <f>VLOOKUP(Sales_Table[[#This Row],[Country]], MarkupTable!$A$2:$B$7, 2, FALSE)</f>
        <v>0.35</v>
      </c>
      <c r="J991" t="str">
        <f>IF(Sales_Table[[#This Row],[Markup]]&gt;0.2, "High tax", "Low tax")</f>
        <v>High tax</v>
      </c>
    </row>
    <row r="992" spans="1:10" x14ac:dyDescent="0.35">
      <c r="A992" s="1" t="s">
        <v>22</v>
      </c>
      <c r="B992" s="1" t="s">
        <v>23</v>
      </c>
      <c r="C992" s="1" t="s">
        <v>41</v>
      </c>
      <c r="D992" s="2">
        <v>44693</v>
      </c>
      <c r="E992" s="5">
        <v>4214</v>
      </c>
      <c r="F992" s="1">
        <v>35</v>
      </c>
      <c r="G992" s="5">
        <v>120.4</v>
      </c>
      <c r="H992" s="12">
        <v>1685.6</v>
      </c>
      <c r="I992" s="7">
        <f>VLOOKUP(Sales_Table[[#This Row],[Country]], MarkupTable!$A$2:$B$7, 2, FALSE)</f>
        <v>0.1</v>
      </c>
      <c r="J992" t="str">
        <f>IF(Sales_Table[[#This Row],[Markup]]&gt;0.2, "High tax", "Low tax")</f>
        <v>Low tax</v>
      </c>
    </row>
    <row r="993" spans="1:10" x14ac:dyDescent="0.35">
      <c r="A993" s="1" t="s">
        <v>11</v>
      </c>
      <c r="B993" s="1" t="s">
        <v>20</v>
      </c>
      <c r="C993" s="1" t="s">
        <v>26</v>
      </c>
      <c r="D993" s="2">
        <v>44631</v>
      </c>
      <c r="E993" s="5">
        <v>7714</v>
      </c>
      <c r="F993" s="1">
        <v>44</v>
      </c>
      <c r="G993" s="5">
        <v>175.32</v>
      </c>
      <c r="H993" s="12">
        <v>3085.6</v>
      </c>
      <c r="I993" s="7">
        <f>VLOOKUP(Sales_Table[[#This Row],[Country]], MarkupTable!$A$2:$B$7, 2, FALSE)</f>
        <v>0.35</v>
      </c>
      <c r="J993" t="str">
        <f>IF(Sales_Table[[#This Row],[Markup]]&gt;0.2, "High tax", "Low tax")</f>
        <v>High tax</v>
      </c>
    </row>
    <row r="994" spans="1:10" x14ac:dyDescent="0.35">
      <c r="A994" s="1" t="s">
        <v>17</v>
      </c>
      <c r="B994" s="1" t="s">
        <v>15</v>
      </c>
      <c r="C994" s="1" t="s">
        <v>24</v>
      </c>
      <c r="D994" s="2">
        <v>44753</v>
      </c>
      <c r="E994" s="5">
        <v>4690</v>
      </c>
      <c r="F994" s="1">
        <v>299</v>
      </c>
      <c r="G994" s="5">
        <v>15.69</v>
      </c>
      <c r="H994" s="12">
        <v>1876</v>
      </c>
      <c r="I994" s="7">
        <f>VLOOKUP(Sales_Table[[#This Row],[Country]], MarkupTable!$A$2:$B$7, 2, FALSE)</f>
        <v>0.25</v>
      </c>
      <c r="J994" t="str">
        <f>IF(Sales_Table[[#This Row],[Markup]]&gt;0.2, "High tax", "Low tax")</f>
        <v>High tax</v>
      </c>
    </row>
    <row r="995" spans="1:10" x14ac:dyDescent="0.35">
      <c r="A995" s="1" t="s">
        <v>13</v>
      </c>
      <c r="B995" s="1" t="s">
        <v>15</v>
      </c>
      <c r="C995" s="1" t="s">
        <v>46</v>
      </c>
      <c r="D995" s="2">
        <v>44774</v>
      </c>
      <c r="E995" s="5">
        <v>13062</v>
      </c>
      <c r="F995" s="1">
        <v>62</v>
      </c>
      <c r="G995" s="5">
        <v>210.68</v>
      </c>
      <c r="H995" s="12">
        <v>5224.8</v>
      </c>
      <c r="I995" s="7">
        <f>VLOOKUP(Sales_Table[[#This Row],[Country]], MarkupTable!$A$2:$B$7, 2, FALSE)</f>
        <v>0.25</v>
      </c>
      <c r="J995" t="str">
        <f>IF(Sales_Table[[#This Row],[Markup]]&gt;0.2, "High tax", "Low tax")</f>
        <v>High tax</v>
      </c>
    </row>
    <row r="996" spans="1:10" x14ac:dyDescent="0.35">
      <c r="A996" s="1" t="s">
        <v>13</v>
      </c>
      <c r="B996" s="1" t="s">
        <v>1</v>
      </c>
      <c r="C996" s="1" t="s">
        <v>33</v>
      </c>
      <c r="D996" s="2">
        <v>44608</v>
      </c>
      <c r="E996" s="5">
        <v>12488</v>
      </c>
      <c r="F996" s="1">
        <v>200</v>
      </c>
      <c r="G996" s="5">
        <v>62.44</v>
      </c>
      <c r="H996" s="12">
        <v>4995.2</v>
      </c>
      <c r="I996" s="7">
        <f>VLOOKUP(Sales_Table[[#This Row],[Country]], MarkupTable!$A$2:$B$7, 2, FALSE)</f>
        <v>0.12</v>
      </c>
      <c r="J996" t="str">
        <f>IF(Sales_Table[[#This Row],[Markup]]&gt;0.2, "High tax", "Low tax")</f>
        <v>Low tax</v>
      </c>
    </row>
    <row r="997" spans="1:10" x14ac:dyDescent="0.35">
      <c r="A997" s="1" t="s">
        <v>32</v>
      </c>
      <c r="B997" s="1" t="s">
        <v>20</v>
      </c>
      <c r="C997" s="1" t="s">
        <v>14</v>
      </c>
      <c r="D997" s="2">
        <v>44664</v>
      </c>
      <c r="E997" s="5">
        <v>14147</v>
      </c>
      <c r="F997" s="1">
        <v>235</v>
      </c>
      <c r="G997" s="5">
        <v>60.2</v>
      </c>
      <c r="H997" s="12">
        <v>5658.8</v>
      </c>
      <c r="I997" s="7">
        <f>VLOOKUP(Sales_Table[[#This Row],[Country]], MarkupTable!$A$2:$B$7, 2, FALSE)</f>
        <v>0.35</v>
      </c>
      <c r="J997" t="str">
        <f>IF(Sales_Table[[#This Row],[Markup]]&gt;0.2, "High tax", "Low tax")</f>
        <v>High tax</v>
      </c>
    </row>
    <row r="998" spans="1:10" x14ac:dyDescent="0.35">
      <c r="A998" s="1" t="s">
        <v>11</v>
      </c>
      <c r="B998" s="1" t="s">
        <v>4</v>
      </c>
      <c r="C998" s="1" t="s">
        <v>46</v>
      </c>
      <c r="D998" s="2">
        <v>44606</v>
      </c>
      <c r="E998" s="5">
        <v>49</v>
      </c>
      <c r="F998" s="1">
        <v>363</v>
      </c>
      <c r="G998" s="5">
        <v>0.13</v>
      </c>
      <c r="H998" s="12">
        <v>19.600000000000001</v>
      </c>
      <c r="I998" s="7">
        <f>VLOOKUP(Sales_Table[[#This Row],[Country]], MarkupTable!$A$2:$B$7, 2, FALSE)</f>
        <v>0.15</v>
      </c>
      <c r="J998" t="str">
        <f>IF(Sales_Table[[#This Row],[Markup]]&gt;0.2, "High tax", "Low tax")</f>
        <v>Low tax</v>
      </c>
    </row>
    <row r="999" spans="1:10" x14ac:dyDescent="0.35">
      <c r="A999" s="1" t="s">
        <v>49</v>
      </c>
      <c r="B999" s="1" t="s">
        <v>9</v>
      </c>
      <c r="C999" s="1" t="s">
        <v>7</v>
      </c>
      <c r="D999" s="2">
        <v>44634</v>
      </c>
      <c r="E999" s="5">
        <v>10199</v>
      </c>
      <c r="F999" s="1">
        <v>68</v>
      </c>
      <c r="G999" s="5">
        <v>149.99</v>
      </c>
      <c r="H999" s="12">
        <v>4079.6</v>
      </c>
      <c r="I999" s="7">
        <f>VLOOKUP(Sales_Table[[#This Row],[Country]], MarkupTable!$A$2:$B$7, 2, FALSE)</f>
        <v>0.3</v>
      </c>
      <c r="J999" t="str">
        <f>IF(Sales_Table[[#This Row],[Markup]]&gt;0.2, "High tax", "Low tax")</f>
        <v>High tax</v>
      </c>
    </row>
    <row r="1000" spans="1:10" x14ac:dyDescent="0.35">
      <c r="A1000" s="1" t="s">
        <v>11</v>
      </c>
      <c r="B1000" s="1" t="s">
        <v>9</v>
      </c>
      <c r="C1000" s="1" t="s">
        <v>33</v>
      </c>
      <c r="D1000" s="2">
        <v>44677</v>
      </c>
      <c r="E1000" s="5">
        <v>11389</v>
      </c>
      <c r="F1000" s="1">
        <v>26</v>
      </c>
      <c r="G1000" s="5">
        <v>438.04</v>
      </c>
      <c r="H1000" s="12">
        <v>4555.6000000000004</v>
      </c>
      <c r="I1000" s="7">
        <f>VLOOKUP(Sales_Table[[#This Row],[Country]], MarkupTable!$A$2:$B$7, 2, FALSE)</f>
        <v>0.3</v>
      </c>
      <c r="J1000" t="str">
        <f>IF(Sales_Table[[#This Row],[Markup]]&gt;0.2, "High tax", "Low tax")</f>
        <v>High tax</v>
      </c>
    </row>
    <row r="1001" spans="1:10" x14ac:dyDescent="0.35">
      <c r="A1001" s="1" t="s">
        <v>0</v>
      </c>
      <c r="B1001" s="1" t="s">
        <v>23</v>
      </c>
      <c r="C1001" s="1" t="s">
        <v>39</v>
      </c>
      <c r="D1001" s="2">
        <v>44656</v>
      </c>
      <c r="E1001" s="5">
        <v>3584</v>
      </c>
      <c r="F1001" s="1">
        <v>200</v>
      </c>
      <c r="G1001" s="5">
        <v>17.920000000000002</v>
      </c>
      <c r="H1001" s="12">
        <v>1433.6</v>
      </c>
      <c r="I1001" s="7">
        <f>VLOOKUP(Sales_Table[[#This Row],[Country]], MarkupTable!$A$2:$B$7, 2, FALSE)</f>
        <v>0.1</v>
      </c>
      <c r="J1001" t="str">
        <f>IF(Sales_Table[[#This Row],[Markup]]&gt;0.2, "High tax", "Low tax")</f>
        <v>Low tax</v>
      </c>
    </row>
    <row r="1002" spans="1:10" x14ac:dyDescent="0.35">
      <c r="A1002" s="1" t="s">
        <v>44</v>
      </c>
      <c r="B1002" s="1" t="s">
        <v>23</v>
      </c>
      <c r="C1002" s="1" t="s">
        <v>26</v>
      </c>
      <c r="D1002" s="2">
        <v>44623</v>
      </c>
      <c r="E1002" s="5">
        <v>12481</v>
      </c>
      <c r="F1002" s="1">
        <v>264</v>
      </c>
      <c r="G1002" s="5">
        <v>47.28</v>
      </c>
      <c r="H1002" s="12">
        <v>4992.3999999999996</v>
      </c>
      <c r="I1002" s="7">
        <f>VLOOKUP(Sales_Table[[#This Row],[Country]], MarkupTable!$A$2:$B$7, 2, FALSE)</f>
        <v>0.1</v>
      </c>
      <c r="J1002" t="str">
        <f>IF(Sales_Table[[#This Row],[Markup]]&gt;0.2, "High tax", "Low tax")</f>
        <v>Low tax</v>
      </c>
    </row>
    <row r="1003" spans="1:10" x14ac:dyDescent="0.35">
      <c r="A1003" s="1" t="s">
        <v>35</v>
      </c>
      <c r="B1003" s="1" t="s">
        <v>20</v>
      </c>
      <c r="C1003" s="1" t="s">
        <v>33</v>
      </c>
      <c r="D1003" s="2">
        <v>44725</v>
      </c>
      <c r="E1003" s="5">
        <v>2107</v>
      </c>
      <c r="F1003" s="1">
        <v>175</v>
      </c>
      <c r="G1003" s="5">
        <v>12.04</v>
      </c>
      <c r="H1003" s="12">
        <v>842.8</v>
      </c>
      <c r="I1003" s="7">
        <f>VLOOKUP(Sales_Table[[#This Row],[Country]], MarkupTable!$A$2:$B$7, 2, FALSE)</f>
        <v>0.35</v>
      </c>
      <c r="J1003" t="str">
        <f>IF(Sales_Table[[#This Row],[Markup]]&gt;0.2, "High tax", "Low tax")</f>
        <v>High tax</v>
      </c>
    </row>
    <row r="1004" spans="1:10" x14ac:dyDescent="0.35">
      <c r="A1004" s="1" t="s">
        <v>27</v>
      </c>
      <c r="B1004" s="1" t="s">
        <v>15</v>
      </c>
      <c r="C1004" s="1" t="s">
        <v>52</v>
      </c>
      <c r="D1004" s="2">
        <v>44606</v>
      </c>
      <c r="E1004" s="5">
        <v>8603</v>
      </c>
      <c r="F1004" s="1">
        <v>352</v>
      </c>
      <c r="G1004" s="5">
        <v>24.44</v>
      </c>
      <c r="H1004" s="12">
        <v>3441.2</v>
      </c>
      <c r="I1004" s="7">
        <f>VLOOKUP(Sales_Table[[#This Row],[Country]], MarkupTable!$A$2:$B$7, 2, FALSE)</f>
        <v>0.25</v>
      </c>
      <c r="J1004" t="str">
        <f>IF(Sales_Table[[#This Row],[Markup]]&gt;0.2, "High tax", "Low tax")</f>
        <v>High tax</v>
      </c>
    </row>
    <row r="1005" spans="1:10" x14ac:dyDescent="0.35">
      <c r="A1005" s="1" t="s">
        <v>30</v>
      </c>
      <c r="B1005" s="1" t="s">
        <v>15</v>
      </c>
      <c r="C1005" s="1" t="s">
        <v>12</v>
      </c>
      <c r="D1005" s="2">
        <v>44669</v>
      </c>
      <c r="E1005" s="5">
        <v>7483</v>
      </c>
      <c r="F1005" s="1">
        <v>183</v>
      </c>
      <c r="G1005" s="5">
        <v>40.89</v>
      </c>
      <c r="H1005" s="12">
        <v>2993.2</v>
      </c>
      <c r="I1005" s="7">
        <f>VLOOKUP(Sales_Table[[#This Row],[Country]], MarkupTable!$A$2:$B$7, 2, FALSE)</f>
        <v>0.25</v>
      </c>
      <c r="J1005" t="str">
        <f>IF(Sales_Table[[#This Row],[Markup]]&gt;0.2, "High tax", "Low tax")</f>
        <v>High tax</v>
      </c>
    </row>
    <row r="1006" spans="1:10" x14ac:dyDescent="0.35">
      <c r="A1006" s="1" t="s">
        <v>11</v>
      </c>
      <c r="B1006" s="1" t="s">
        <v>15</v>
      </c>
      <c r="C1006" s="1" t="s">
        <v>5</v>
      </c>
      <c r="D1006" s="2">
        <v>44593</v>
      </c>
      <c r="E1006" s="5">
        <v>3381</v>
      </c>
      <c r="F1006" s="1">
        <v>417</v>
      </c>
      <c r="G1006" s="5">
        <v>8.11</v>
      </c>
      <c r="H1006" s="12">
        <v>1352.4</v>
      </c>
      <c r="I1006" s="7">
        <f>VLOOKUP(Sales_Table[[#This Row],[Country]], MarkupTable!$A$2:$B$7, 2, FALSE)</f>
        <v>0.25</v>
      </c>
      <c r="J1006" t="str">
        <f>IF(Sales_Table[[#This Row],[Markup]]&gt;0.2, "High tax", "Low tax")</f>
        <v>High tax</v>
      </c>
    </row>
    <row r="1007" spans="1:10" x14ac:dyDescent="0.35">
      <c r="A1007" s="1" t="s">
        <v>48</v>
      </c>
      <c r="B1007" s="1" t="s">
        <v>15</v>
      </c>
      <c r="C1007" s="1" t="s">
        <v>21</v>
      </c>
      <c r="D1007" s="2">
        <v>44777</v>
      </c>
      <c r="E1007" s="5">
        <v>2030</v>
      </c>
      <c r="F1007" s="1">
        <v>146</v>
      </c>
      <c r="G1007" s="5">
        <v>13.9</v>
      </c>
      <c r="H1007" s="12">
        <v>812</v>
      </c>
      <c r="I1007" s="7">
        <f>VLOOKUP(Sales_Table[[#This Row],[Country]], MarkupTable!$A$2:$B$7, 2, FALSE)</f>
        <v>0.25</v>
      </c>
      <c r="J1007" t="str">
        <f>IF(Sales_Table[[#This Row],[Markup]]&gt;0.2, "High tax", "Low tax")</f>
        <v>High tax</v>
      </c>
    </row>
    <row r="1008" spans="1:10" x14ac:dyDescent="0.35">
      <c r="A1008" s="1" t="s">
        <v>42</v>
      </c>
      <c r="B1008" s="1" t="s">
        <v>15</v>
      </c>
      <c r="C1008" s="1" t="s">
        <v>41</v>
      </c>
      <c r="D1008" s="2">
        <v>44656</v>
      </c>
      <c r="E1008" s="5">
        <v>6559</v>
      </c>
      <c r="F1008" s="1">
        <v>158</v>
      </c>
      <c r="G1008" s="5">
        <v>41.51</v>
      </c>
      <c r="H1008" s="12">
        <v>2623.6</v>
      </c>
      <c r="I1008" s="7">
        <f>VLOOKUP(Sales_Table[[#This Row],[Country]], MarkupTable!$A$2:$B$7, 2, FALSE)</f>
        <v>0.25</v>
      </c>
      <c r="J1008" t="str">
        <f>IF(Sales_Table[[#This Row],[Markup]]&gt;0.2, "High tax", "Low tax")</f>
        <v>High tax</v>
      </c>
    </row>
    <row r="1009" spans="1:10" x14ac:dyDescent="0.35">
      <c r="A1009" s="1" t="s">
        <v>25</v>
      </c>
      <c r="B1009" s="1" t="s">
        <v>9</v>
      </c>
      <c r="C1009" s="1" t="s">
        <v>12</v>
      </c>
      <c r="D1009" s="2">
        <v>44587</v>
      </c>
      <c r="E1009" s="5">
        <v>10822</v>
      </c>
      <c r="F1009" s="1">
        <v>168</v>
      </c>
      <c r="G1009" s="5">
        <v>64.42</v>
      </c>
      <c r="H1009" s="12">
        <v>4328.8</v>
      </c>
      <c r="I1009" s="7">
        <f>VLOOKUP(Sales_Table[[#This Row],[Country]], MarkupTable!$A$2:$B$7, 2, FALSE)</f>
        <v>0.3</v>
      </c>
      <c r="J1009" t="str">
        <f>IF(Sales_Table[[#This Row],[Markup]]&gt;0.2, "High tax", "Low tax")</f>
        <v>High tax</v>
      </c>
    </row>
    <row r="1010" spans="1:10" x14ac:dyDescent="0.35">
      <c r="A1010" s="1" t="s">
        <v>35</v>
      </c>
      <c r="B1010" s="1" t="s">
        <v>1</v>
      </c>
      <c r="C1010" s="1" t="s">
        <v>14</v>
      </c>
      <c r="D1010" s="2">
        <v>44582</v>
      </c>
      <c r="E1010" s="5">
        <v>18697</v>
      </c>
      <c r="F1010" s="1">
        <v>176</v>
      </c>
      <c r="G1010" s="5">
        <v>106.23</v>
      </c>
      <c r="H1010" s="12">
        <v>7478.8</v>
      </c>
      <c r="I1010" s="7">
        <f>VLOOKUP(Sales_Table[[#This Row],[Country]], MarkupTable!$A$2:$B$7, 2, FALSE)</f>
        <v>0.12</v>
      </c>
      <c r="J1010" t="str">
        <f>IF(Sales_Table[[#This Row],[Markup]]&gt;0.2, "High tax", "Low tax")</f>
        <v>Low tax</v>
      </c>
    </row>
    <row r="1011" spans="1:10" x14ac:dyDescent="0.35">
      <c r="A1011" s="1" t="s">
        <v>35</v>
      </c>
      <c r="B1011" s="1" t="s">
        <v>23</v>
      </c>
      <c r="C1011" s="1" t="s">
        <v>14</v>
      </c>
      <c r="D1011" s="2">
        <v>44795</v>
      </c>
      <c r="E1011" s="5">
        <v>5845</v>
      </c>
      <c r="F1011" s="1">
        <v>172</v>
      </c>
      <c r="G1011" s="5">
        <v>33.979999999999997</v>
      </c>
      <c r="H1011" s="12">
        <v>2338</v>
      </c>
      <c r="I1011" s="7">
        <f>VLOOKUP(Sales_Table[[#This Row],[Country]], MarkupTable!$A$2:$B$7, 2, FALSE)</f>
        <v>0.1</v>
      </c>
      <c r="J1011" t="str">
        <f>IF(Sales_Table[[#This Row],[Markup]]&gt;0.2, "High tax", "Low tax")</f>
        <v>Low tax</v>
      </c>
    </row>
    <row r="1012" spans="1:10" x14ac:dyDescent="0.35">
      <c r="A1012" s="1" t="s">
        <v>35</v>
      </c>
      <c r="B1012" s="1" t="s">
        <v>1</v>
      </c>
      <c r="C1012" s="1" t="s">
        <v>26</v>
      </c>
      <c r="D1012" s="2">
        <v>44588</v>
      </c>
      <c r="E1012" s="5">
        <v>2317</v>
      </c>
      <c r="F1012" s="1">
        <v>224</v>
      </c>
      <c r="G1012" s="5">
        <v>10.34</v>
      </c>
      <c r="H1012" s="12">
        <v>926.8</v>
      </c>
      <c r="I1012" s="7">
        <f>VLOOKUP(Sales_Table[[#This Row],[Country]], MarkupTable!$A$2:$B$7, 2, FALSE)</f>
        <v>0.12</v>
      </c>
      <c r="J1012" t="str">
        <f>IF(Sales_Table[[#This Row],[Markup]]&gt;0.2, "High tax", "Low tax")</f>
        <v>Low tax</v>
      </c>
    </row>
    <row r="1013" spans="1:10" x14ac:dyDescent="0.35">
      <c r="A1013" s="1" t="s">
        <v>18</v>
      </c>
      <c r="B1013" s="1" t="s">
        <v>1</v>
      </c>
      <c r="C1013" s="1" t="s">
        <v>16</v>
      </c>
      <c r="D1013" s="2">
        <v>44608</v>
      </c>
      <c r="E1013" s="5">
        <v>10150</v>
      </c>
      <c r="F1013" s="1">
        <v>68</v>
      </c>
      <c r="G1013" s="5">
        <v>149.26</v>
      </c>
      <c r="H1013" s="12">
        <v>4060</v>
      </c>
      <c r="I1013" s="7">
        <f>VLOOKUP(Sales_Table[[#This Row],[Country]], MarkupTable!$A$2:$B$7, 2, FALSE)</f>
        <v>0.12</v>
      </c>
      <c r="J1013" t="str">
        <f>IF(Sales_Table[[#This Row],[Markup]]&gt;0.2, "High tax", "Low tax")</f>
        <v>Low tax</v>
      </c>
    </row>
    <row r="1014" spans="1:10" x14ac:dyDescent="0.35">
      <c r="A1014" s="1" t="s">
        <v>48</v>
      </c>
      <c r="B1014" s="1" t="s">
        <v>20</v>
      </c>
      <c r="C1014" s="1" t="s">
        <v>45</v>
      </c>
      <c r="D1014" s="2">
        <v>44564</v>
      </c>
      <c r="E1014" s="5">
        <v>3437</v>
      </c>
      <c r="F1014" s="1">
        <v>46</v>
      </c>
      <c r="G1014" s="5">
        <v>74.72</v>
      </c>
      <c r="H1014" s="12">
        <v>1374.8</v>
      </c>
      <c r="I1014" s="7">
        <f>VLOOKUP(Sales_Table[[#This Row],[Country]], MarkupTable!$A$2:$B$7, 2, FALSE)</f>
        <v>0.35</v>
      </c>
      <c r="J1014" t="str">
        <f>IF(Sales_Table[[#This Row],[Markup]]&gt;0.2, "High tax", "Low tax")</f>
        <v>High tax</v>
      </c>
    </row>
    <row r="1015" spans="1:10" x14ac:dyDescent="0.35">
      <c r="A1015" s="1" t="s">
        <v>25</v>
      </c>
      <c r="B1015" s="1" t="s">
        <v>20</v>
      </c>
      <c r="C1015" s="1" t="s">
        <v>38</v>
      </c>
      <c r="D1015" s="2">
        <v>44797</v>
      </c>
      <c r="E1015" s="5">
        <v>4592</v>
      </c>
      <c r="F1015" s="1">
        <v>2</v>
      </c>
      <c r="G1015" s="5">
        <v>2296</v>
      </c>
      <c r="H1015" s="12">
        <v>1836.8</v>
      </c>
      <c r="I1015" s="7">
        <f>VLOOKUP(Sales_Table[[#This Row],[Country]], MarkupTable!$A$2:$B$7, 2, FALSE)</f>
        <v>0.35</v>
      </c>
      <c r="J1015" t="str">
        <f>IF(Sales_Table[[#This Row],[Markup]]&gt;0.2, "High tax", "Low tax")</f>
        <v>High tax</v>
      </c>
    </row>
    <row r="1016" spans="1:10" x14ac:dyDescent="0.35">
      <c r="A1016" s="1" t="s">
        <v>11</v>
      </c>
      <c r="B1016" s="1" t="s">
        <v>20</v>
      </c>
      <c r="C1016" s="1" t="s">
        <v>33</v>
      </c>
      <c r="D1016" s="2">
        <v>44599</v>
      </c>
      <c r="E1016" s="5">
        <v>5691</v>
      </c>
      <c r="F1016" s="1">
        <v>417</v>
      </c>
      <c r="G1016" s="5">
        <v>13.65</v>
      </c>
      <c r="H1016" s="12">
        <v>2276.4</v>
      </c>
      <c r="I1016" s="7">
        <f>VLOOKUP(Sales_Table[[#This Row],[Country]], MarkupTable!$A$2:$B$7, 2, FALSE)</f>
        <v>0.35</v>
      </c>
      <c r="J1016" t="str">
        <f>IF(Sales_Table[[#This Row],[Markup]]&gt;0.2, "High tax", "Low tax")</f>
        <v>High tax</v>
      </c>
    </row>
    <row r="1017" spans="1:10" x14ac:dyDescent="0.35">
      <c r="A1017" s="1" t="s">
        <v>22</v>
      </c>
      <c r="B1017" s="1" t="s">
        <v>9</v>
      </c>
      <c r="C1017" s="1" t="s">
        <v>10</v>
      </c>
      <c r="D1017" s="2">
        <v>44603</v>
      </c>
      <c r="E1017" s="5">
        <v>4158</v>
      </c>
      <c r="F1017" s="1">
        <v>109</v>
      </c>
      <c r="G1017" s="5">
        <v>38.15</v>
      </c>
      <c r="H1017" s="12">
        <v>1663.2</v>
      </c>
      <c r="I1017" s="7">
        <f>VLOOKUP(Sales_Table[[#This Row],[Country]], MarkupTable!$A$2:$B$7, 2, FALSE)</f>
        <v>0.3</v>
      </c>
      <c r="J1017" t="str">
        <f>IF(Sales_Table[[#This Row],[Markup]]&gt;0.2, "High tax", "Low tax")</f>
        <v>High tax</v>
      </c>
    </row>
    <row r="1018" spans="1:10" x14ac:dyDescent="0.35">
      <c r="A1018" s="1" t="s">
        <v>35</v>
      </c>
      <c r="B1018" s="1" t="s">
        <v>23</v>
      </c>
      <c r="C1018" s="1" t="s">
        <v>29</v>
      </c>
      <c r="D1018" s="2">
        <v>44649</v>
      </c>
      <c r="E1018" s="5">
        <v>5684</v>
      </c>
      <c r="F1018" s="1">
        <v>81</v>
      </c>
      <c r="G1018" s="5">
        <v>70.17</v>
      </c>
      <c r="H1018" s="12">
        <v>2273.6</v>
      </c>
      <c r="I1018" s="7">
        <f>VLOOKUP(Sales_Table[[#This Row],[Country]], MarkupTable!$A$2:$B$7, 2, FALSE)</f>
        <v>0.1</v>
      </c>
      <c r="J1018" t="str">
        <f>IF(Sales_Table[[#This Row],[Markup]]&gt;0.2, "High tax", "Low tax")</f>
        <v>Low tax</v>
      </c>
    </row>
    <row r="1019" spans="1:10" x14ac:dyDescent="0.35">
      <c r="A1019" s="1" t="s">
        <v>27</v>
      </c>
      <c r="B1019" s="1" t="s">
        <v>20</v>
      </c>
      <c r="C1019" s="1" t="s">
        <v>7</v>
      </c>
      <c r="D1019" s="2">
        <v>44727</v>
      </c>
      <c r="E1019" s="5">
        <v>693</v>
      </c>
      <c r="F1019" s="1">
        <v>350</v>
      </c>
      <c r="G1019" s="5">
        <v>1.98</v>
      </c>
      <c r="H1019" s="12">
        <v>277.2</v>
      </c>
      <c r="I1019" s="7">
        <f>VLOOKUP(Sales_Table[[#This Row],[Country]], MarkupTable!$A$2:$B$7, 2, FALSE)</f>
        <v>0.35</v>
      </c>
      <c r="J1019" t="str">
        <f>IF(Sales_Table[[#This Row],[Markup]]&gt;0.2, "High tax", "Low tax")</f>
        <v>High tax</v>
      </c>
    </row>
    <row r="1020" spans="1:10" x14ac:dyDescent="0.35">
      <c r="A1020" s="1" t="s">
        <v>37</v>
      </c>
      <c r="B1020" s="1" t="s">
        <v>1</v>
      </c>
      <c r="C1020" s="1" t="s">
        <v>10</v>
      </c>
      <c r="D1020" s="2">
        <v>44677</v>
      </c>
      <c r="E1020" s="5">
        <v>546</v>
      </c>
      <c r="F1020" s="1">
        <v>142</v>
      </c>
      <c r="G1020" s="5">
        <v>3.85</v>
      </c>
      <c r="H1020" s="12">
        <v>218.4</v>
      </c>
      <c r="I1020" s="7">
        <f>VLOOKUP(Sales_Table[[#This Row],[Country]], MarkupTable!$A$2:$B$7, 2, FALSE)</f>
        <v>0.12</v>
      </c>
      <c r="J1020" t="str">
        <f>IF(Sales_Table[[#This Row],[Markup]]&gt;0.2, "High tax", "Low tax")</f>
        <v>Low tax</v>
      </c>
    </row>
    <row r="1021" spans="1:10" x14ac:dyDescent="0.35">
      <c r="A1021" s="1" t="s">
        <v>17</v>
      </c>
      <c r="B1021" s="1" t="s">
        <v>9</v>
      </c>
      <c r="C1021" s="1" t="s">
        <v>29</v>
      </c>
      <c r="D1021" s="2">
        <v>44757</v>
      </c>
      <c r="E1021" s="5">
        <v>4263</v>
      </c>
      <c r="F1021" s="1">
        <v>264</v>
      </c>
      <c r="G1021" s="5">
        <v>16.149999999999999</v>
      </c>
      <c r="H1021" s="12">
        <v>1705.2</v>
      </c>
      <c r="I1021" s="7">
        <f>VLOOKUP(Sales_Table[[#This Row],[Country]], MarkupTable!$A$2:$B$7, 2, FALSE)</f>
        <v>0.3</v>
      </c>
      <c r="J1021" t="str">
        <f>IF(Sales_Table[[#This Row],[Markup]]&gt;0.2, "High tax", "Low tax")</f>
        <v>High tax</v>
      </c>
    </row>
    <row r="1022" spans="1:10" x14ac:dyDescent="0.35">
      <c r="A1022" s="1" t="s">
        <v>28</v>
      </c>
      <c r="B1022" s="1" t="s">
        <v>4</v>
      </c>
      <c r="C1022" s="1" t="s">
        <v>29</v>
      </c>
      <c r="D1022" s="2">
        <v>44735</v>
      </c>
      <c r="E1022" s="5">
        <v>1036</v>
      </c>
      <c r="F1022" s="1">
        <v>20</v>
      </c>
      <c r="G1022" s="5">
        <v>51.8</v>
      </c>
      <c r="H1022" s="12">
        <v>414.4</v>
      </c>
      <c r="I1022" s="7">
        <f>VLOOKUP(Sales_Table[[#This Row],[Country]], MarkupTable!$A$2:$B$7, 2, FALSE)</f>
        <v>0.15</v>
      </c>
      <c r="J1022" t="str">
        <f>IF(Sales_Table[[#This Row],[Markup]]&gt;0.2, "High tax", "Low tax")</f>
        <v>Low tax</v>
      </c>
    </row>
    <row r="1023" spans="1:10" x14ac:dyDescent="0.35">
      <c r="A1023" s="1" t="s">
        <v>37</v>
      </c>
      <c r="B1023" s="1" t="s">
        <v>9</v>
      </c>
      <c r="C1023" s="1" t="s">
        <v>50</v>
      </c>
      <c r="D1023" s="2">
        <v>44572</v>
      </c>
      <c r="E1023" s="5">
        <v>13846</v>
      </c>
      <c r="F1023" s="1">
        <v>421</v>
      </c>
      <c r="G1023" s="5">
        <v>32.89</v>
      </c>
      <c r="H1023" s="12">
        <v>5538.4</v>
      </c>
      <c r="I1023" s="7">
        <f>VLOOKUP(Sales_Table[[#This Row],[Country]], MarkupTable!$A$2:$B$7, 2, FALSE)</f>
        <v>0.3</v>
      </c>
      <c r="J1023" t="str">
        <f>IF(Sales_Table[[#This Row],[Markup]]&gt;0.2, "High tax", "Low tax")</f>
        <v>High tax</v>
      </c>
    </row>
    <row r="1024" spans="1:10" x14ac:dyDescent="0.35">
      <c r="A1024" s="1" t="s">
        <v>28</v>
      </c>
      <c r="B1024" s="1" t="s">
        <v>1</v>
      </c>
      <c r="C1024" s="1" t="s">
        <v>16</v>
      </c>
      <c r="D1024" s="2">
        <v>44601</v>
      </c>
      <c r="E1024" s="5">
        <v>2499</v>
      </c>
      <c r="F1024" s="1">
        <v>271</v>
      </c>
      <c r="G1024" s="5">
        <v>9.2200000000000006</v>
      </c>
      <c r="H1024" s="12">
        <v>999.6</v>
      </c>
      <c r="I1024" s="7">
        <f>VLOOKUP(Sales_Table[[#This Row],[Country]], MarkupTable!$A$2:$B$7, 2, FALSE)</f>
        <v>0.12</v>
      </c>
      <c r="J1024" t="str">
        <f>IF(Sales_Table[[#This Row],[Markup]]&gt;0.2, "High tax", "Low tax")</f>
        <v>Low tax</v>
      </c>
    </row>
    <row r="1025" spans="1:10" x14ac:dyDescent="0.35">
      <c r="A1025" s="1" t="s">
        <v>3</v>
      </c>
      <c r="B1025" s="1" t="s">
        <v>1</v>
      </c>
      <c r="C1025" s="1" t="s">
        <v>41</v>
      </c>
      <c r="D1025" s="2">
        <v>44718</v>
      </c>
      <c r="E1025" s="5">
        <v>10689</v>
      </c>
      <c r="F1025" s="1">
        <v>204</v>
      </c>
      <c r="G1025" s="5">
        <v>52.4</v>
      </c>
      <c r="H1025" s="12">
        <v>4275.6000000000004</v>
      </c>
      <c r="I1025" s="7">
        <f>VLOOKUP(Sales_Table[[#This Row],[Country]], MarkupTable!$A$2:$B$7, 2, FALSE)</f>
        <v>0.12</v>
      </c>
      <c r="J1025" t="str">
        <f>IF(Sales_Table[[#This Row],[Markup]]&gt;0.2, "High tax", "Low tax")</f>
        <v>Low tax</v>
      </c>
    </row>
    <row r="1026" spans="1:10" x14ac:dyDescent="0.35">
      <c r="A1026" s="1" t="s">
        <v>48</v>
      </c>
      <c r="B1026" s="1" t="s">
        <v>1</v>
      </c>
      <c r="C1026" s="1" t="s">
        <v>51</v>
      </c>
      <c r="D1026" s="2">
        <v>44783</v>
      </c>
      <c r="E1026" s="5">
        <v>5768</v>
      </c>
      <c r="F1026" s="1">
        <v>235</v>
      </c>
      <c r="G1026" s="5">
        <v>24.54</v>
      </c>
      <c r="H1026" s="12">
        <v>2307.1999999999998</v>
      </c>
      <c r="I1026" s="7">
        <f>VLOOKUP(Sales_Table[[#This Row],[Country]], MarkupTable!$A$2:$B$7, 2, FALSE)</f>
        <v>0.12</v>
      </c>
      <c r="J1026" t="str">
        <f>IF(Sales_Table[[#This Row],[Markup]]&gt;0.2, "High tax", "Low tax")</f>
        <v>Low tax</v>
      </c>
    </row>
    <row r="1027" spans="1:10" x14ac:dyDescent="0.35">
      <c r="A1027" s="1" t="s">
        <v>40</v>
      </c>
      <c r="B1027" s="1" t="s">
        <v>9</v>
      </c>
      <c r="C1027" s="1" t="s">
        <v>10</v>
      </c>
      <c r="D1027" s="2">
        <v>44565</v>
      </c>
      <c r="E1027" s="5">
        <v>2226</v>
      </c>
      <c r="F1027" s="1">
        <v>46</v>
      </c>
      <c r="G1027" s="5">
        <v>48.39</v>
      </c>
      <c r="H1027" s="12">
        <v>890.4</v>
      </c>
      <c r="I1027" s="7">
        <f>VLOOKUP(Sales_Table[[#This Row],[Country]], MarkupTable!$A$2:$B$7, 2, FALSE)</f>
        <v>0.3</v>
      </c>
      <c r="J1027" t="str">
        <f>IF(Sales_Table[[#This Row],[Markup]]&gt;0.2, "High tax", "Low tax")</f>
        <v>High tax</v>
      </c>
    </row>
    <row r="1028" spans="1:10" x14ac:dyDescent="0.35">
      <c r="A1028" s="1" t="s">
        <v>42</v>
      </c>
      <c r="B1028" s="1" t="s">
        <v>23</v>
      </c>
      <c r="C1028" s="1" t="s">
        <v>52</v>
      </c>
      <c r="D1028" s="2">
        <v>44659</v>
      </c>
      <c r="E1028" s="5">
        <v>10262</v>
      </c>
      <c r="F1028" s="1">
        <v>15</v>
      </c>
      <c r="G1028" s="5">
        <v>684.13</v>
      </c>
      <c r="H1028" s="12">
        <v>4104.8</v>
      </c>
      <c r="I1028" s="7">
        <f>VLOOKUP(Sales_Table[[#This Row],[Country]], MarkupTable!$A$2:$B$7, 2, FALSE)</f>
        <v>0.1</v>
      </c>
      <c r="J1028" t="str">
        <f>IF(Sales_Table[[#This Row],[Markup]]&gt;0.2, "High tax", "Low tax")</f>
        <v>Low tax</v>
      </c>
    </row>
    <row r="1029" spans="1:10" x14ac:dyDescent="0.35">
      <c r="A1029" s="1" t="s">
        <v>19</v>
      </c>
      <c r="B1029" s="1" t="s">
        <v>1</v>
      </c>
      <c r="C1029" s="1" t="s">
        <v>31</v>
      </c>
      <c r="D1029" s="2">
        <v>44622</v>
      </c>
      <c r="E1029" s="5">
        <v>3864</v>
      </c>
      <c r="F1029" s="1">
        <v>430</v>
      </c>
      <c r="G1029" s="5">
        <v>8.99</v>
      </c>
      <c r="H1029" s="12">
        <v>1545.6</v>
      </c>
      <c r="I1029" s="7">
        <f>VLOOKUP(Sales_Table[[#This Row],[Country]], MarkupTable!$A$2:$B$7, 2, FALSE)</f>
        <v>0.12</v>
      </c>
      <c r="J1029" t="str">
        <f>IF(Sales_Table[[#This Row],[Markup]]&gt;0.2, "High tax", "Low tax")</f>
        <v>Low tax</v>
      </c>
    </row>
    <row r="1030" spans="1:10" x14ac:dyDescent="0.35">
      <c r="A1030" s="1" t="s">
        <v>3</v>
      </c>
      <c r="B1030" s="1" t="s">
        <v>23</v>
      </c>
      <c r="C1030" s="1" t="s">
        <v>26</v>
      </c>
      <c r="D1030" s="2">
        <v>44727</v>
      </c>
      <c r="E1030" s="5">
        <v>4900</v>
      </c>
      <c r="F1030" s="1">
        <v>709</v>
      </c>
      <c r="G1030" s="5">
        <v>6.91</v>
      </c>
      <c r="H1030" s="12">
        <v>1960</v>
      </c>
      <c r="I1030" s="7">
        <f>VLOOKUP(Sales_Table[[#This Row],[Country]], MarkupTable!$A$2:$B$7, 2, FALSE)</f>
        <v>0.1</v>
      </c>
      <c r="J1030" t="str">
        <f>IF(Sales_Table[[#This Row],[Markup]]&gt;0.2, "High tax", "Low tax")</f>
        <v>Low tax</v>
      </c>
    </row>
    <row r="1031" spans="1:10" x14ac:dyDescent="0.35">
      <c r="A1031" s="1" t="s">
        <v>0</v>
      </c>
      <c r="B1031" s="1" t="s">
        <v>9</v>
      </c>
      <c r="C1031" s="1" t="s">
        <v>14</v>
      </c>
      <c r="D1031" s="2">
        <v>44606</v>
      </c>
      <c r="E1031" s="5">
        <v>5250</v>
      </c>
      <c r="F1031" s="1">
        <v>47</v>
      </c>
      <c r="G1031" s="5">
        <v>111.7</v>
      </c>
      <c r="H1031" s="12">
        <v>2100</v>
      </c>
      <c r="I1031" s="7">
        <f>VLOOKUP(Sales_Table[[#This Row],[Country]], MarkupTable!$A$2:$B$7, 2, FALSE)</f>
        <v>0.3</v>
      </c>
      <c r="J1031" t="str">
        <f>IF(Sales_Table[[#This Row],[Markup]]&gt;0.2, "High tax", "Low tax")</f>
        <v>High tax</v>
      </c>
    </row>
    <row r="1032" spans="1:10" x14ac:dyDescent="0.35">
      <c r="A1032" s="1" t="s">
        <v>34</v>
      </c>
      <c r="B1032" s="1" t="s">
        <v>1</v>
      </c>
      <c r="C1032" s="1" t="s">
        <v>14</v>
      </c>
      <c r="D1032" s="2">
        <v>44747</v>
      </c>
      <c r="E1032" s="5">
        <v>3507</v>
      </c>
      <c r="F1032" s="1">
        <v>380</v>
      </c>
      <c r="G1032" s="5">
        <v>9.23</v>
      </c>
      <c r="H1032" s="12">
        <v>1402.8</v>
      </c>
      <c r="I1032" s="7">
        <f>VLOOKUP(Sales_Table[[#This Row],[Country]], MarkupTable!$A$2:$B$7, 2, FALSE)</f>
        <v>0.12</v>
      </c>
      <c r="J1032" t="str">
        <f>IF(Sales_Table[[#This Row],[Markup]]&gt;0.2, "High tax", "Low tax")</f>
        <v>Low tax</v>
      </c>
    </row>
    <row r="1033" spans="1:10" x14ac:dyDescent="0.35">
      <c r="A1033" s="1" t="s">
        <v>19</v>
      </c>
      <c r="B1033" s="1" t="s">
        <v>4</v>
      </c>
      <c r="C1033" s="1" t="s">
        <v>2</v>
      </c>
      <c r="D1033" s="2">
        <v>44573</v>
      </c>
      <c r="E1033" s="5">
        <v>7413</v>
      </c>
      <c r="F1033" s="1">
        <v>465</v>
      </c>
      <c r="G1033" s="5">
        <v>15.94</v>
      </c>
      <c r="H1033" s="12">
        <v>2965.2</v>
      </c>
      <c r="I1033" s="7">
        <f>VLOOKUP(Sales_Table[[#This Row],[Country]], MarkupTable!$A$2:$B$7, 2, FALSE)</f>
        <v>0.15</v>
      </c>
      <c r="J1033" t="str">
        <f>IF(Sales_Table[[#This Row],[Markup]]&gt;0.2, "High tax", "Low tax")</f>
        <v>Low tax</v>
      </c>
    </row>
    <row r="1034" spans="1:10" x14ac:dyDescent="0.35">
      <c r="A1034" s="1" t="s">
        <v>32</v>
      </c>
      <c r="B1034" s="1" t="s">
        <v>4</v>
      </c>
      <c r="C1034" s="1" t="s">
        <v>2</v>
      </c>
      <c r="D1034" s="2">
        <v>44623</v>
      </c>
      <c r="E1034" s="5">
        <v>8155</v>
      </c>
      <c r="F1034" s="1">
        <v>96</v>
      </c>
      <c r="G1034" s="5">
        <v>84.95</v>
      </c>
      <c r="H1034" s="12">
        <v>3262</v>
      </c>
      <c r="I1034" s="7">
        <f>VLOOKUP(Sales_Table[[#This Row],[Country]], MarkupTable!$A$2:$B$7, 2, FALSE)</f>
        <v>0.15</v>
      </c>
      <c r="J1034" t="str">
        <f>IF(Sales_Table[[#This Row],[Markup]]&gt;0.2, "High tax", "Low tax")</f>
        <v>Low tax</v>
      </c>
    </row>
    <row r="1035" spans="1:10" x14ac:dyDescent="0.35">
      <c r="A1035" s="1" t="s">
        <v>0</v>
      </c>
      <c r="B1035" s="1" t="s">
        <v>15</v>
      </c>
      <c r="C1035" s="1" t="s">
        <v>31</v>
      </c>
      <c r="D1035" s="2">
        <v>44699</v>
      </c>
      <c r="E1035" s="5">
        <v>2478</v>
      </c>
      <c r="F1035" s="1">
        <v>188</v>
      </c>
      <c r="G1035" s="5">
        <v>13.18</v>
      </c>
      <c r="H1035" s="12">
        <v>991.2</v>
      </c>
      <c r="I1035" s="7">
        <f>VLOOKUP(Sales_Table[[#This Row],[Country]], MarkupTable!$A$2:$B$7, 2, FALSE)</f>
        <v>0.25</v>
      </c>
      <c r="J1035" t="str">
        <f>IF(Sales_Table[[#This Row],[Markup]]&gt;0.2, "High tax", "Low tax")</f>
        <v>High tax</v>
      </c>
    </row>
    <row r="1036" spans="1:10" x14ac:dyDescent="0.35">
      <c r="A1036" s="1" t="s">
        <v>13</v>
      </c>
      <c r="B1036" s="1" t="s">
        <v>4</v>
      </c>
      <c r="C1036" s="1" t="s">
        <v>51</v>
      </c>
      <c r="D1036" s="2">
        <v>44770</v>
      </c>
      <c r="E1036" s="5">
        <v>2471</v>
      </c>
      <c r="F1036" s="1">
        <v>202</v>
      </c>
      <c r="G1036" s="5">
        <v>12.23</v>
      </c>
      <c r="H1036" s="12">
        <v>988.4</v>
      </c>
      <c r="I1036" s="7">
        <f>VLOOKUP(Sales_Table[[#This Row],[Country]], MarkupTable!$A$2:$B$7, 2, FALSE)</f>
        <v>0.15</v>
      </c>
      <c r="J1036" t="str">
        <f>IF(Sales_Table[[#This Row],[Markup]]&gt;0.2, "High tax", "Low tax")</f>
        <v>Low tax</v>
      </c>
    </row>
    <row r="1037" spans="1:10" x14ac:dyDescent="0.35">
      <c r="A1037" s="1" t="s">
        <v>32</v>
      </c>
      <c r="B1037" s="1" t="s">
        <v>1</v>
      </c>
      <c r="C1037" s="1" t="s">
        <v>39</v>
      </c>
      <c r="D1037" s="2">
        <v>44599</v>
      </c>
      <c r="E1037" s="5">
        <v>1666</v>
      </c>
      <c r="F1037" s="1">
        <v>106</v>
      </c>
      <c r="G1037" s="5">
        <v>15.72</v>
      </c>
      <c r="H1037" s="12">
        <v>666.4</v>
      </c>
      <c r="I1037" s="7">
        <f>VLOOKUP(Sales_Table[[#This Row],[Country]], MarkupTable!$A$2:$B$7, 2, FALSE)</f>
        <v>0.12</v>
      </c>
      <c r="J1037" t="str">
        <f>IF(Sales_Table[[#This Row],[Markup]]&gt;0.2, "High tax", "Low tax")</f>
        <v>Low tax</v>
      </c>
    </row>
    <row r="1038" spans="1:10" x14ac:dyDescent="0.35">
      <c r="A1038" s="1" t="s">
        <v>42</v>
      </c>
      <c r="B1038" s="1" t="s">
        <v>4</v>
      </c>
      <c r="C1038" s="1" t="s">
        <v>21</v>
      </c>
      <c r="D1038" s="2">
        <v>44711</v>
      </c>
      <c r="E1038" s="5">
        <v>301</v>
      </c>
      <c r="F1038" s="1">
        <v>421</v>
      </c>
      <c r="G1038" s="5">
        <v>0.71</v>
      </c>
      <c r="H1038" s="12">
        <v>120.4</v>
      </c>
      <c r="I1038" s="7">
        <f>VLOOKUP(Sales_Table[[#This Row],[Country]], MarkupTable!$A$2:$B$7, 2, FALSE)</f>
        <v>0.15</v>
      </c>
      <c r="J1038" t="str">
        <f>IF(Sales_Table[[#This Row],[Markup]]&gt;0.2, "High tax", "Low tax")</f>
        <v>Low tax</v>
      </c>
    </row>
    <row r="1039" spans="1:10" x14ac:dyDescent="0.35">
      <c r="A1039" s="1" t="s">
        <v>22</v>
      </c>
      <c r="B1039" s="1" t="s">
        <v>9</v>
      </c>
      <c r="C1039" s="1" t="s">
        <v>45</v>
      </c>
      <c r="D1039" s="2">
        <v>44676</v>
      </c>
      <c r="E1039" s="5">
        <v>8400</v>
      </c>
      <c r="F1039" s="1">
        <v>27</v>
      </c>
      <c r="G1039" s="5">
        <v>311.11</v>
      </c>
      <c r="H1039" s="12">
        <v>3360</v>
      </c>
      <c r="I1039" s="7">
        <f>VLOOKUP(Sales_Table[[#This Row],[Country]], MarkupTable!$A$2:$B$7, 2, FALSE)</f>
        <v>0.3</v>
      </c>
      <c r="J1039" t="str">
        <f>IF(Sales_Table[[#This Row],[Markup]]&gt;0.2, "High tax", "Low tax")</f>
        <v>High tax</v>
      </c>
    </row>
    <row r="1040" spans="1:10" x14ac:dyDescent="0.35">
      <c r="A1040" s="1" t="s">
        <v>28</v>
      </c>
      <c r="B1040" s="1" t="s">
        <v>23</v>
      </c>
      <c r="C1040" s="1" t="s">
        <v>5</v>
      </c>
      <c r="D1040" s="2">
        <v>44608</v>
      </c>
      <c r="E1040" s="5">
        <v>6139</v>
      </c>
      <c r="F1040" s="1">
        <v>45</v>
      </c>
      <c r="G1040" s="5">
        <v>136.41999999999999</v>
      </c>
      <c r="H1040" s="12">
        <v>2455.6</v>
      </c>
      <c r="I1040" s="7">
        <f>VLOOKUP(Sales_Table[[#This Row],[Country]], MarkupTable!$A$2:$B$7, 2, FALSE)</f>
        <v>0.1</v>
      </c>
      <c r="J1040" t="str">
        <f>IF(Sales_Table[[#This Row],[Markup]]&gt;0.2, "High tax", "Low tax")</f>
        <v>Low tax</v>
      </c>
    </row>
    <row r="1041" spans="1:10" x14ac:dyDescent="0.35">
      <c r="A1041" s="1" t="s">
        <v>43</v>
      </c>
      <c r="B1041" s="1" t="s">
        <v>9</v>
      </c>
      <c r="C1041" s="1" t="s">
        <v>26</v>
      </c>
      <c r="D1041" s="2">
        <v>44685</v>
      </c>
      <c r="E1041" s="5">
        <v>1288</v>
      </c>
      <c r="F1041" s="1">
        <v>60</v>
      </c>
      <c r="G1041" s="5">
        <v>21.47</v>
      </c>
      <c r="H1041" s="12">
        <v>515.20000000000005</v>
      </c>
      <c r="I1041" s="7">
        <f>VLOOKUP(Sales_Table[[#This Row],[Country]], MarkupTable!$A$2:$B$7, 2, FALSE)</f>
        <v>0.3</v>
      </c>
      <c r="J1041" t="str">
        <f>IF(Sales_Table[[#This Row],[Markup]]&gt;0.2, "High tax", "Low tax")</f>
        <v>High tax</v>
      </c>
    </row>
    <row r="1042" spans="1:10" x14ac:dyDescent="0.35">
      <c r="A1042" s="1" t="s">
        <v>3</v>
      </c>
      <c r="B1042" s="1" t="s">
        <v>23</v>
      </c>
      <c r="C1042" s="1" t="s">
        <v>52</v>
      </c>
      <c r="D1042" s="2">
        <v>44714</v>
      </c>
      <c r="E1042" s="5">
        <v>7077</v>
      </c>
      <c r="F1042" s="1">
        <v>77</v>
      </c>
      <c r="G1042" s="5">
        <v>91.91</v>
      </c>
      <c r="H1042" s="12">
        <v>2830.8</v>
      </c>
      <c r="I1042" s="7">
        <f>VLOOKUP(Sales_Table[[#This Row],[Country]], MarkupTable!$A$2:$B$7, 2, FALSE)</f>
        <v>0.1</v>
      </c>
      <c r="J1042" t="str">
        <f>IF(Sales_Table[[#This Row],[Markup]]&gt;0.2, "High tax", "Low tax")</f>
        <v>Low tax</v>
      </c>
    </row>
    <row r="1043" spans="1:10" x14ac:dyDescent="0.35">
      <c r="A1043" s="1" t="s">
        <v>37</v>
      </c>
      <c r="B1043" s="1" t="s">
        <v>20</v>
      </c>
      <c r="C1043" s="1" t="s">
        <v>51</v>
      </c>
      <c r="D1043" s="2">
        <v>44753</v>
      </c>
      <c r="E1043" s="5">
        <v>2317</v>
      </c>
      <c r="F1043" s="1">
        <v>464</v>
      </c>
      <c r="G1043" s="5">
        <v>4.99</v>
      </c>
      <c r="H1043" s="12">
        <v>926.8</v>
      </c>
      <c r="I1043" s="7">
        <f>VLOOKUP(Sales_Table[[#This Row],[Country]], MarkupTable!$A$2:$B$7, 2, FALSE)</f>
        <v>0.35</v>
      </c>
      <c r="J1043" t="str">
        <f>IF(Sales_Table[[#This Row],[Markup]]&gt;0.2, "High tax", "Low tax")</f>
        <v>High tax</v>
      </c>
    </row>
    <row r="1044" spans="1:10" x14ac:dyDescent="0.35">
      <c r="A1044" s="1" t="s">
        <v>28</v>
      </c>
      <c r="B1044" s="1" t="s">
        <v>15</v>
      </c>
      <c r="C1044" s="1" t="s">
        <v>33</v>
      </c>
      <c r="D1044" s="2">
        <v>44719</v>
      </c>
      <c r="E1044" s="5">
        <v>63</v>
      </c>
      <c r="F1044" s="1">
        <v>60</v>
      </c>
      <c r="G1044" s="5">
        <v>1.05</v>
      </c>
      <c r="H1044" s="12">
        <v>25.2</v>
      </c>
      <c r="I1044" s="7">
        <f>VLOOKUP(Sales_Table[[#This Row],[Country]], MarkupTable!$A$2:$B$7, 2, FALSE)</f>
        <v>0.25</v>
      </c>
      <c r="J1044" t="str">
        <f>IF(Sales_Table[[#This Row],[Markup]]&gt;0.2, "High tax", "Low tax")</f>
        <v>High tax</v>
      </c>
    </row>
    <row r="1045" spans="1:10" x14ac:dyDescent="0.35">
      <c r="A1045" s="1" t="s">
        <v>8</v>
      </c>
      <c r="B1045" s="1" t="s">
        <v>1</v>
      </c>
      <c r="C1045" s="1" t="s">
        <v>41</v>
      </c>
      <c r="D1045" s="2">
        <v>44748</v>
      </c>
      <c r="E1045" s="5">
        <v>9744</v>
      </c>
      <c r="F1045" s="1">
        <v>157</v>
      </c>
      <c r="G1045" s="5">
        <v>62.06</v>
      </c>
      <c r="H1045" s="12">
        <v>3897.6</v>
      </c>
      <c r="I1045" s="7">
        <f>VLOOKUP(Sales_Table[[#This Row],[Country]], MarkupTable!$A$2:$B$7, 2, FALSE)</f>
        <v>0.12</v>
      </c>
      <c r="J1045" t="str">
        <f>IF(Sales_Table[[#This Row],[Markup]]&gt;0.2, "High tax", "Low tax")</f>
        <v>Low tax</v>
      </c>
    </row>
    <row r="1046" spans="1:10" x14ac:dyDescent="0.35">
      <c r="A1046" s="1" t="s">
        <v>34</v>
      </c>
      <c r="B1046" s="1" t="s">
        <v>4</v>
      </c>
      <c r="C1046" s="1" t="s">
        <v>45</v>
      </c>
      <c r="D1046" s="2">
        <v>44727</v>
      </c>
      <c r="E1046" s="5">
        <v>9954</v>
      </c>
      <c r="F1046" s="1">
        <v>154</v>
      </c>
      <c r="G1046" s="5">
        <v>64.64</v>
      </c>
      <c r="H1046" s="12">
        <v>3981.6</v>
      </c>
      <c r="I1046" s="7">
        <f>VLOOKUP(Sales_Table[[#This Row],[Country]], MarkupTable!$A$2:$B$7, 2, FALSE)</f>
        <v>0.15</v>
      </c>
      <c r="J1046" t="str">
        <f>IF(Sales_Table[[#This Row],[Markup]]&gt;0.2, "High tax", "Low tax")</f>
        <v>Low tax</v>
      </c>
    </row>
    <row r="1047" spans="1:10" x14ac:dyDescent="0.35">
      <c r="A1047" s="1" t="s">
        <v>48</v>
      </c>
      <c r="B1047" s="1" t="s">
        <v>4</v>
      </c>
      <c r="C1047" s="1" t="s">
        <v>2</v>
      </c>
      <c r="D1047" s="2">
        <v>44665</v>
      </c>
      <c r="E1047" s="5">
        <v>1260</v>
      </c>
      <c r="F1047" s="1">
        <v>239</v>
      </c>
      <c r="G1047" s="5">
        <v>5.27</v>
      </c>
      <c r="H1047" s="12">
        <v>504</v>
      </c>
      <c r="I1047" s="7">
        <f>VLOOKUP(Sales_Table[[#This Row],[Country]], MarkupTable!$A$2:$B$7, 2, FALSE)</f>
        <v>0.15</v>
      </c>
      <c r="J1047" t="str">
        <f>IF(Sales_Table[[#This Row],[Markup]]&gt;0.2, "High tax", "Low tax")</f>
        <v>Low tax</v>
      </c>
    </row>
    <row r="1048" spans="1:10" x14ac:dyDescent="0.35">
      <c r="A1048" s="1" t="s">
        <v>44</v>
      </c>
      <c r="B1048" s="1" t="s">
        <v>4</v>
      </c>
      <c r="C1048" s="1" t="s">
        <v>26</v>
      </c>
      <c r="D1048" s="2">
        <v>44781</v>
      </c>
      <c r="E1048" s="5">
        <v>469</v>
      </c>
      <c r="F1048" s="1">
        <v>163</v>
      </c>
      <c r="G1048" s="5">
        <v>2.88</v>
      </c>
      <c r="H1048" s="12">
        <v>187.6</v>
      </c>
      <c r="I1048" s="7">
        <f>VLOOKUP(Sales_Table[[#This Row],[Country]], MarkupTable!$A$2:$B$7, 2, FALSE)</f>
        <v>0.15</v>
      </c>
      <c r="J1048" t="str">
        <f>IF(Sales_Table[[#This Row],[Markup]]&gt;0.2, "High tax", "Low tax")</f>
        <v>Low tax</v>
      </c>
    </row>
    <row r="1049" spans="1:10" x14ac:dyDescent="0.35">
      <c r="A1049" s="1" t="s">
        <v>27</v>
      </c>
      <c r="B1049" s="1" t="s">
        <v>1</v>
      </c>
      <c r="C1049" s="1" t="s">
        <v>26</v>
      </c>
      <c r="D1049" s="2">
        <v>44649</v>
      </c>
      <c r="E1049" s="5">
        <v>973</v>
      </c>
      <c r="F1049" s="1">
        <v>28</v>
      </c>
      <c r="G1049" s="5">
        <v>34.75</v>
      </c>
      <c r="H1049" s="12">
        <v>389.2</v>
      </c>
      <c r="I1049" s="7">
        <f>VLOOKUP(Sales_Table[[#This Row],[Country]], MarkupTable!$A$2:$B$7, 2, FALSE)</f>
        <v>0.12</v>
      </c>
      <c r="J1049" t="str">
        <f>IF(Sales_Table[[#This Row],[Markup]]&gt;0.2, "High tax", "Low tax")</f>
        <v>Low tax</v>
      </c>
    </row>
    <row r="1050" spans="1:10" x14ac:dyDescent="0.35">
      <c r="A1050" s="1" t="s">
        <v>30</v>
      </c>
      <c r="B1050" s="1" t="s">
        <v>9</v>
      </c>
      <c r="C1050" s="1" t="s">
        <v>29</v>
      </c>
      <c r="D1050" s="2">
        <v>44746</v>
      </c>
      <c r="E1050" s="5">
        <v>3647</v>
      </c>
      <c r="F1050" s="1">
        <v>76</v>
      </c>
      <c r="G1050" s="5">
        <v>47.99</v>
      </c>
      <c r="H1050" s="12">
        <v>1458.8</v>
      </c>
      <c r="I1050" s="7">
        <f>VLOOKUP(Sales_Table[[#This Row],[Country]], MarkupTable!$A$2:$B$7, 2, FALSE)</f>
        <v>0.3</v>
      </c>
      <c r="J1050" t="str">
        <f>IF(Sales_Table[[#This Row],[Markup]]&gt;0.2, "High tax", "Low tax")</f>
        <v>High tax</v>
      </c>
    </row>
    <row r="1051" spans="1:10" x14ac:dyDescent="0.35">
      <c r="A1051" s="1" t="s">
        <v>49</v>
      </c>
      <c r="B1051" s="1" t="s">
        <v>4</v>
      </c>
      <c r="C1051" s="1" t="s">
        <v>12</v>
      </c>
      <c r="D1051" s="2">
        <v>44608</v>
      </c>
      <c r="E1051" s="5">
        <v>455</v>
      </c>
      <c r="F1051" s="1">
        <v>96</v>
      </c>
      <c r="G1051" s="5">
        <v>4.74</v>
      </c>
      <c r="H1051" s="12">
        <v>182</v>
      </c>
      <c r="I1051" s="7">
        <f>VLOOKUP(Sales_Table[[#This Row],[Country]], MarkupTable!$A$2:$B$7, 2, FALSE)</f>
        <v>0.15</v>
      </c>
      <c r="J1051" t="str">
        <f>IF(Sales_Table[[#This Row],[Markup]]&gt;0.2, "High tax", "Low tax")</f>
        <v>Low tax</v>
      </c>
    </row>
    <row r="1052" spans="1:10" x14ac:dyDescent="0.35">
      <c r="A1052" s="1" t="s">
        <v>18</v>
      </c>
      <c r="B1052" s="1" t="s">
        <v>23</v>
      </c>
      <c r="C1052" s="1" t="s">
        <v>33</v>
      </c>
      <c r="D1052" s="2">
        <v>44683</v>
      </c>
      <c r="E1052" s="5">
        <v>2520</v>
      </c>
      <c r="F1052" s="1">
        <v>156</v>
      </c>
      <c r="G1052" s="5">
        <v>16.149999999999999</v>
      </c>
      <c r="H1052" s="12">
        <v>1008</v>
      </c>
      <c r="I1052" s="7">
        <f>VLOOKUP(Sales_Table[[#This Row],[Country]], MarkupTable!$A$2:$B$7, 2, FALSE)</f>
        <v>0.1</v>
      </c>
      <c r="J1052" t="str">
        <f>IF(Sales_Table[[#This Row],[Markup]]&gt;0.2, "High tax", "Low tax")</f>
        <v>Low tax</v>
      </c>
    </row>
    <row r="1053" spans="1:10" x14ac:dyDescent="0.35">
      <c r="A1053" s="1" t="s">
        <v>3</v>
      </c>
      <c r="B1053" s="1" t="s">
        <v>4</v>
      </c>
      <c r="C1053" s="1" t="s">
        <v>24</v>
      </c>
      <c r="D1053" s="2">
        <v>44763</v>
      </c>
      <c r="E1053" s="5">
        <v>10500</v>
      </c>
      <c r="F1053" s="1">
        <v>106</v>
      </c>
      <c r="G1053" s="5">
        <v>99.06</v>
      </c>
      <c r="H1053" s="12">
        <v>4200</v>
      </c>
      <c r="I1053" s="7">
        <f>VLOOKUP(Sales_Table[[#This Row],[Country]], MarkupTable!$A$2:$B$7, 2, FALSE)</f>
        <v>0.15</v>
      </c>
      <c r="J1053" t="str">
        <f>IF(Sales_Table[[#This Row],[Markup]]&gt;0.2, "High tax", "Low tax")</f>
        <v>Low tax</v>
      </c>
    </row>
    <row r="1054" spans="1:10" x14ac:dyDescent="0.35">
      <c r="A1054" s="1" t="s">
        <v>13</v>
      </c>
      <c r="B1054" s="1" t="s">
        <v>9</v>
      </c>
      <c r="C1054" s="1" t="s">
        <v>12</v>
      </c>
      <c r="D1054" s="2">
        <v>44791</v>
      </c>
      <c r="E1054" s="5">
        <v>7952</v>
      </c>
      <c r="F1054" s="1">
        <v>235</v>
      </c>
      <c r="G1054" s="5">
        <v>33.840000000000003</v>
      </c>
      <c r="H1054" s="12">
        <v>3180.8</v>
      </c>
      <c r="I1054" s="7">
        <f>VLOOKUP(Sales_Table[[#This Row],[Country]], MarkupTable!$A$2:$B$7, 2, FALSE)</f>
        <v>0.3</v>
      </c>
      <c r="J1054" t="str">
        <f>IF(Sales_Table[[#This Row],[Markup]]&gt;0.2, "High tax", "Low tax")</f>
        <v>High tax</v>
      </c>
    </row>
    <row r="1055" spans="1:10" x14ac:dyDescent="0.35">
      <c r="A1055" s="1" t="s">
        <v>35</v>
      </c>
      <c r="B1055" s="1" t="s">
        <v>20</v>
      </c>
      <c r="C1055" s="1" t="s">
        <v>5</v>
      </c>
      <c r="D1055" s="2">
        <v>44734</v>
      </c>
      <c r="E1055" s="5">
        <v>483</v>
      </c>
      <c r="F1055" s="1">
        <v>259</v>
      </c>
      <c r="G1055" s="5">
        <v>1.86</v>
      </c>
      <c r="H1055" s="12">
        <v>193.2</v>
      </c>
      <c r="I1055" s="7">
        <f>VLOOKUP(Sales_Table[[#This Row],[Country]], MarkupTable!$A$2:$B$7, 2, FALSE)</f>
        <v>0.35</v>
      </c>
      <c r="J1055" t="str">
        <f>IF(Sales_Table[[#This Row],[Markup]]&gt;0.2, "High tax", "Low tax")</f>
        <v>High tax</v>
      </c>
    </row>
    <row r="1056" spans="1:10" x14ac:dyDescent="0.35">
      <c r="A1056" s="1" t="s">
        <v>44</v>
      </c>
      <c r="B1056" s="1" t="s">
        <v>1</v>
      </c>
      <c r="C1056" s="1" t="s">
        <v>7</v>
      </c>
      <c r="D1056" s="2">
        <v>44761</v>
      </c>
      <c r="E1056" s="5">
        <v>4872</v>
      </c>
      <c r="F1056" s="1">
        <v>126</v>
      </c>
      <c r="G1056" s="5">
        <v>38.67</v>
      </c>
      <c r="H1056" s="12">
        <v>1948.8</v>
      </c>
      <c r="I1056" s="7">
        <f>VLOOKUP(Sales_Table[[#This Row],[Country]], MarkupTable!$A$2:$B$7, 2, FALSE)</f>
        <v>0.12</v>
      </c>
      <c r="J1056" t="str">
        <f>IF(Sales_Table[[#This Row],[Markup]]&gt;0.2, "High tax", "Low tax")</f>
        <v>Low tax</v>
      </c>
    </row>
    <row r="1057" spans="1:10" x14ac:dyDescent="0.35">
      <c r="A1057" s="1" t="s">
        <v>47</v>
      </c>
      <c r="B1057" s="1" t="s">
        <v>1</v>
      </c>
      <c r="C1057" s="1" t="s">
        <v>7</v>
      </c>
      <c r="D1057" s="2">
        <v>44785</v>
      </c>
      <c r="E1057" s="5">
        <v>7756</v>
      </c>
      <c r="F1057" s="1">
        <v>85</v>
      </c>
      <c r="G1057" s="5">
        <v>91.25</v>
      </c>
      <c r="H1057" s="12">
        <v>3102.4</v>
      </c>
      <c r="I1057" s="7">
        <f>VLOOKUP(Sales_Table[[#This Row],[Country]], MarkupTable!$A$2:$B$7, 2, FALSE)</f>
        <v>0.12</v>
      </c>
      <c r="J1057" t="str">
        <f>IF(Sales_Table[[#This Row],[Markup]]&gt;0.2, "High tax", "Low tax")</f>
        <v>Low tax</v>
      </c>
    </row>
    <row r="1058" spans="1:10" x14ac:dyDescent="0.35">
      <c r="A1058" s="1" t="s">
        <v>47</v>
      </c>
      <c r="B1058" s="1" t="s">
        <v>20</v>
      </c>
      <c r="C1058" s="1" t="s">
        <v>46</v>
      </c>
      <c r="D1058" s="2">
        <v>44719</v>
      </c>
      <c r="E1058" s="5">
        <v>5446</v>
      </c>
      <c r="F1058" s="1">
        <v>132</v>
      </c>
      <c r="G1058" s="5">
        <v>41.26</v>
      </c>
      <c r="H1058" s="12">
        <v>2178.4</v>
      </c>
      <c r="I1058" s="7">
        <f>VLOOKUP(Sales_Table[[#This Row],[Country]], MarkupTable!$A$2:$B$7, 2, FALSE)</f>
        <v>0.35</v>
      </c>
      <c r="J1058" t="str">
        <f>IF(Sales_Table[[#This Row],[Markup]]&gt;0.2, "High tax", "Low tax")</f>
        <v>High tax</v>
      </c>
    </row>
    <row r="1059" spans="1:10" x14ac:dyDescent="0.35">
      <c r="A1059" s="1" t="s">
        <v>27</v>
      </c>
      <c r="B1059" s="1" t="s">
        <v>23</v>
      </c>
      <c r="C1059" s="1" t="s">
        <v>7</v>
      </c>
      <c r="D1059" s="2">
        <v>44628</v>
      </c>
      <c r="E1059" s="5">
        <v>6594</v>
      </c>
      <c r="F1059" s="1">
        <v>91</v>
      </c>
      <c r="G1059" s="5">
        <v>72.459999999999994</v>
      </c>
      <c r="H1059" s="12">
        <v>2637.6</v>
      </c>
      <c r="I1059" s="7">
        <f>VLOOKUP(Sales_Table[[#This Row],[Country]], MarkupTable!$A$2:$B$7, 2, FALSE)</f>
        <v>0.1</v>
      </c>
      <c r="J1059" t="str">
        <f>IF(Sales_Table[[#This Row],[Markup]]&gt;0.2, "High tax", "Low tax")</f>
        <v>Low tax</v>
      </c>
    </row>
    <row r="1060" spans="1:10" x14ac:dyDescent="0.35">
      <c r="A1060" s="1" t="s">
        <v>49</v>
      </c>
      <c r="B1060" s="1" t="s">
        <v>9</v>
      </c>
      <c r="C1060" s="1" t="s">
        <v>46</v>
      </c>
      <c r="D1060" s="2">
        <v>44659</v>
      </c>
      <c r="E1060" s="5">
        <v>1470</v>
      </c>
      <c r="F1060" s="1">
        <v>167</v>
      </c>
      <c r="G1060" s="5">
        <v>8.8000000000000007</v>
      </c>
      <c r="H1060" s="12">
        <v>588</v>
      </c>
      <c r="I1060" s="7">
        <f>VLOOKUP(Sales_Table[[#This Row],[Country]], MarkupTable!$A$2:$B$7, 2, FALSE)</f>
        <v>0.3</v>
      </c>
      <c r="J1060" t="str">
        <f>IF(Sales_Table[[#This Row],[Markup]]&gt;0.2, "High tax", "Low tax")</f>
        <v>High tax</v>
      </c>
    </row>
    <row r="1061" spans="1:10" x14ac:dyDescent="0.35">
      <c r="A1061" s="1" t="s">
        <v>32</v>
      </c>
      <c r="B1061" s="1" t="s">
        <v>23</v>
      </c>
      <c r="C1061" s="1" t="s">
        <v>24</v>
      </c>
      <c r="D1061" s="2">
        <v>44687</v>
      </c>
      <c r="E1061" s="5">
        <v>721</v>
      </c>
      <c r="F1061" s="1">
        <v>203</v>
      </c>
      <c r="G1061" s="5">
        <v>3.55</v>
      </c>
      <c r="H1061" s="12">
        <v>288.39999999999998</v>
      </c>
      <c r="I1061" s="7">
        <f>VLOOKUP(Sales_Table[[#This Row],[Country]], MarkupTable!$A$2:$B$7, 2, FALSE)</f>
        <v>0.1</v>
      </c>
      <c r="J1061" t="str">
        <f>IF(Sales_Table[[#This Row],[Markup]]&gt;0.2, "High tax", "Low tax")</f>
        <v>Low tax</v>
      </c>
    </row>
    <row r="1062" spans="1:10" x14ac:dyDescent="0.35">
      <c r="A1062" s="1" t="s">
        <v>30</v>
      </c>
      <c r="B1062" s="1" t="s">
        <v>4</v>
      </c>
      <c r="C1062" s="1" t="s">
        <v>26</v>
      </c>
      <c r="D1062" s="2">
        <v>44712</v>
      </c>
      <c r="E1062" s="5">
        <v>4494</v>
      </c>
      <c r="F1062" s="1">
        <v>11</v>
      </c>
      <c r="G1062" s="5">
        <v>408.55</v>
      </c>
      <c r="H1062" s="12">
        <v>1797.6</v>
      </c>
      <c r="I1062" s="7">
        <f>VLOOKUP(Sales_Table[[#This Row],[Country]], MarkupTable!$A$2:$B$7, 2, FALSE)</f>
        <v>0.15</v>
      </c>
      <c r="J1062" t="str">
        <f>IF(Sales_Table[[#This Row],[Markup]]&gt;0.2, "High tax", "Low tax")</f>
        <v>Low tax</v>
      </c>
    </row>
    <row r="1063" spans="1:10" x14ac:dyDescent="0.35">
      <c r="A1063" s="1" t="s">
        <v>3</v>
      </c>
      <c r="B1063" s="1" t="s">
        <v>9</v>
      </c>
      <c r="C1063" s="1" t="s">
        <v>2</v>
      </c>
      <c r="D1063" s="2">
        <v>44574</v>
      </c>
      <c r="E1063" s="5">
        <v>2674</v>
      </c>
      <c r="F1063" s="1">
        <v>295</v>
      </c>
      <c r="G1063" s="5">
        <v>9.06</v>
      </c>
      <c r="H1063" s="12">
        <v>1069.5999999999999</v>
      </c>
      <c r="I1063" s="7">
        <f>VLOOKUP(Sales_Table[[#This Row],[Country]], MarkupTable!$A$2:$B$7, 2, FALSE)</f>
        <v>0.3</v>
      </c>
      <c r="J1063" t="str">
        <f>IF(Sales_Table[[#This Row],[Markup]]&gt;0.2, "High tax", "Low tax")</f>
        <v>High tax</v>
      </c>
    </row>
    <row r="1064" spans="1:10" x14ac:dyDescent="0.35">
      <c r="A1064" s="1" t="s">
        <v>37</v>
      </c>
      <c r="B1064" s="1" t="s">
        <v>20</v>
      </c>
      <c r="C1064" s="1" t="s">
        <v>52</v>
      </c>
      <c r="D1064" s="2">
        <v>44635</v>
      </c>
      <c r="E1064" s="5">
        <v>658</v>
      </c>
      <c r="F1064" s="1">
        <v>77</v>
      </c>
      <c r="G1064" s="5">
        <v>8.5500000000000007</v>
      </c>
      <c r="H1064" s="12">
        <v>263.2</v>
      </c>
      <c r="I1064" s="7">
        <f>VLOOKUP(Sales_Table[[#This Row],[Country]], MarkupTable!$A$2:$B$7, 2, FALSE)</f>
        <v>0.35</v>
      </c>
      <c r="J1064" t="str">
        <f>IF(Sales_Table[[#This Row],[Markup]]&gt;0.2, "High tax", "Low tax")</f>
        <v>High tax</v>
      </c>
    </row>
    <row r="1065" spans="1:10" x14ac:dyDescent="0.35">
      <c r="A1065" s="1" t="s">
        <v>42</v>
      </c>
      <c r="B1065" s="1" t="s">
        <v>23</v>
      </c>
      <c r="C1065" s="1" t="s">
        <v>7</v>
      </c>
      <c r="D1065" s="2">
        <v>44608</v>
      </c>
      <c r="E1065" s="5">
        <v>1127</v>
      </c>
      <c r="F1065" s="1">
        <v>319</v>
      </c>
      <c r="G1065" s="5">
        <v>3.53</v>
      </c>
      <c r="H1065" s="12">
        <v>450.8</v>
      </c>
      <c r="I1065" s="7">
        <f>VLOOKUP(Sales_Table[[#This Row],[Country]], MarkupTable!$A$2:$B$7, 2, FALSE)</f>
        <v>0.1</v>
      </c>
      <c r="J1065" t="str">
        <f>IF(Sales_Table[[#This Row],[Markup]]&gt;0.2, "High tax", "Low tax")</f>
        <v>Low tax</v>
      </c>
    </row>
    <row r="1066" spans="1:10" x14ac:dyDescent="0.35">
      <c r="A1066" s="1" t="s">
        <v>6</v>
      </c>
      <c r="B1066" s="1" t="s">
        <v>20</v>
      </c>
      <c r="C1066" s="1" t="s">
        <v>52</v>
      </c>
      <c r="D1066" s="2">
        <v>44575</v>
      </c>
      <c r="E1066" s="5">
        <v>7364</v>
      </c>
      <c r="F1066" s="1">
        <v>196</v>
      </c>
      <c r="G1066" s="5">
        <v>37.57</v>
      </c>
      <c r="H1066" s="12">
        <v>2945.6</v>
      </c>
      <c r="I1066" s="7">
        <f>VLOOKUP(Sales_Table[[#This Row],[Country]], MarkupTable!$A$2:$B$7, 2, FALSE)</f>
        <v>0.35</v>
      </c>
      <c r="J1066" t="str">
        <f>IF(Sales_Table[[#This Row],[Markup]]&gt;0.2, "High tax", "Low tax")</f>
        <v>High tax</v>
      </c>
    </row>
    <row r="1067" spans="1:10" x14ac:dyDescent="0.35">
      <c r="A1067" s="1" t="s">
        <v>18</v>
      </c>
      <c r="B1067" s="1" t="s">
        <v>9</v>
      </c>
      <c r="C1067" s="1" t="s">
        <v>38</v>
      </c>
      <c r="D1067" s="2">
        <v>44641</v>
      </c>
      <c r="E1067" s="5">
        <v>6818</v>
      </c>
      <c r="F1067" s="1">
        <v>102</v>
      </c>
      <c r="G1067" s="5">
        <v>66.84</v>
      </c>
      <c r="H1067" s="12">
        <v>2727.2</v>
      </c>
      <c r="I1067" s="7">
        <f>VLOOKUP(Sales_Table[[#This Row],[Country]], MarkupTable!$A$2:$B$7, 2, FALSE)</f>
        <v>0.3</v>
      </c>
      <c r="J1067" t="str">
        <f>IF(Sales_Table[[#This Row],[Markup]]&gt;0.2, "High tax", "Low tax")</f>
        <v>High tax</v>
      </c>
    </row>
    <row r="1068" spans="1:10" x14ac:dyDescent="0.35">
      <c r="A1068" s="1" t="s">
        <v>30</v>
      </c>
      <c r="B1068" s="1" t="s">
        <v>23</v>
      </c>
      <c r="C1068" s="1" t="s">
        <v>26</v>
      </c>
      <c r="D1068" s="2">
        <v>44698</v>
      </c>
      <c r="E1068" s="5">
        <v>6776</v>
      </c>
      <c r="F1068" s="1">
        <v>312</v>
      </c>
      <c r="G1068" s="5">
        <v>21.72</v>
      </c>
      <c r="H1068" s="12">
        <v>2710.4</v>
      </c>
      <c r="I1068" s="7">
        <f>VLOOKUP(Sales_Table[[#This Row],[Country]], MarkupTable!$A$2:$B$7, 2, FALSE)</f>
        <v>0.1</v>
      </c>
      <c r="J1068" t="str">
        <f>IF(Sales_Table[[#This Row],[Markup]]&gt;0.2, "High tax", "Low tax")</f>
        <v>Low tax</v>
      </c>
    </row>
    <row r="1069" spans="1:10" x14ac:dyDescent="0.35">
      <c r="A1069" s="1" t="s">
        <v>44</v>
      </c>
      <c r="B1069" s="1" t="s">
        <v>15</v>
      </c>
      <c r="C1069" s="1" t="s">
        <v>5</v>
      </c>
      <c r="D1069" s="2">
        <v>44781</v>
      </c>
      <c r="E1069" s="5">
        <v>15099</v>
      </c>
      <c r="F1069" s="1">
        <v>55</v>
      </c>
      <c r="G1069" s="5">
        <v>274.52999999999997</v>
      </c>
      <c r="H1069" s="12">
        <v>6039.6</v>
      </c>
      <c r="I1069" s="7">
        <f>VLOOKUP(Sales_Table[[#This Row],[Country]], MarkupTable!$A$2:$B$7, 2, FALSE)</f>
        <v>0.25</v>
      </c>
      <c r="J1069" t="str">
        <f>IF(Sales_Table[[#This Row],[Markup]]&gt;0.2, "High tax", "Low tax")</f>
        <v>High tax</v>
      </c>
    </row>
    <row r="1070" spans="1:10" x14ac:dyDescent="0.35">
      <c r="A1070" s="1" t="s">
        <v>47</v>
      </c>
      <c r="B1070" s="1" t="s">
        <v>23</v>
      </c>
      <c r="C1070" s="1" t="s">
        <v>31</v>
      </c>
      <c r="D1070" s="2">
        <v>44677</v>
      </c>
      <c r="E1070" s="5">
        <v>3612</v>
      </c>
      <c r="F1070" s="1">
        <v>82</v>
      </c>
      <c r="G1070" s="5">
        <v>44.05</v>
      </c>
      <c r="H1070" s="12">
        <v>1444.8</v>
      </c>
      <c r="I1070" s="7">
        <f>VLOOKUP(Sales_Table[[#This Row],[Country]], MarkupTable!$A$2:$B$7, 2, FALSE)</f>
        <v>0.1</v>
      </c>
      <c r="J1070" t="str">
        <f>IF(Sales_Table[[#This Row],[Markup]]&gt;0.2, "High tax", "Low tax")</f>
        <v>Low tax</v>
      </c>
    </row>
    <row r="1071" spans="1:10" x14ac:dyDescent="0.35">
      <c r="A1071" s="1" t="s">
        <v>47</v>
      </c>
      <c r="B1071" s="1" t="s">
        <v>9</v>
      </c>
      <c r="C1071" s="1" t="s">
        <v>52</v>
      </c>
      <c r="D1071" s="2">
        <v>44666</v>
      </c>
      <c r="E1071" s="5">
        <v>3710</v>
      </c>
      <c r="F1071" s="1">
        <v>260</v>
      </c>
      <c r="G1071" s="5">
        <v>14.27</v>
      </c>
      <c r="H1071" s="12">
        <v>1484</v>
      </c>
      <c r="I1071" s="7">
        <f>VLOOKUP(Sales_Table[[#This Row],[Country]], MarkupTable!$A$2:$B$7, 2, FALSE)</f>
        <v>0.3</v>
      </c>
      <c r="J1071" t="str">
        <f>IF(Sales_Table[[#This Row],[Markup]]&gt;0.2, "High tax", "Low tax")</f>
        <v>High tax</v>
      </c>
    </row>
    <row r="1072" spans="1:10" x14ac:dyDescent="0.35">
      <c r="A1072" s="1" t="s">
        <v>11</v>
      </c>
      <c r="B1072" s="1" t="s">
        <v>23</v>
      </c>
      <c r="C1072" s="1" t="s">
        <v>24</v>
      </c>
      <c r="D1072" s="2">
        <v>44700</v>
      </c>
      <c r="E1072" s="5">
        <v>6111</v>
      </c>
      <c r="F1072" s="1">
        <v>591</v>
      </c>
      <c r="G1072" s="5">
        <v>10.34</v>
      </c>
      <c r="H1072" s="12">
        <v>2444.4</v>
      </c>
      <c r="I1072" s="7">
        <f>VLOOKUP(Sales_Table[[#This Row],[Country]], MarkupTable!$A$2:$B$7, 2, FALSE)</f>
        <v>0.1</v>
      </c>
      <c r="J1072" t="str">
        <f>IF(Sales_Table[[#This Row],[Markup]]&gt;0.2, "High tax", "Low tax")</f>
        <v>Low tax</v>
      </c>
    </row>
    <row r="1073" spans="1:10" x14ac:dyDescent="0.35">
      <c r="A1073" s="1" t="s">
        <v>37</v>
      </c>
      <c r="B1073" s="1" t="s">
        <v>23</v>
      </c>
      <c r="C1073" s="1" t="s">
        <v>26</v>
      </c>
      <c r="D1073" s="2">
        <v>44571</v>
      </c>
      <c r="E1073" s="5">
        <v>2702</v>
      </c>
      <c r="F1073" s="1">
        <v>24</v>
      </c>
      <c r="G1073" s="5">
        <v>112.58</v>
      </c>
      <c r="H1073" s="12">
        <v>1080.8</v>
      </c>
      <c r="I1073" s="7">
        <f>VLOOKUP(Sales_Table[[#This Row],[Country]], MarkupTable!$A$2:$B$7, 2, FALSE)</f>
        <v>0.1</v>
      </c>
      <c r="J1073" t="str">
        <f>IF(Sales_Table[[#This Row],[Markup]]&gt;0.2, "High tax", "Low tax")</f>
        <v>Low tax</v>
      </c>
    </row>
    <row r="1074" spans="1:10" x14ac:dyDescent="0.35">
      <c r="A1074" s="1" t="s">
        <v>22</v>
      </c>
      <c r="B1074" s="1" t="s">
        <v>15</v>
      </c>
      <c r="C1074" s="1" t="s">
        <v>14</v>
      </c>
      <c r="D1074" s="2">
        <v>44685</v>
      </c>
      <c r="E1074" s="5">
        <v>483</v>
      </c>
      <c r="F1074" s="1">
        <v>228</v>
      </c>
      <c r="G1074" s="5">
        <v>2.12</v>
      </c>
      <c r="H1074" s="12">
        <v>193.2</v>
      </c>
      <c r="I1074" s="7">
        <f>VLOOKUP(Sales_Table[[#This Row],[Country]], MarkupTable!$A$2:$B$7, 2, FALSE)</f>
        <v>0.25</v>
      </c>
      <c r="J1074" t="str">
        <f>IF(Sales_Table[[#This Row],[Markup]]&gt;0.2, "High tax", "Low tax")</f>
        <v>High tax</v>
      </c>
    </row>
    <row r="1075" spans="1:10" x14ac:dyDescent="0.35">
      <c r="A1075" s="1" t="s">
        <v>30</v>
      </c>
      <c r="B1075" s="1" t="s">
        <v>23</v>
      </c>
      <c r="C1075" s="1" t="s">
        <v>38</v>
      </c>
      <c r="D1075" s="2">
        <v>44656</v>
      </c>
      <c r="E1075" s="5">
        <v>5887</v>
      </c>
      <c r="F1075" s="1">
        <v>268</v>
      </c>
      <c r="G1075" s="5">
        <v>21.97</v>
      </c>
      <c r="H1075" s="12">
        <v>2354.8000000000002</v>
      </c>
      <c r="I1075" s="7">
        <f>VLOOKUP(Sales_Table[[#This Row],[Country]], MarkupTable!$A$2:$B$7, 2, FALSE)</f>
        <v>0.1</v>
      </c>
      <c r="J1075" t="str">
        <f>IF(Sales_Table[[#This Row],[Markup]]&gt;0.2, "High tax", "Low tax")</f>
        <v>Low tax</v>
      </c>
    </row>
    <row r="1076" spans="1:10" x14ac:dyDescent="0.35">
      <c r="A1076" s="1" t="s">
        <v>42</v>
      </c>
      <c r="B1076" s="1" t="s">
        <v>4</v>
      </c>
      <c r="C1076" s="1" t="s">
        <v>14</v>
      </c>
      <c r="D1076" s="2">
        <v>44578</v>
      </c>
      <c r="E1076" s="5">
        <v>952</v>
      </c>
      <c r="F1076" s="1">
        <v>68</v>
      </c>
      <c r="G1076" s="5">
        <v>14</v>
      </c>
      <c r="H1076" s="12">
        <v>380.8</v>
      </c>
      <c r="I1076" s="7">
        <f>VLOOKUP(Sales_Table[[#This Row],[Country]], MarkupTable!$A$2:$B$7, 2, FALSE)</f>
        <v>0.15</v>
      </c>
      <c r="J1076" t="str">
        <f>IF(Sales_Table[[#This Row],[Markup]]&gt;0.2, "High tax", "Low tax")</f>
        <v>Low tax</v>
      </c>
    </row>
    <row r="1077" spans="1:10" x14ac:dyDescent="0.35">
      <c r="A1077" s="1" t="s">
        <v>30</v>
      </c>
      <c r="B1077" s="1" t="s">
        <v>4</v>
      </c>
      <c r="C1077" s="1" t="s">
        <v>33</v>
      </c>
      <c r="D1077" s="2">
        <v>44642</v>
      </c>
      <c r="E1077" s="5">
        <v>10647</v>
      </c>
      <c r="F1077" s="1">
        <v>173</v>
      </c>
      <c r="G1077" s="5">
        <v>61.54</v>
      </c>
      <c r="H1077" s="12">
        <v>4258.8</v>
      </c>
      <c r="I1077" s="7">
        <f>VLOOKUP(Sales_Table[[#This Row],[Country]], MarkupTable!$A$2:$B$7, 2, FALSE)</f>
        <v>0.15</v>
      </c>
      <c r="J1077" t="str">
        <f>IF(Sales_Table[[#This Row],[Markup]]&gt;0.2, "High tax", "Low tax")</f>
        <v>Low tax</v>
      </c>
    </row>
    <row r="1078" spans="1:10" x14ac:dyDescent="0.35">
      <c r="A1078" s="1" t="s">
        <v>48</v>
      </c>
      <c r="B1078" s="1" t="s">
        <v>9</v>
      </c>
      <c r="C1078" s="1" t="s">
        <v>38</v>
      </c>
      <c r="D1078" s="2">
        <v>44747</v>
      </c>
      <c r="E1078" s="5">
        <v>6055</v>
      </c>
      <c r="F1078" s="1">
        <v>93</v>
      </c>
      <c r="G1078" s="5">
        <v>65.11</v>
      </c>
      <c r="H1078" s="12">
        <v>2422</v>
      </c>
      <c r="I1078" s="7">
        <f>VLOOKUP(Sales_Table[[#This Row],[Country]], MarkupTable!$A$2:$B$7, 2, FALSE)</f>
        <v>0.3</v>
      </c>
      <c r="J1078" t="str">
        <f>IF(Sales_Table[[#This Row],[Markup]]&gt;0.2, "High tax", "Low tax")</f>
        <v>High tax</v>
      </c>
    </row>
    <row r="1079" spans="1:10" x14ac:dyDescent="0.35">
      <c r="A1079" s="1" t="s">
        <v>11</v>
      </c>
      <c r="B1079" s="1" t="s">
        <v>23</v>
      </c>
      <c r="C1079" s="1" t="s">
        <v>21</v>
      </c>
      <c r="D1079" s="2">
        <v>44678</v>
      </c>
      <c r="E1079" s="5">
        <v>8757</v>
      </c>
      <c r="F1079" s="1">
        <v>338</v>
      </c>
      <c r="G1079" s="5">
        <v>25.91</v>
      </c>
      <c r="H1079" s="12">
        <v>3502.8</v>
      </c>
      <c r="I1079" s="7">
        <f>VLOOKUP(Sales_Table[[#This Row],[Country]], MarkupTable!$A$2:$B$7, 2, FALSE)</f>
        <v>0.1</v>
      </c>
      <c r="J1079" t="str">
        <f>IF(Sales_Table[[#This Row],[Markup]]&gt;0.2, "High tax", "Low tax")</f>
        <v>Low tax</v>
      </c>
    </row>
    <row r="1080" spans="1:10" x14ac:dyDescent="0.35">
      <c r="A1080" s="1" t="s">
        <v>35</v>
      </c>
      <c r="B1080" s="1" t="s">
        <v>23</v>
      </c>
      <c r="C1080" s="1" t="s">
        <v>41</v>
      </c>
      <c r="D1080" s="2">
        <v>44785</v>
      </c>
      <c r="E1080" s="5">
        <v>6055</v>
      </c>
      <c r="F1080" s="1">
        <v>73</v>
      </c>
      <c r="G1080" s="5">
        <v>82.95</v>
      </c>
      <c r="H1080" s="12">
        <v>2422</v>
      </c>
      <c r="I1080" s="7">
        <f>VLOOKUP(Sales_Table[[#This Row],[Country]], MarkupTable!$A$2:$B$7, 2, FALSE)</f>
        <v>0.1</v>
      </c>
      <c r="J1080" t="str">
        <f>IF(Sales_Table[[#This Row],[Markup]]&gt;0.2, "High tax", "Low tax")</f>
        <v>Low tax</v>
      </c>
    </row>
    <row r="1081" spans="1:10" x14ac:dyDescent="0.35">
      <c r="A1081" s="1" t="s">
        <v>8</v>
      </c>
      <c r="B1081" s="1" t="s">
        <v>1</v>
      </c>
      <c r="C1081" s="1" t="s">
        <v>50</v>
      </c>
      <c r="D1081" s="2">
        <v>44631</v>
      </c>
      <c r="E1081" s="5">
        <v>721</v>
      </c>
      <c r="F1081" s="1">
        <v>251</v>
      </c>
      <c r="G1081" s="5">
        <v>2.87</v>
      </c>
      <c r="H1081" s="12">
        <v>288.39999999999998</v>
      </c>
      <c r="I1081" s="7">
        <f>VLOOKUP(Sales_Table[[#This Row],[Country]], MarkupTable!$A$2:$B$7, 2, FALSE)</f>
        <v>0.12</v>
      </c>
      <c r="J1081" t="str">
        <f>IF(Sales_Table[[#This Row],[Markup]]&gt;0.2, "High tax", "Low tax")</f>
        <v>Low tax</v>
      </c>
    </row>
    <row r="1082" spans="1:10" x14ac:dyDescent="0.35">
      <c r="A1082" s="1" t="s">
        <v>0</v>
      </c>
      <c r="B1082" s="1" t="s">
        <v>1</v>
      </c>
      <c r="C1082" s="1" t="s">
        <v>36</v>
      </c>
      <c r="D1082" s="2">
        <v>44694</v>
      </c>
      <c r="E1082" s="5">
        <v>8589</v>
      </c>
      <c r="F1082" s="1">
        <v>229</v>
      </c>
      <c r="G1082" s="5">
        <v>37.51</v>
      </c>
      <c r="H1082" s="12">
        <v>3435.6</v>
      </c>
      <c r="I1082" s="7">
        <f>VLOOKUP(Sales_Table[[#This Row],[Country]], MarkupTable!$A$2:$B$7, 2, FALSE)</f>
        <v>0.12</v>
      </c>
      <c r="J1082" t="str">
        <f>IF(Sales_Table[[#This Row],[Markup]]&gt;0.2, "High tax", "Low tax")</f>
        <v>Low tax</v>
      </c>
    </row>
    <row r="1083" spans="1:10" x14ac:dyDescent="0.35">
      <c r="A1083" s="1" t="s">
        <v>37</v>
      </c>
      <c r="B1083" s="1" t="s">
        <v>20</v>
      </c>
      <c r="C1083" s="1" t="s">
        <v>10</v>
      </c>
      <c r="D1083" s="2">
        <v>44693</v>
      </c>
      <c r="E1083" s="5">
        <v>11781</v>
      </c>
      <c r="F1083" s="1">
        <v>91</v>
      </c>
      <c r="G1083" s="5">
        <v>129.46</v>
      </c>
      <c r="H1083" s="12">
        <v>4712.3999999999996</v>
      </c>
      <c r="I1083" s="7">
        <f>VLOOKUP(Sales_Table[[#This Row],[Country]], MarkupTable!$A$2:$B$7, 2, FALSE)</f>
        <v>0.35</v>
      </c>
      <c r="J1083" t="str">
        <f>IF(Sales_Table[[#This Row],[Markup]]&gt;0.2, "High tax", "Low tax")</f>
        <v>High tax</v>
      </c>
    </row>
    <row r="1084" spans="1:10" x14ac:dyDescent="0.35">
      <c r="A1084" s="1" t="s">
        <v>17</v>
      </c>
      <c r="B1084" s="1" t="s">
        <v>20</v>
      </c>
      <c r="C1084" s="1" t="s">
        <v>45</v>
      </c>
      <c r="D1084" s="2">
        <v>44573</v>
      </c>
      <c r="E1084" s="5">
        <v>672</v>
      </c>
      <c r="F1084" s="1">
        <v>194</v>
      </c>
      <c r="G1084" s="5">
        <v>3.46</v>
      </c>
      <c r="H1084" s="12">
        <v>268.8</v>
      </c>
      <c r="I1084" s="7">
        <f>VLOOKUP(Sales_Table[[#This Row],[Country]], MarkupTable!$A$2:$B$7, 2, FALSE)</f>
        <v>0.35</v>
      </c>
      <c r="J1084" t="str">
        <f>IF(Sales_Table[[#This Row],[Markup]]&gt;0.2, "High tax", "Low tax")</f>
        <v>High tax</v>
      </c>
    </row>
    <row r="1085" spans="1:10" x14ac:dyDescent="0.35">
      <c r="A1085" s="1" t="s">
        <v>47</v>
      </c>
      <c r="B1085" s="1" t="s">
        <v>15</v>
      </c>
      <c r="C1085" s="1" t="s">
        <v>31</v>
      </c>
      <c r="D1085" s="2">
        <v>44649</v>
      </c>
      <c r="E1085" s="5">
        <v>12558</v>
      </c>
      <c r="F1085" s="1">
        <v>403</v>
      </c>
      <c r="G1085" s="5">
        <v>31.16</v>
      </c>
      <c r="H1085" s="12">
        <v>5023.2</v>
      </c>
      <c r="I1085" s="7">
        <f>VLOOKUP(Sales_Table[[#This Row],[Country]], MarkupTable!$A$2:$B$7, 2, FALSE)</f>
        <v>0.25</v>
      </c>
      <c r="J1085" t="str">
        <f>IF(Sales_Table[[#This Row],[Markup]]&gt;0.2, "High tax", "Low tax")</f>
        <v>High tax</v>
      </c>
    </row>
    <row r="1086" spans="1:10" x14ac:dyDescent="0.35">
      <c r="A1086" s="1" t="s">
        <v>30</v>
      </c>
      <c r="B1086" s="1" t="s">
        <v>4</v>
      </c>
      <c r="C1086" s="1" t="s">
        <v>16</v>
      </c>
      <c r="D1086" s="2">
        <v>44634</v>
      </c>
      <c r="E1086" s="5">
        <v>8337</v>
      </c>
      <c r="F1086" s="1">
        <v>12</v>
      </c>
      <c r="G1086" s="5">
        <v>694.75</v>
      </c>
      <c r="H1086" s="12">
        <v>3334.8</v>
      </c>
      <c r="I1086" s="7">
        <f>VLOOKUP(Sales_Table[[#This Row],[Country]], MarkupTable!$A$2:$B$7, 2, FALSE)</f>
        <v>0.15</v>
      </c>
      <c r="J1086" t="str">
        <f>IF(Sales_Table[[#This Row],[Markup]]&gt;0.2, "High tax", "Low tax")</f>
        <v>Low tax</v>
      </c>
    </row>
    <row r="1087" spans="1:10" x14ac:dyDescent="0.35">
      <c r="A1087" s="1" t="s">
        <v>19</v>
      </c>
      <c r="B1087" s="1" t="s">
        <v>15</v>
      </c>
      <c r="C1087" s="1" t="s">
        <v>12</v>
      </c>
      <c r="D1087" s="2">
        <v>44705</v>
      </c>
      <c r="E1087" s="5">
        <v>8134</v>
      </c>
      <c r="F1087" s="1">
        <v>195</v>
      </c>
      <c r="G1087" s="5">
        <v>41.71</v>
      </c>
      <c r="H1087" s="12">
        <v>3253.6</v>
      </c>
      <c r="I1087" s="7">
        <f>VLOOKUP(Sales_Table[[#This Row],[Country]], MarkupTable!$A$2:$B$7, 2, FALSE)</f>
        <v>0.25</v>
      </c>
      <c r="J1087" t="str">
        <f>IF(Sales_Table[[#This Row],[Markup]]&gt;0.2, "High tax", "Low tax")</f>
        <v>High tax</v>
      </c>
    </row>
    <row r="1088" spans="1:10" x14ac:dyDescent="0.35">
      <c r="A1088" s="1" t="s">
        <v>37</v>
      </c>
      <c r="B1088" s="1" t="s">
        <v>23</v>
      </c>
      <c r="C1088" s="1" t="s">
        <v>29</v>
      </c>
      <c r="D1088" s="2">
        <v>44589</v>
      </c>
      <c r="E1088" s="5">
        <v>8491</v>
      </c>
      <c r="F1088" s="1">
        <v>75</v>
      </c>
      <c r="G1088" s="5">
        <v>113.21</v>
      </c>
      <c r="H1088" s="12">
        <v>3396.4</v>
      </c>
      <c r="I1088" s="7">
        <f>VLOOKUP(Sales_Table[[#This Row],[Country]], MarkupTable!$A$2:$B$7, 2, FALSE)</f>
        <v>0.1</v>
      </c>
      <c r="J1088" t="str">
        <f>IF(Sales_Table[[#This Row],[Markup]]&gt;0.2, "High tax", "Low tax")</f>
        <v>Low tax</v>
      </c>
    </row>
    <row r="1089" spans="1:10" x14ac:dyDescent="0.35">
      <c r="A1089" s="1" t="s">
        <v>28</v>
      </c>
      <c r="B1089" s="1" t="s">
        <v>4</v>
      </c>
      <c r="C1089" s="1" t="s">
        <v>41</v>
      </c>
      <c r="D1089" s="2">
        <v>44705</v>
      </c>
      <c r="E1089" s="5">
        <v>3066</v>
      </c>
      <c r="F1089" s="1">
        <v>96</v>
      </c>
      <c r="G1089" s="5">
        <v>31.94</v>
      </c>
      <c r="H1089" s="12">
        <v>1226.4000000000001</v>
      </c>
      <c r="I1089" s="7">
        <f>VLOOKUP(Sales_Table[[#This Row],[Country]], MarkupTable!$A$2:$B$7, 2, FALSE)</f>
        <v>0.15</v>
      </c>
      <c r="J1089" t="str">
        <f>IF(Sales_Table[[#This Row],[Markup]]&gt;0.2, "High tax", "Low tax")</f>
        <v>Low tax</v>
      </c>
    </row>
    <row r="1090" spans="1:10" x14ac:dyDescent="0.35">
      <c r="A1090" s="1" t="s">
        <v>17</v>
      </c>
      <c r="B1090" s="1" t="s">
        <v>9</v>
      </c>
      <c r="C1090" s="1" t="s">
        <v>7</v>
      </c>
      <c r="D1090" s="2">
        <v>44792</v>
      </c>
      <c r="E1090" s="5">
        <v>301</v>
      </c>
      <c r="F1090" s="1">
        <v>205</v>
      </c>
      <c r="G1090" s="5">
        <v>1.47</v>
      </c>
      <c r="H1090" s="12">
        <v>120.4</v>
      </c>
      <c r="I1090" s="7">
        <f>VLOOKUP(Sales_Table[[#This Row],[Country]], MarkupTable!$A$2:$B$7, 2, FALSE)</f>
        <v>0.3</v>
      </c>
      <c r="J1090" t="str">
        <f>IF(Sales_Table[[#This Row],[Markup]]&gt;0.2, "High tax", "Low tax")</f>
        <v>High tax</v>
      </c>
    </row>
    <row r="1091" spans="1:10" x14ac:dyDescent="0.35">
      <c r="A1091" s="1" t="s">
        <v>25</v>
      </c>
      <c r="B1091" s="1" t="s">
        <v>9</v>
      </c>
      <c r="C1091" s="1" t="s">
        <v>33</v>
      </c>
      <c r="D1091" s="2">
        <v>44698</v>
      </c>
      <c r="E1091" s="5">
        <v>4410</v>
      </c>
      <c r="F1091" s="1">
        <v>323</v>
      </c>
      <c r="G1091" s="5">
        <v>13.65</v>
      </c>
      <c r="H1091" s="12">
        <v>1764</v>
      </c>
      <c r="I1091" s="7">
        <f>VLOOKUP(Sales_Table[[#This Row],[Country]], MarkupTable!$A$2:$B$7, 2, FALSE)</f>
        <v>0.3</v>
      </c>
      <c r="J1091" t="str">
        <f>IF(Sales_Table[[#This Row],[Markup]]&gt;0.2, "High tax", "Low tax")</f>
        <v>High tax</v>
      </c>
    </row>
    <row r="1092" spans="1:10" x14ac:dyDescent="0.35">
      <c r="A1092" s="1" t="s">
        <v>0</v>
      </c>
      <c r="B1092" s="1" t="s">
        <v>20</v>
      </c>
      <c r="C1092" s="1" t="s">
        <v>38</v>
      </c>
      <c r="D1092" s="2">
        <v>44719</v>
      </c>
      <c r="E1092" s="5">
        <v>6559</v>
      </c>
      <c r="F1092" s="1">
        <v>119</v>
      </c>
      <c r="G1092" s="5">
        <v>55.12</v>
      </c>
      <c r="H1092" s="12">
        <v>2623.6</v>
      </c>
      <c r="I1092" s="7">
        <f>VLOOKUP(Sales_Table[[#This Row],[Country]], MarkupTable!$A$2:$B$7, 2, FALSE)</f>
        <v>0.35</v>
      </c>
      <c r="J1092" t="str">
        <f>IF(Sales_Table[[#This Row],[Markup]]&gt;0.2, "High tax", "Low tax")</f>
        <v>High tax</v>
      </c>
    </row>
    <row r="1093" spans="1:10" x14ac:dyDescent="0.35">
      <c r="A1093" s="1" t="s">
        <v>49</v>
      </c>
      <c r="B1093" s="1" t="s">
        <v>23</v>
      </c>
      <c r="C1093" s="1" t="s">
        <v>29</v>
      </c>
      <c r="D1093" s="2">
        <v>44768</v>
      </c>
      <c r="E1093" s="5">
        <v>574</v>
      </c>
      <c r="F1093" s="1">
        <v>217</v>
      </c>
      <c r="G1093" s="5">
        <v>2.65</v>
      </c>
      <c r="H1093" s="12">
        <v>229.6</v>
      </c>
      <c r="I1093" s="7">
        <f>VLOOKUP(Sales_Table[[#This Row],[Country]], MarkupTable!$A$2:$B$7, 2, FALSE)</f>
        <v>0.1</v>
      </c>
      <c r="J1093" t="str">
        <f>IF(Sales_Table[[#This Row],[Markup]]&gt;0.2, "High tax", "Low tax")</f>
        <v>Low tax</v>
      </c>
    </row>
    <row r="1094" spans="1:10" x14ac:dyDescent="0.35">
      <c r="A1094" s="1" t="s">
        <v>48</v>
      </c>
      <c r="B1094" s="1" t="s">
        <v>4</v>
      </c>
      <c r="C1094" s="1" t="s">
        <v>24</v>
      </c>
      <c r="D1094" s="2">
        <v>44770</v>
      </c>
      <c r="E1094" s="5">
        <v>2086</v>
      </c>
      <c r="F1094" s="1">
        <v>384</v>
      </c>
      <c r="G1094" s="5">
        <v>5.43</v>
      </c>
      <c r="H1094" s="12">
        <v>834.4</v>
      </c>
      <c r="I1094" s="7">
        <f>VLOOKUP(Sales_Table[[#This Row],[Country]], MarkupTable!$A$2:$B$7, 2, FALSE)</f>
        <v>0.15</v>
      </c>
      <c r="J1094" t="str">
        <f>IF(Sales_Table[[#This Row],[Markup]]&gt;0.2, "High tax", "Low tax")</f>
        <v>Low tax</v>
      </c>
    </row>
    <row r="1095" spans="1:10" x14ac:dyDescent="0.35">
      <c r="A1095" s="1" t="s">
        <v>25</v>
      </c>
      <c r="B1095" s="1" t="s">
        <v>4</v>
      </c>
      <c r="C1095" s="1" t="s">
        <v>52</v>
      </c>
      <c r="D1095" s="2">
        <v>44704</v>
      </c>
      <c r="E1095" s="5">
        <v>5075</v>
      </c>
      <c r="F1095" s="1">
        <v>344</v>
      </c>
      <c r="G1095" s="5">
        <v>14.75</v>
      </c>
      <c r="H1095" s="12">
        <v>2030</v>
      </c>
      <c r="I1095" s="7">
        <f>VLOOKUP(Sales_Table[[#This Row],[Country]], MarkupTable!$A$2:$B$7, 2, FALSE)</f>
        <v>0.15</v>
      </c>
      <c r="J1095" t="str">
        <f>IF(Sales_Table[[#This Row],[Markup]]&gt;0.2, "High tax", "Low tax")</f>
        <v>Low tax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2267-79B9-40DA-834F-F780EC880409}">
  <dimension ref="B2:J35"/>
  <sheetViews>
    <sheetView workbookViewId="0">
      <selection activeCell="H8" sqref="H8"/>
    </sheetView>
  </sheetViews>
  <sheetFormatPr defaultRowHeight="18" x14ac:dyDescent="0.35"/>
  <cols>
    <col min="2" max="2" width="11.33203125" bestFit="1" customWidth="1"/>
    <col min="3" max="3" width="11.08203125" bestFit="1" customWidth="1"/>
    <col min="5" max="5" width="11.6640625" customWidth="1"/>
    <col min="6" max="6" width="15.6640625" customWidth="1"/>
    <col min="7" max="7" width="14" customWidth="1"/>
    <col min="9" max="9" width="19.33203125" customWidth="1"/>
    <col min="10" max="10" width="14.25" style="1" customWidth="1"/>
    <col min="11" max="11" width="12.58203125" customWidth="1"/>
  </cols>
  <sheetData>
    <row r="2" spans="2:10" x14ac:dyDescent="0.35">
      <c r="I2" s="8" t="s">
        <v>55</v>
      </c>
      <c r="J2" s="16" t="s">
        <v>72</v>
      </c>
    </row>
    <row r="3" spans="2:10" x14ac:dyDescent="0.35">
      <c r="B3" s="3" t="s">
        <v>54</v>
      </c>
      <c r="C3" t="s">
        <v>67</v>
      </c>
      <c r="E3" s="8" t="s">
        <v>54</v>
      </c>
      <c r="F3" s="8" t="s">
        <v>70</v>
      </c>
      <c r="I3" s="13" t="s">
        <v>39</v>
      </c>
      <c r="J3" s="17" t="str">
        <f>INDEX(Sales_Table[Country], MATCH(_xlfn.MINIFS(Sales_Table[Date], Sales_Table[Product], I3), Sales_Table[Date], 0))</f>
        <v>Australia</v>
      </c>
    </row>
    <row r="4" spans="2:10" x14ac:dyDescent="0.35">
      <c r="B4" s="4" t="s">
        <v>9</v>
      </c>
      <c r="C4" s="6">
        <v>5548.1317073170731</v>
      </c>
      <c r="E4" s="13" t="s">
        <v>4</v>
      </c>
      <c r="F4" s="14">
        <f>SUMIF(Sales_Table[Country], E4, Sales_Table[Amount])</f>
        <v>1045800</v>
      </c>
    </row>
    <row r="5" spans="2:10" x14ac:dyDescent="0.35">
      <c r="B5" s="4" t="s">
        <v>23</v>
      </c>
      <c r="C5" s="6">
        <v>5502.28</v>
      </c>
    </row>
    <row r="6" spans="2:10" x14ac:dyDescent="0.35">
      <c r="B6" s="4" t="s">
        <v>4</v>
      </c>
      <c r="C6" s="6">
        <v>5683.695652173913</v>
      </c>
    </row>
    <row r="7" spans="2:10" x14ac:dyDescent="0.35">
      <c r="B7" s="4" t="s">
        <v>15</v>
      </c>
      <c r="C7" s="6">
        <v>5493.745664739884</v>
      </c>
    </row>
    <row r="8" spans="2:10" x14ac:dyDescent="0.35">
      <c r="B8" s="4" t="s">
        <v>1</v>
      </c>
      <c r="C8" s="6">
        <v>5908.9438202247193</v>
      </c>
      <c r="E8" s="8" t="s">
        <v>54</v>
      </c>
      <c r="F8" s="8" t="s">
        <v>55</v>
      </c>
      <c r="G8" s="8" t="s">
        <v>71</v>
      </c>
    </row>
    <row r="9" spans="2:10" x14ac:dyDescent="0.35">
      <c r="B9" s="4" t="s">
        <v>20</v>
      </c>
      <c r="C9" s="6">
        <v>5784.0726256983244</v>
      </c>
      <c r="E9" s="13" t="s">
        <v>23</v>
      </c>
      <c r="F9" s="15" t="s">
        <v>33</v>
      </c>
      <c r="G9" s="10">
        <f>SUMIFS(Sales_Table[Amount], Sales_Table[Country], E9, Sales_Table[Product], F9)</f>
        <v>58051</v>
      </c>
    </row>
    <row r="10" spans="2:10" x14ac:dyDescent="0.35">
      <c r="B10" s="4" t="s">
        <v>66</v>
      </c>
      <c r="C10" s="6">
        <v>5652.3080438756851</v>
      </c>
    </row>
    <row r="14" spans="2:10" hidden="1" x14ac:dyDescent="0.35">
      <c r="C14" t="str" cm="1">
        <f t="array" ref="C14:C35">_xlfn.UNIQUE(Sales_Table[Product])</f>
        <v>Mint Chip Choco</v>
      </c>
    </row>
    <row r="15" spans="2:10" hidden="1" x14ac:dyDescent="0.35">
      <c r="C15" t="str">
        <v>85% Dark Bars</v>
      </c>
    </row>
    <row r="16" spans="2:10" hidden="1" x14ac:dyDescent="0.35">
      <c r="C16" t="str">
        <v>Peanut Butter Cubes</v>
      </c>
    </row>
    <row r="17" spans="3:3" hidden="1" x14ac:dyDescent="0.35">
      <c r="C17" t="str">
        <v>Smooth Sliky Salty</v>
      </c>
    </row>
    <row r="18" spans="3:3" hidden="1" x14ac:dyDescent="0.35">
      <c r="C18" t="str">
        <v>99% Dark &amp; Pure</v>
      </c>
    </row>
    <row r="19" spans="3:3" hidden="1" x14ac:dyDescent="0.35">
      <c r="C19" t="str">
        <v>After Nines</v>
      </c>
    </row>
    <row r="20" spans="3:3" hidden="1" x14ac:dyDescent="0.35">
      <c r="C20" t="str">
        <v>50% Dark Bites</v>
      </c>
    </row>
    <row r="21" spans="3:3" hidden="1" x14ac:dyDescent="0.35">
      <c r="C21" t="str">
        <v>Orange Choco</v>
      </c>
    </row>
    <row r="22" spans="3:3" hidden="1" x14ac:dyDescent="0.35">
      <c r="C22" t="str">
        <v>Eclairs</v>
      </c>
    </row>
    <row r="23" spans="3:3" hidden="1" x14ac:dyDescent="0.35">
      <c r="C23" t="str">
        <v>Drinking Coco</v>
      </c>
    </row>
    <row r="24" spans="3:3" hidden="1" x14ac:dyDescent="0.35">
      <c r="C24" t="str">
        <v>Organic Choco Syrup</v>
      </c>
    </row>
    <row r="25" spans="3:3" hidden="1" x14ac:dyDescent="0.35">
      <c r="C25" t="str">
        <v>Milk Bars</v>
      </c>
    </row>
    <row r="26" spans="3:3" hidden="1" x14ac:dyDescent="0.35">
      <c r="C26" t="str">
        <v>Spicy Special Slims</v>
      </c>
    </row>
    <row r="27" spans="3:3" hidden="1" x14ac:dyDescent="0.35">
      <c r="C27" t="str">
        <v>Fruit &amp; Nut Bars</v>
      </c>
    </row>
    <row r="28" spans="3:3" hidden="1" x14ac:dyDescent="0.35">
      <c r="C28" t="str">
        <v>White Choc</v>
      </c>
    </row>
    <row r="29" spans="3:3" hidden="1" x14ac:dyDescent="0.35">
      <c r="C29" t="str">
        <v>Manuka Honey Choco</v>
      </c>
    </row>
    <row r="30" spans="3:3" hidden="1" x14ac:dyDescent="0.35">
      <c r="C30" t="str">
        <v>Almond Choco</v>
      </c>
    </row>
    <row r="31" spans="3:3" hidden="1" x14ac:dyDescent="0.35">
      <c r="C31" t="str">
        <v>Raspberry Choco</v>
      </c>
    </row>
    <row r="32" spans="3:3" hidden="1" x14ac:dyDescent="0.35">
      <c r="C32" t="str">
        <v>Choco Coated Almonds</v>
      </c>
    </row>
    <row r="33" spans="3:3" hidden="1" x14ac:dyDescent="0.35">
      <c r="C33" t="str">
        <v>Baker's Choco Chips</v>
      </c>
    </row>
    <row r="34" spans="3:3" hidden="1" x14ac:dyDescent="0.35">
      <c r="C34" t="str">
        <v>Caramel Stuffed Bars</v>
      </c>
    </row>
    <row r="35" spans="3:3" hidden="1" x14ac:dyDescent="0.35">
      <c r="C35" t="str">
        <v>70% Dark Bites</v>
      </c>
    </row>
  </sheetData>
  <dataValidations count="2">
    <dataValidation type="list" allowBlank="1" showInputMessage="1" showErrorMessage="1" sqref="E4 E9" xr:uid="{3FED14A1-2D8E-4C76-941B-B6E9719F5B19}">
      <formula1>$B$4:$B$9</formula1>
    </dataValidation>
    <dataValidation type="list" allowBlank="1" showInputMessage="1" showErrorMessage="1" sqref="F9 I3" xr:uid="{5F420BB3-9CAA-497D-8875-0D49D616B0BA}">
      <formula1>$C$14:$C$35</formula1>
    </dataValidation>
  </dataValidation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8" sqref="B8"/>
    </sheetView>
  </sheetViews>
  <sheetFormatPr defaultRowHeight="18" x14ac:dyDescent="0.35"/>
  <cols>
    <col min="1" max="1" width="11.5" customWidth="1"/>
    <col min="2" max="2" width="8.6640625" style="7"/>
  </cols>
  <sheetData>
    <row r="1" spans="1:2" x14ac:dyDescent="0.35">
      <c r="A1" s="8" t="s">
        <v>54</v>
      </c>
      <c r="B1" s="9" t="s">
        <v>69</v>
      </c>
    </row>
    <row r="2" spans="1:2" x14ac:dyDescent="0.35">
      <c r="A2" s="10" t="str" cm="1">
        <f t="array" ref="A2:A7">_xlfn.UNIQUE(Sales_Table[Country])</f>
        <v>UK</v>
      </c>
      <c r="B2" s="11">
        <v>0.12</v>
      </c>
    </row>
    <row r="3" spans="1:2" x14ac:dyDescent="0.35">
      <c r="A3" s="10" t="str">
        <v>India</v>
      </c>
      <c r="B3" s="11">
        <v>0.15</v>
      </c>
    </row>
    <row r="4" spans="1:2" x14ac:dyDescent="0.35">
      <c r="A4" s="10" t="str">
        <v>Australia</v>
      </c>
      <c r="B4" s="11">
        <v>0.3</v>
      </c>
    </row>
    <row r="5" spans="1:2" x14ac:dyDescent="0.35">
      <c r="A5" s="10" t="str">
        <v>New Zealand</v>
      </c>
      <c r="B5" s="11">
        <v>0.25</v>
      </c>
    </row>
    <row r="6" spans="1:2" x14ac:dyDescent="0.35">
      <c r="A6" s="10" t="str">
        <v>USA</v>
      </c>
      <c r="B6" s="11">
        <v>0.35</v>
      </c>
    </row>
    <row r="7" spans="1:2" x14ac:dyDescent="0.35">
      <c r="A7" s="10" t="str">
        <v>Canada</v>
      </c>
      <c r="B7" s="1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A8" sqref="A8"/>
    </sheetView>
  </sheetViews>
  <sheetFormatPr defaultRowHeight="18" x14ac:dyDescent="0.35"/>
  <cols>
    <col min="1" max="1" width="10.75" customWidth="1"/>
    <col min="2" max="3" width="12.08203125" style="5" customWidth="1"/>
    <col min="4" max="4" width="9.9140625" customWidth="1"/>
  </cols>
  <sheetData>
    <row r="1" spans="1:4" x14ac:dyDescent="0.35">
      <c r="A1" s="3" t="s">
        <v>63</v>
      </c>
      <c r="B1" s="5" t="s">
        <v>61</v>
      </c>
      <c r="C1" s="5" t="s">
        <v>62</v>
      </c>
      <c r="D1" t="s">
        <v>64</v>
      </c>
    </row>
    <row r="2" spans="1:4" x14ac:dyDescent="0.35">
      <c r="A2" s="4" t="s">
        <v>9</v>
      </c>
      <c r="B2" s="5">
        <v>1137367</v>
      </c>
      <c r="C2" s="5">
        <v>454946.79999999993</v>
      </c>
      <c r="D2" s="1">
        <v>205</v>
      </c>
    </row>
    <row r="3" spans="1:4" x14ac:dyDescent="0.35">
      <c r="A3" s="4" t="s">
        <v>23</v>
      </c>
      <c r="B3" s="5">
        <v>962899</v>
      </c>
      <c r="C3" s="5">
        <v>385159.5999999998</v>
      </c>
      <c r="D3" s="1">
        <v>175</v>
      </c>
    </row>
    <row r="4" spans="1:4" x14ac:dyDescent="0.35">
      <c r="A4" s="4" t="s">
        <v>4</v>
      </c>
      <c r="B4" s="5">
        <v>1045800</v>
      </c>
      <c r="C4" s="5">
        <v>418320.00000000006</v>
      </c>
      <c r="D4" s="1">
        <v>184</v>
      </c>
    </row>
    <row r="5" spans="1:4" x14ac:dyDescent="0.35">
      <c r="A5" s="4" t="s">
        <v>15</v>
      </c>
      <c r="B5" s="5">
        <v>950418</v>
      </c>
      <c r="C5" s="5">
        <v>380167.2</v>
      </c>
      <c r="D5" s="1">
        <v>173</v>
      </c>
    </row>
    <row r="6" spans="1:4" x14ac:dyDescent="0.35">
      <c r="A6" s="4" t="s">
        <v>1</v>
      </c>
      <c r="B6" s="5">
        <v>1051792</v>
      </c>
      <c r="C6" s="5">
        <v>420716.79999999981</v>
      </c>
      <c r="D6" s="1">
        <v>178</v>
      </c>
    </row>
    <row r="7" spans="1:4" x14ac:dyDescent="0.35">
      <c r="A7" s="4" t="s">
        <v>20</v>
      </c>
      <c r="B7" s="5">
        <v>1035349</v>
      </c>
      <c r="C7" s="5">
        <v>414139.5999999998</v>
      </c>
      <c r="D7" s="1">
        <v>179</v>
      </c>
    </row>
    <row r="8" spans="1:4" x14ac:dyDescent="0.35">
      <c r="A8" s="4" t="s">
        <v>65</v>
      </c>
      <c r="B8" s="5">
        <v>6183625</v>
      </c>
      <c r="C8" s="5">
        <v>2473450.0000000014</v>
      </c>
      <c r="D8" s="1">
        <v>1094</v>
      </c>
    </row>
  </sheetData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85EABE18-2C32-4A7D-94EA-959C32854324}">
  <ds:schemaRefs/>
</ds:datastoreItem>
</file>

<file path=customXml/itemProps2.xml><?xml version="1.0" encoding="utf-8"?>
<ds:datastoreItem xmlns:ds="http://schemas.openxmlformats.org/officeDocument/2006/customXml" ds:itemID="{FDFBD67D-7A0A-4A5D-BBDB-597FFADEB26B}">
  <ds:schemaRefs/>
</ds:datastoreItem>
</file>

<file path=customXml/itemProps3.xml><?xml version="1.0" encoding="utf-8"?>
<ds:datastoreItem xmlns:ds="http://schemas.openxmlformats.org/officeDocument/2006/customXml" ds:itemID="{700CD908-9A6A-4F2F-85A3-617A9B19241C}">
  <ds:schemaRefs/>
</ds:datastoreItem>
</file>

<file path=customXml/itemProps4.xml><?xml version="1.0" encoding="utf-8"?>
<ds:datastoreItem xmlns:ds="http://schemas.openxmlformats.org/officeDocument/2006/customXml" ds:itemID="{1F3D349D-E5F2-4CCD-BA18-50F73E3AAD9F}">
  <ds:schemaRefs/>
</ds:datastoreItem>
</file>

<file path=customXml/itemProps5.xml><?xml version="1.0" encoding="utf-8"?>
<ds:datastoreItem xmlns:ds="http://schemas.openxmlformats.org/officeDocument/2006/customXml" ds:itemID="{D7494CFD-BDB4-448C-B8A9-0F70C2419E41}">
  <ds:schemaRefs/>
</ds:datastoreItem>
</file>

<file path=customXml/itemProps6.xml><?xml version="1.0" encoding="utf-8"?>
<ds:datastoreItem xmlns:ds="http://schemas.openxmlformats.org/officeDocument/2006/customXml" ds:itemID="{8FF7A1F6-D4DF-473D-B186-BD83A76088E3}">
  <ds:schemaRefs/>
</ds:datastoreItem>
</file>

<file path=customXml/itemProps7.xml><?xml version="1.0" encoding="utf-8"?>
<ds:datastoreItem xmlns:ds="http://schemas.openxmlformats.org/officeDocument/2006/customXml" ds:itemID="{595605CF-1516-466F-BB42-52369A5E25BB}">
  <ds:schemaRefs/>
</ds:datastoreItem>
</file>

<file path=customXml/itemProps8.xml><?xml version="1.0" encoding="utf-8"?>
<ds:datastoreItem xmlns:ds="http://schemas.openxmlformats.org/officeDocument/2006/customXml" ds:itemID="{002B3BAB-D50C-45D8-93DE-CF770D367475}">
  <ds:schemaRefs/>
</ds:datastoreItem>
</file>

<file path=customXml/itemProps9.xml><?xml version="1.0" encoding="utf-8"?>
<ds:datastoreItem xmlns:ds="http://schemas.openxmlformats.org/officeDocument/2006/customXml" ds:itemID="{54EB78FA-3BC7-4629-9790-21F78F65C24F}">
  <ds:schemaRefs/>
</ds:datastoreItem>
</file>

<file path=customXml/itemProps10.xml><?xml version="1.0" encoding="utf-8"?>
<ds:datastoreItem xmlns:ds="http://schemas.openxmlformats.org/officeDocument/2006/customXml" ds:itemID="{27A699A5-ED5C-4819-8FE0-E87C4A9E155D}">
  <ds:schemaRefs/>
</ds:datastoreItem>
</file>

<file path=customXml/itemProps11.xml><?xml version="1.0" encoding="utf-8"?>
<ds:datastoreItem xmlns:ds="http://schemas.openxmlformats.org/officeDocument/2006/customXml" ds:itemID="{76FA2D33-C4EF-47CA-9AE1-0AD8F740268B}">
  <ds:schemaRefs/>
</ds:datastoreItem>
</file>

<file path=customXml/itemProps12.xml><?xml version="1.0" encoding="utf-8"?>
<ds:datastoreItem xmlns:ds="http://schemas.openxmlformats.org/officeDocument/2006/customXml" ds:itemID="{8780D176-2581-44A1-AA73-D17A8051B4A6}">
  <ds:schemaRefs>
    <ds:schemaRef ds:uri="http://schemas.microsoft.com/DataMashup"/>
  </ds:schemaRefs>
</ds:datastoreItem>
</file>

<file path=customXml/itemProps13.xml><?xml version="1.0" encoding="utf-8"?>
<ds:datastoreItem xmlns:ds="http://schemas.openxmlformats.org/officeDocument/2006/customXml" ds:itemID="{EA78A67F-F703-483E-BEC1-DAF1A6E9056D}">
  <ds:schemaRefs/>
</ds:datastoreItem>
</file>

<file path=customXml/itemProps14.xml><?xml version="1.0" encoding="utf-8"?>
<ds:datastoreItem xmlns:ds="http://schemas.openxmlformats.org/officeDocument/2006/customXml" ds:itemID="{E9273086-E686-4634-8D77-BDACA8C4AC8F}">
  <ds:schemaRefs/>
</ds:datastoreItem>
</file>

<file path=customXml/itemProps15.xml><?xml version="1.0" encoding="utf-8"?>
<ds:datastoreItem xmlns:ds="http://schemas.openxmlformats.org/officeDocument/2006/customXml" ds:itemID="{D543BE5F-4FD3-4955-B01D-704A288082C2}">
  <ds:schemaRefs/>
</ds:datastoreItem>
</file>

<file path=customXml/itemProps16.xml><?xml version="1.0" encoding="utf-8"?>
<ds:datastoreItem xmlns:ds="http://schemas.openxmlformats.org/officeDocument/2006/customXml" ds:itemID="{B734FA1F-C05E-4034-8792-01127B56DDDF}">
  <ds:schemaRefs/>
</ds:datastoreItem>
</file>

<file path=customXml/itemProps17.xml><?xml version="1.0" encoding="utf-8"?>
<ds:datastoreItem xmlns:ds="http://schemas.openxmlformats.org/officeDocument/2006/customXml" ds:itemID="{EF6C6ADF-2F75-47C4-85DE-9A50B4C6B09A}">
  <ds:schemaRefs/>
</ds:datastoreItem>
</file>

<file path=customXml/itemProps18.xml><?xml version="1.0" encoding="utf-8"?>
<ds:datastoreItem xmlns:ds="http://schemas.openxmlformats.org/officeDocument/2006/customXml" ds:itemID="{9B28B807-B65F-4857-B235-81DE4DA06B1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Calculating</vt:lpstr>
      <vt:lpstr>MarkupTable</vt:lpstr>
      <vt:lpstr>Sales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Chan</cp:lastModifiedBy>
  <dcterms:created xsi:type="dcterms:W3CDTF">2022-08-30T07:40:14Z</dcterms:created>
  <dcterms:modified xsi:type="dcterms:W3CDTF">2025-06-12T12:58:30Z</dcterms:modified>
</cp:coreProperties>
</file>