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W-DVS\Слеллаж для шлангов\V00.03\"/>
    </mc:Choice>
  </mc:AlternateContent>
  <xr:revisionPtr revIDLastSave="0" documentId="13_ncr:81_{4BC1D8F3-4B0A-4957-8660-C8BF6FF3CB75}" xr6:coauthVersionLast="45" xr6:coauthVersionMax="45" xr10:uidLastSave="{00000000-0000-0000-0000-000000000000}"/>
  <bookViews>
    <workbookView xWindow="-120" yWindow="-120" windowWidth="20730" windowHeight="11310" activeTab="1" xr2:uid="{82D1D56E-D3EA-4702-9125-CE66F6324524}"/>
  </bookViews>
  <sheets>
    <sheet name="Лист2" sheetId="2" r:id="rId1"/>
    <sheet name="Лист1" sheetId="1" r:id="rId2"/>
  </sheets>
  <definedNames>
    <definedName name="_xlcn.WorksheetConnection_Лист1AJ1" hidden="1">Лист1!$A:$J</definedName>
  </definedNames>
  <calcPr calcId="191029"/>
  <customWorkbookViews>
    <customWorkbookView name="SoftIC - Личное представление" guid="{AD606843-DF4B-43B5-92B2-E27652EF6389}" mergeInterval="0" personalView="1" maximized="1" xWindow="-8" yWindow="-8" windowWidth="1382" windowHeight="754" activeSheetId="1"/>
  </customWorkbookViews>
  <pivotCaches>
    <pivotCache cacheId="3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Лист1!$A:$J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9" i="1" l="1"/>
  <c r="U4" i="1"/>
  <c r="U5" i="1"/>
  <c r="U10" i="1"/>
  <c r="U11" i="1"/>
  <c r="U15" i="1"/>
  <c r="U19" i="1"/>
  <c r="U20" i="1"/>
  <c r="U29" i="1"/>
  <c r="U37" i="1"/>
  <c r="U36" i="1"/>
  <c r="U35" i="1"/>
  <c r="U34" i="1"/>
  <c r="T15" i="1"/>
  <c r="R39" i="1"/>
  <c r="R37" i="1"/>
  <c r="R36" i="1"/>
  <c r="R35" i="1"/>
  <c r="R15" i="1"/>
  <c r="R34" i="1"/>
  <c r="R29" i="1"/>
  <c r="R20" i="1"/>
  <c r="R19" i="1"/>
  <c r="R11" i="1"/>
  <c r="R10" i="1"/>
  <c r="R5" i="1"/>
  <c r="R4" i="1"/>
  <c r="L10" i="1"/>
  <c r="L11" i="1"/>
  <c r="O15" i="1"/>
  <c r="N15" i="1"/>
  <c r="N14" i="1"/>
  <c r="N13" i="1"/>
  <c r="N12" i="1"/>
  <c r="L34" i="1"/>
  <c r="L29" i="1"/>
  <c r="L20" i="1"/>
  <c r="L19" i="1"/>
  <c r="L5" i="1"/>
  <c r="L4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1" i="1"/>
  <c r="K20" i="1"/>
  <c r="K19" i="1"/>
  <c r="K18" i="1"/>
  <c r="K17" i="1"/>
  <c r="K16" i="1"/>
  <c r="K11" i="1"/>
  <c r="K10" i="1"/>
  <c r="K9" i="1"/>
  <c r="K8" i="1"/>
  <c r="K7" i="1"/>
  <c r="K6" i="1"/>
  <c r="K5" i="1"/>
  <c r="K4" i="1"/>
  <c r="K3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29841D-5E18-4743-AAC6-2732FB98F7F2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70694E2-4A29-4617-BE0B-505BAF7B6E6D}" name="WorksheetConnection_Лист1!$A:$J" type="102" refreshedVersion="6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Лист1AJ1"/>
        </x15:connection>
      </ext>
    </extLst>
  </connection>
</connections>
</file>

<file path=xl/sharedStrings.xml><?xml version="1.0" encoding="utf-8"?>
<sst xmlns="http://schemas.openxmlformats.org/spreadsheetml/2006/main" count="230" uniqueCount="98">
  <si>
    <t>ПОЗ.</t>
  </si>
  <si>
    <t>Обозначение</t>
  </si>
  <si>
    <t>Наименование</t>
  </si>
  <si>
    <t>Конф</t>
  </si>
  <si>
    <t>ТипПр.</t>
  </si>
  <si>
    <t>Заготовка</t>
  </si>
  <si>
    <t>К-ВО</t>
  </si>
  <si>
    <t>Винт ГОСТ 11738-84</t>
  </si>
  <si>
    <t>М10-(6g)x16</t>
  </si>
  <si>
    <t>Кольцо ГОСТ 13943-86</t>
  </si>
  <si>
    <t>А68</t>
  </si>
  <si>
    <t>ВДС.03.01.01.02</t>
  </si>
  <si>
    <t>Крюк</t>
  </si>
  <si>
    <t>-</t>
  </si>
  <si>
    <t>СЛ</t>
  </si>
  <si>
    <t>Прут стальной</t>
  </si>
  <si>
    <t>12мм</t>
  </si>
  <si>
    <t>ВДС.03.04.01.01.01</t>
  </si>
  <si>
    <t>Обойма 108</t>
  </si>
  <si>
    <t>Кругляк стальной</t>
  </si>
  <si>
    <t>81мм</t>
  </si>
  <si>
    <t>ВДС.03.02</t>
  </si>
  <si>
    <t>Ось</t>
  </si>
  <si>
    <t>Труба ВГП стальная</t>
  </si>
  <si>
    <t>1"</t>
  </si>
  <si>
    <t>ВДС.03.01.05</t>
  </si>
  <si>
    <t>Перемычка верхняя</t>
  </si>
  <si>
    <t>Труба профильная</t>
  </si>
  <si>
    <t>40х20х2</t>
  </si>
  <si>
    <t>ВДС.03.01.04</t>
  </si>
  <si>
    <t>Перемычка нижняя</t>
  </si>
  <si>
    <t>ВДС.03.05.01.03</t>
  </si>
  <si>
    <t>1/2"</t>
  </si>
  <si>
    <t>ВДС.03.04.01.03</t>
  </si>
  <si>
    <t>Перемычка стойки_50</t>
  </si>
  <si>
    <t>ВДС.03.09.01.03</t>
  </si>
  <si>
    <t>Перемычка стойки_70</t>
  </si>
  <si>
    <t>ВДС.03.07.01.02</t>
  </si>
  <si>
    <t>Перемычка стойки_90</t>
  </si>
  <si>
    <t>ВДС.03.01.02</t>
  </si>
  <si>
    <t>Поперечина рамы</t>
  </si>
  <si>
    <t>ВДС.03.03</t>
  </si>
  <si>
    <t>Проставка</t>
  </si>
  <si>
    <t>фиксирующая</t>
  </si>
  <si>
    <t>ТК, СЛ</t>
  </si>
  <si>
    <t>50мм</t>
  </si>
  <si>
    <t>простая</t>
  </si>
  <si>
    <t>ВДС.03.04.02</t>
  </si>
  <si>
    <t>Пруток 15</t>
  </si>
  <si>
    <t>ВДС.03.07.02</t>
  </si>
  <si>
    <t>Пруток 20</t>
  </si>
  <si>
    <t>ВДС.03.06.01</t>
  </si>
  <si>
    <t>Пруток 25</t>
  </si>
  <si>
    <t>ВДС.03.08.01</t>
  </si>
  <si>
    <t>Пруток_30</t>
  </si>
  <si>
    <t>ВДС.03.11.02</t>
  </si>
  <si>
    <t>Пруток_45_90_30</t>
  </si>
  <si>
    <t>18мм</t>
  </si>
  <si>
    <t>ВДС.03.01.03</t>
  </si>
  <si>
    <t>Стойка</t>
  </si>
  <si>
    <t>ВДС.03.04.01.02</t>
  </si>
  <si>
    <t>Стойка катушки_15_50</t>
  </si>
  <si>
    <t>ВДС.03.05.01.02</t>
  </si>
  <si>
    <t>Стойка катушки_22_60</t>
  </si>
  <si>
    <t>ВДС.03.07.01.01</t>
  </si>
  <si>
    <t>Стойка катушки_22_90</t>
  </si>
  <si>
    <t>ВДС.03.09.01.02</t>
  </si>
  <si>
    <t>Стойка катушки_30_70</t>
  </si>
  <si>
    <t>ВДС.03.11.01.02</t>
  </si>
  <si>
    <t>Стойка катушки_45_90</t>
  </si>
  <si>
    <t>ВДС.03.01.01.01</t>
  </si>
  <si>
    <t>Стойка направляющей</t>
  </si>
  <si>
    <t>ВДС.03.04.01.01.02</t>
  </si>
  <si>
    <t>Фланец 15</t>
  </si>
  <si>
    <t>ЛЗ</t>
  </si>
  <si>
    <t>Сталь листовая</t>
  </si>
  <si>
    <t>4мм</t>
  </si>
  <si>
    <t>ВДС.03.05.01.01.01</t>
  </si>
  <si>
    <t>Фланец_22</t>
  </si>
  <si>
    <t>ВДС.03.09.01.01.01</t>
  </si>
  <si>
    <t>Фланец_30</t>
  </si>
  <si>
    <t>ВДС.03.11.01.01.01</t>
  </si>
  <si>
    <t>Фланец_45_90</t>
  </si>
  <si>
    <t>ВДС.03.04.03.01</t>
  </si>
  <si>
    <t>Втулка оси катушки</t>
  </si>
  <si>
    <t>ТК</t>
  </si>
  <si>
    <t>1 1/2"</t>
  </si>
  <si>
    <t>ВДС.03.04.03.02</t>
  </si>
  <si>
    <t>Законцовка втулки</t>
  </si>
  <si>
    <t>Перемычка стойки_22_60</t>
  </si>
  <si>
    <t>Подшипник ГОСТ 8338-75</t>
  </si>
  <si>
    <t>Названия строк</t>
  </si>
  <si>
    <t>(пусто)</t>
  </si>
  <si>
    <t>Общий итог</t>
  </si>
  <si>
    <t>Сумма по столбцу К-ВО</t>
  </si>
  <si>
    <t>Типоразмер</t>
  </si>
  <si>
    <t>Габарит</t>
  </si>
  <si>
    <t>Габарит2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</si>
</sst>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i/>
      <sz val="14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ftIC" refreshedDate="44608.321856365743" backgroundQuery="1" createdVersion="6" refreshedVersion="6" minRefreshableVersion="3" recordCount="0" supportSubquery="1" supportAdvancedDrill="1" xr:uid="{8FF359DE-5D60-45BE-9ED5-0FDC1B8AD82B}">
  <cacheSource type="external" connectionId="1"/>
  <cacheFields count="5">
    <cacheField name="[Диапазон].[Заготовка].[Заготовка]" caption="Заготовка" numFmtId="0" hierarchy="5" level="1">
      <sharedItems containsBlank="1" count="6">
        <m/>
        <s v="Кругляк стальной"/>
        <s v="Прут стальной"/>
        <s v="Сталь листовая"/>
        <s v="Труба ВГП стальная"/>
        <s v="Труба профильная"/>
      </sharedItems>
    </cacheField>
    <cacheField name="[Диапазон].[Типоразме р].[Типоразме р]" caption="Типоразме р" numFmtId="0" hierarchy="6" level="1">
      <sharedItems containsBlank="1" count="10">
        <m/>
        <s v="50мм"/>
        <s v="81мм"/>
        <s v="12мм"/>
        <s v="18мм"/>
        <s v="4мм"/>
        <s v="1 1/2&quot;"/>
        <s v="1&quot;"/>
        <s v="1/2&quot;"/>
        <s v="40х20х2"/>
      </sharedItems>
    </cacheField>
    <cacheField name="[Диапазон].[Габар ит2].[Габар ит2]" caption="Габар ит2" numFmtId="0" hierarchy="8" level="1">
      <sharedItems containsString="0" containsBlank="1" containsNumber="1" containsInteger="1" minValue="0" maxValue="490" count="5">
        <m/>
        <n v="0"/>
        <n v="190"/>
        <n v="260"/>
        <n v="490"/>
      </sharedItems>
      <extLst>
        <ext xmlns:x15="http://schemas.microsoft.com/office/spreadsheetml/2010/11/main" uri="{4F2E5C28-24EA-4eb8-9CBF-B6C8F9C3D259}">
          <x15:cachedUniqueNames>
            <x15:cachedUniqueName index="1" name="[Диапазон].[Габар ит2].&amp;[0]"/>
            <x15:cachedUniqueName index="2" name="[Диапазон].[Габар ит2].&amp;[190]"/>
            <x15:cachedUniqueName index="3" name="[Диапазон].[Габар ит2].&amp;[260]"/>
            <x15:cachedUniqueName index="4" name="[Диапазон].[Габар ит2].&amp;[490]"/>
          </x15:cachedUniqueNames>
        </ext>
      </extLst>
    </cacheField>
    <cacheField name="[Measures].[Сумма по столбцу К-ВО]" caption="Сумма по столбцу К-ВО" numFmtId="0" hierarchy="13" level="32767"/>
    <cacheField name="[Диапазон].[Габари т].[Габари т]" caption="Габари т" numFmtId="0" hierarchy="7" level="1">
      <sharedItems containsString="0" containsBlank="1" containsNumber="1" containsInteger="1" minValue="0" maxValue="2050" count="32">
        <m/>
        <n v="0"/>
        <n v="15"/>
        <n v="40"/>
        <n v="50"/>
        <n v="24"/>
        <n v="112"/>
        <n v="195"/>
        <n v="245"/>
        <n v="295"/>
        <n v="345"/>
        <n v="190"/>
        <n v="260"/>
        <n v="340"/>
        <n v="490"/>
        <n v="132"/>
        <n v="188"/>
        <n v="232"/>
        <n v="288"/>
        <n v="1070"/>
        <n v="175"/>
        <n v="200"/>
        <n v="215"/>
        <n v="225"/>
        <n v="319"/>
        <n v="344"/>
        <n v="444"/>
        <n v="548"/>
        <n v="940"/>
        <n v="1920"/>
        <n v="2000"/>
        <n v="2050"/>
      </sharedItems>
      <extLst>
        <ext xmlns:x15="http://schemas.microsoft.com/office/spreadsheetml/2010/11/main" uri="{4F2E5C28-24EA-4eb8-9CBF-B6C8F9C3D259}">
          <x15:cachedUniqueNames>
            <x15:cachedUniqueName index="1" name="[Диапазон].[Габари т].&amp;[0]"/>
            <x15:cachedUniqueName index="2" name="[Диапазон].[Габари т].&amp;[15]"/>
            <x15:cachedUniqueName index="3" name="[Диапазон].[Габари т].&amp;[40]"/>
            <x15:cachedUniqueName index="4" name="[Диапазон].[Габари т].&amp;[50]"/>
            <x15:cachedUniqueName index="5" name="[Диапазон].[Габари т].&amp;[24]"/>
            <x15:cachedUniqueName index="6" name="[Диапазон].[Габари т].&amp;[112]"/>
            <x15:cachedUniqueName index="7" name="[Диапазон].[Габари т].&amp;[195]"/>
            <x15:cachedUniqueName index="8" name="[Диапазон].[Габари т].&amp;[245]"/>
            <x15:cachedUniqueName index="9" name="[Диапазон].[Габари т].&amp;[295]"/>
            <x15:cachedUniqueName index="10" name="[Диапазон].[Габари т].&amp;[345]"/>
            <x15:cachedUniqueName index="11" name="[Диапазон].[Габари т].&amp;[190]"/>
            <x15:cachedUniqueName index="12" name="[Диапазон].[Габари т].&amp;[260]"/>
            <x15:cachedUniqueName index="13" name="[Диапазон].[Габари т].&amp;[340]"/>
            <x15:cachedUniqueName index="14" name="[Диапазон].[Габари т].&amp;[490]"/>
            <x15:cachedUniqueName index="15" name="[Диапазон].[Габари т].&amp;[132]"/>
            <x15:cachedUniqueName index="16" name="[Диапазон].[Габари т].&amp;[188]"/>
            <x15:cachedUniqueName index="17" name="[Диапазон].[Габари т].&amp;[232]"/>
            <x15:cachedUniqueName index="18" name="[Диапазон].[Габари т].&amp;[288]"/>
            <x15:cachedUniqueName index="19" name="[Диапазон].[Габари т].&amp;[1070]"/>
            <x15:cachedUniqueName index="20" name="[Диапазон].[Габари т].&amp;[175]"/>
            <x15:cachedUniqueName index="21" name="[Диапазон].[Габари т].&amp;[200]"/>
            <x15:cachedUniqueName index="22" name="[Диапазон].[Габари т].&amp;[215]"/>
            <x15:cachedUniqueName index="23" name="[Диапазон].[Габари т].&amp;[225]"/>
            <x15:cachedUniqueName index="24" name="[Диапазон].[Габари т].&amp;[319]"/>
            <x15:cachedUniqueName index="25" name="[Диапазон].[Габари т].&amp;[344]"/>
            <x15:cachedUniqueName index="26" name="[Диапазон].[Габари т].&amp;[444]"/>
            <x15:cachedUniqueName index="27" name="[Диапазон].[Габари т].&amp;[548]"/>
            <x15:cachedUniqueName index="28" name="[Диапазон].[Габари т].&amp;[940]"/>
            <x15:cachedUniqueName index="29" name="[Диапазон].[Габари т].&amp;[1920]"/>
            <x15:cachedUniqueName index="30" name="[Диапазон].[Габари т].&amp;[2000]"/>
            <x15:cachedUniqueName index="31" name="[Диапазон].[Габари т].&amp;[2050]"/>
          </x15:cachedUniqueNames>
        </ext>
      </extLst>
    </cacheField>
  </cacheFields>
  <cacheHierarchies count="14">
    <cacheHierarchy uniqueName="[Диапазон].[ПОЗ.]" caption="ПОЗ." attribute="1" defaultMemberUniqueName="[Диапазон].[ПОЗ.].[All]" allUniqueName="[Диапазон].[ПОЗ.].[All]" dimensionUniqueName="[Диапазон]" displayFolder="" count="0" memberValueDatatype="20" unbalanced="0"/>
    <cacheHierarchy uniqueName="[Диапазон].[Обозначение]" caption="Обозначение" attribute="1" defaultMemberUniqueName="[Диапазон].[Обозначение].[All]" allUniqueName="[Диапазон].[Обозначение].[All]" dimensionUniqueName="[Диапазон]" displayFolder="" count="0" memberValueDatatype="130" unbalanced="0"/>
    <cacheHierarchy uniqueName="[Диапазон].[Наименование]" caption="Наименование" attribute="1" defaultMemberUniqueName="[Диапазон].[Наименование].[All]" allUniqueName="[Диапазон].[Наименование].[All]" dimensionUniqueName="[Диапазон]" displayFolder="" count="0" memberValueDatatype="130" unbalanced="0"/>
    <cacheHierarchy uniqueName="[Диапазон].[Конф]" caption="Конф" attribute="1" defaultMemberUniqueName="[Диапазон].[Конф].[All]" allUniqueName="[Диапазон].[Конф].[All]" dimensionUniqueName="[Диапазон]" displayFolder="" count="0" memberValueDatatype="130" unbalanced="0"/>
    <cacheHierarchy uniqueName="[Диапазон].[ТипПр.]" caption="ТипПр." attribute="1" defaultMemberUniqueName="[Диапазон].[ТипПр.].[All]" allUniqueName="[Диапазон].[ТипПр.].[All]" dimensionUniqueName="[Диапазон]" displayFolder="" count="0" memberValueDatatype="130" unbalanced="0"/>
    <cacheHierarchy uniqueName="[Диапазон].[Заготовка]" caption="Заготовка" attribute="1" defaultMemberUniqueName="[Диапазон].[Заготовка].[All]" allUniqueName="[Диапазон].[Заготовка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Типоразме р]" caption="Типоразме р" attribute="1" defaultMemberUniqueName="[Диапазон].[Типоразме р].[All]" allUniqueName="[Диапазон].[Типоразме р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Габари т]" caption="Габари т" attribute="1" defaultMemberUniqueName="[Диапазон].[Габари т].[All]" allUniqueName="[Диапазон].[Габари т].[All]" dimensionUniqueName="[Диапазон]" displayFolder="" count="2" memberValueDatatype="20" unbalanced="0">
      <fieldsUsage count="2">
        <fieldUsage x="-1"/>
        <fieldUsage x="4"/>
      </fieldsUsage>
    </cacheHierarchy>
    <cacheHierarchy uniqueName="[Диапазон].[Габар ит2]" caption="Габар ит2" attribute="1" defaultMemberUniqueName="[Диапазон].[Габар ит2].[All]" allUniqueName="[Диапазон].[Габар ит2].[All]" dimensionUniqueName="[Диапазон]" displayFolder="" count="2" memberValueDatatype="20" unbalanced="0">
      <fieldsUsage count="2">
        <fieldUsage x="-1"/>
        <fieldUsage x="2"/>
      </fieldsUsage>
    </cacheHierarchy>
    <cacheHierarchy uniqueName="[Диапазон].[К-ВО]" caption="К-ВО" attribute="1" defaultMemberUniqueName="[Диапазон].[К-ВО].[All]" allUniqueName="[Диапазон].[К-ВО].[All]" dimensionUniqueName="[Диапазон]" displayFolder="" count="0" memberValueDatatype="20" unbalanced="0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Габар ит2]" caption="Сумма по столбцу Габар ит2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К-ВО]" caption="Сумма по столбцу К-ВО" measure="1" displayFolder="" measureGroup="Диапазон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CA94B7-AA39-4B58-82C1-FDC7AA00FECA}" name="Сводная таблица1" cacheId="3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90" firstHeaderRow="1" firstDataRow="1" firstDataCol="1"/>
  <pivotFields count="5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4">
    <field x="0"/>
    <field x="1"/>
    <field x="4"/>
    <field x="2"/>
  </rowFields>
  <rowItems count="87">
    <i>
      <x/>
    </i>
    <i r="1">
      <x/>
    </i>
    <i r="2">
      <x/>
    </i>
    <i r="3">
      <x/>
    </i>
    <i r="2">
      <x v="1"/>
    </i>
    <i r="3">
      <x v="1"/>
    </i>
    <i>
      <x v="1"/>
    </i>
    <i r="1">
      <x v="1"/>
    </i>
    <i r="2">
      <x v="2"/>
    </i>
    <i r="3">
      <x v="1"/>
    </i>
    <i r="2">
      <x v="3"/>
    </i>
    <i r="3">
      <x v="1"/>
    </i>
    <i r="2">
      <x v="4"/>
    </i>
    <i r="3">
      <x v="1"/>
    </i>
    <i r="1">
      <x v="2"/>
    </i>
    <i r="2">
      <x v="5"/>
    </i>
    <i r="3">
      <x v="1"/>
    </i>
    <i>
      <x v="2"/>
    </i>
    <i r="1">
      <x v="3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1">
      <x v="4"/>
    </i>
    <i r="2">
      <x v="10"/>
    </i>
    <i r="3">
      <x v="1"/>
    </i>
    <i>
      <x v="3"/>
    </i>
    <i r="1">
      <x v="5"/>
    </i>
    <i r="2">
      <x v="11"/>
    </i>
    <i r="3">
      <x v="2"/>
    </i>
    <i r="2">
      <x v="12"/>
    </i>
    <i r="3">
      <x v="3"/>
    </i>
    <i r="2">
      <x v="13"/>
    </i>
    <i r="3">
      <x v="1"/>
    </i>
    <i r="2">
      <x v="14"/>
    </i>
    <i r="3">
      <x v="4"/>
    </i>
    <i>
      <x v="4"/>
    </i>
    <i r="1">
      <x v="6"/>
    </i>
    <i r="2">
      <x v="15"/>
    </i>
    <i r="3">
      <x v="1"/>
    </i>
    <i r="2">
      <x v="16"/>
    </i>
    <i r="3">
      <x v="1"/>
    </i>
    <i r="2">
      <x v="17"/>
    </i>
    <i r="3">
      <x v="1"/>
    </i>
    <i r="2">
      <x v="18"/>
    </i>
    <i r="3">
      <x v="1"/>
    </i>
    <i r="1">
      <x v="7"/>
    </i>
    <i r="2">
      <x v="19"/>
    </i>
    <i r="3">
      <x v="1"/>
    </i>
    <i r="1">
      <x v="8"/>
    </i>
    <i r="2">
      <x v="20"/>
    </i>
    <i r="3">
      <x v="1"/>
    </i>
    <i r="2">
      <x v="21"/>
    </i>
    <i r="3">
      <x v="1"/>
    </i>
    <i r="2">
      <x v="22"/>
    </i>
    <i r="3">
      <x v="1"/>
    </i>
    <i r="2">
      <x v="23"/>
    </i>
    <i r="3">
      <x v="1"/>
    </i>
    <i r="2">
      <x v="8"/>
    </i>
    <i r="3">
      <x v="1"/>
    </i>
    <i r="2">
      <x v="24"/>
    </i>
    <i r="3">
      <x v="1"/>
    </i>
    <i r="2">
      <x v="13"/>
    </i>
    <i r="3">
      <x v="1"/>
    </i>
    <i r="2">
      <x v="25"/>
    </i>
    <i r="3">
      <x v="1"/>
    </i>
    <i r="2">
      <x v="26"/>
    </i>
    <i r="3">
      <x v="1"/>
    </i>
    <i>
      <x v="5"/>
    </i>
    <i r="1">
      <x v="9"/>
    </i>
    <i r="2">
      <x v="27"/>
    </i>
    <i r="3">
      <x v="1"/>
    </i>
    <i r="2">
      <x v="28"/>
    </i>
    <i r="3">
      <x v="1"/>
    </i>
    <i r="2">
      <x v="29"/>
    </i>
    <i r="3">
      <x v="1"/>
    </i>
    <i r="2">
      <x v="30"/>
    </i>
    <i r="3">
      <x v="1"/>
    </i>
    <i r="2">
      <x v="31"/>
    </i>
    <i r="3">
      <x v="1"/>
    </i>
    <i t="grand">
      <x/>
    </i>
  </rowItems>
  <colItems count="1">
    <i/>
  </colItems>
  <dataFields count="1">
    <dataField name="Сумма по столбцу К-ВО" fld="3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5"/>
    <rowHierarchyUsage hierarchyUsage="6"/>
    <rowHierarchyUsage hierarchyUsage="7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Лист1!$A:$J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22DB3-4938-4B0D-85F4-51DE9C0B7161}">
  <dimension ref="A3:B90"/>
  <sheetViews>
    <sheetView topLeftCell="A76" workbookViewId="0">
      <selection activeCell="A3" sqref="A3"/>
    </sheetView>
  </sheetViews>
  <sheetFormatPr defaultRowHeight="15" x14ac:dyDescent="0.25"/>
  <cols>
    <col min="1" max="1" width="20.5703125" bestFit="1" customWidth="1"/>
    <col min="2" max="2" width="23" bestFit="1" customWidth="1"/>
    <col min="3" max="6" width="4" bestFit="1" customWidth="1"/>
    <col min="7" max="7" width="11.85546875" bestFit="1" customWidth="1"/>
    <col min="8" max="29" width="5.85546875" bestFit="1" customWidth="1"/>
    <col min="30" max="33" width="6.85546875" bestFit="1" customWidth="1"/>
    <col min="34" max="34" width="11.85546875" bestFit="1" customWidth="1"/>
  </cols>
  <sheetData>
    <row r="3" spans="1:2" x14ac:dyDescent="0.25">
      <c r="A3" s="2" t="s">
        <v>91</v>
      </c>
      <c r="B3" t="s">
        <v>94</v>
      </c>
    </row>
    <row r="4" spans="1:2" x14ac:dyDescent="0.25">
      <c r="A4" s="3" t="s">
        <v>92</v>
      </c>
      <c r="B4" s="5"/>
    </row>
    <row r="5" spans="1:2" x14ac:dyDescent="0.25">
      <c r="A5" s="4" t="s">
        <v>92</v>
      </c>
      <c r="B5" s="5"/>
    </row>
    <row r="6" spans="1:2" x14ac:dyDescent="0.25">
      <c r="A6" s="6" t="s">
        <v>92</v>
      </c>
      <c r="B6" s="5"/>
    </row>
    <row r="7" spans="1:2" x14ac:dyDescent="0.25">
      <c r="A7" s="7" t="s">
        <v>92</v>
      </c>
      <c r="B7" s="5">
        <v>48</v>
      </c>
    </row>
    <row r="8" spans="1:2" x14ac:dyDescent="0.25">
      <c r="A8" s="6">
        <v>0</v>
      </c>
      <c r="B8" s="5"/>
    </row>
    <row r="9" spans="1:2" x14ac:dyDescent="0.25">
      <c r="A9" s="7">
        <v>0</v>
      </c>
      <c r="B9" s="5">
        <v>8</v>
      </c>
    </row>
    <row r="10" spans="1:2" x14ac:dyDescent="0.25">
      <c r="A10" s="3" t="s">
        <v>19</v>
      </c>
      <c r="B10" s="5"/>
    </row>
    <row r="11" spans="1:2" x14ac:dyDescent="0.25">
      <c r="A11" s="4" t="s">
        <v>45</v>
      </c>
      <c r="B11" s="5"/>
    </row>
    <row r="12" spans="1:2" x14ac:dyDescent="0.25">
      <c r="A12" s="6">
        <v>15</v>
      </c>
      <c r="B12" s="5"/>
    </row>
    <row r="13" spans="1:2" x14ac:dyDescent="0.25">
      <c r="A13" s="7">
        <v>0</v>
      </c>
      <c r="B13" s="5">
        <v>8</v>
      </c>
    </row>
    <row r="14" spans="1:2" x14ac:dyDescent="0.25">
      <c r="A14" s="6">
        <v>40</v>
      </c>
      <c r="B14" s="5"/>
    </row>
    <row r="15" spans="1:2" x14ac:dyDescent="0.25">
      <c r="A15" s="7">
        <v>0</v>
      </c>
      <c r="B15" s="5">
        <v>24</v>
      </c>
    </row>
    <row r="16" spans="1:2" x14ac:dyDescent="0.25">
      <c r="A16" s="6">
        <v>50</v>
      </c>
      <c r="B16" s="5"/>
    </row>
    <row r="17" spans="1:2" x14ac:dyDescent="0.25">
      <c r="A17" s="7">
        <v>0</v>
      </c>
      <c r="B17" s="5">
        <v>16</v>
      </c>
    </row>
    <row r="18" spans="1:2" x14ac:dyDescent="0.25">
      <c r="A18" s="4" t="s">
        <v>20</v>
      </c>
      <c r="B18" s="5"/>
    </row>
    <row r="19" spans="1:2" x14ac:dyDescent="0.25">
      <c r="A19" s="6">
        <v>24</v>
      </c>
      <c r="B19" s="5"/>
    </row>
    <row r="20" spans="1:2" x14ac:dyDescent="0.25">
      <c r="A20" s="7">
        <v>0</v>
      </c>
      <c r="B20" s="5">
        <v>24</v>
      </c>
    </row>
    <row r="21" spans="1:2" x14ac:dyDescent="0.25">
      <c r="A21" s="3" t="s">
        <v>15</v>
      </c>
      <c r="B21" s="5"/>
    </row>
    <row r="22" spans="1:2" x14ac:dyDescent="0.25">
      <c r="A22" s="4" t="s">
        <v>16</v>
      </c>
      <c r="B22" s="5"/>
    </row>
    <row r="23" spans="1:2" x14ac:dyDescent="0.25">
      <c r="A23" s="6">
        <v>112</v>
      </c>
      <c r="B23" s="5"/>
    </row>
    <row r="24" spans="1:2" x14ac:dyDescent="0.25">
      <c r="A24" s="7">
        <v>0</v>
      </c>
      <c r="B24" s="5">
        <v>30</v>
      </c>
    </row>
    <row r="25" spans="1:2" x14ac:dyDescent="0.25">
      <c r="A25" s="6">
        <v>195</v>
      </c>
      <c r="B25" s="5"/>
    </row>
    <row r="26" spans="1:2" x14ac:dyDescent="0.25">
      <c r="A26" s="7">
        <v>0</v>
      </c>
      <c r="B26" s="5">
        <v>30</v>
      </c>
    </row>
    <row r="27" spans="1:2" x14ac:dyDescent="0.25">
      <c r="A27" s="6">
        <v>245</v>
      </c>
      <c r="B27" s="5"/>
    </row>
    <row r="28" spans="1:2" x14ac:dyDescent="0.25">
      <c r="A28" s="7">
        <v>0</v>
      </c>
      <c r="B28" s="5">
        <v>18</v>
      </c>
    </row>
    <row r="29" spans="1:2" x14ac:dyDescent="0.25">
      <c r="A29" s="6">
        <v>295</v>
      </c>
      <c r="B29" s="5"/>
    </row>
    <row r="30" spans="1:2" x14ac:dyDescent="0.25">
      <c r="A30" s="7">
        <v>0</v>
      </c>
      <c r="B30" s="5">
        <v>6</v>
      </c>
    </row>
    <row r="31" spans="1:2" x14ac:dyDescent="0.25">
      <c r="A31" s="6">
        <v>345</v>
      </c>
      <c r="B31" s="5"/>
    </row>
    <row r="32" spans="1:2" x14ac:dyDescent="0.25">
      <c r="A32" s="7">
        <v>0</v>
      </c>
      <c r="B32" s="5">
        <v>6</v>
      </c>
    </row>
    <row r="33" spans="1:2" x14ac:dyDescent="0.25">
      <c r="A33" s="4" t="s">
        <v>57</v>
      </c>
      <c r="B33" s="5"/>
    </row>
    <row r="34" spans="1:2" x14ac:dyDescent="0.25">
      <c r="A34" s="6">
        <v>345</v>
      </c>
      <c r="B34" s="5"/>
    </row>
    <row r="35" spans="1:2" x14ac:dyDescent="0.25">
      <c r="A35" s="7">
        <v>0</v>
      </c>
      <c r="B35" s="5">
        <v>12</v>
      </c>
    </row>
    <row r="36" spans="1:2" x14ac:dyDescent="0.25">
      <c r="A36" s="3" t="s">
        <v>75</v>
      </c>
      <c r="B36" s="5"/>
    </row>
    <row r="37" spans="1:2" x14ac:dyDescent="0.25">
      <c r="A37" s="4" t="s">
        <v>76</v>
      </c>
      <c r="B37" s="5"/>
    </row>
    <row r="38" spans="1:2" x14ac:dyDescent="0.25">
      <c r="A38" s="6">
        <v>190</v>
      </c>
      <c r="B38" s="5"/>
    </row>
    <row r="39" spans="1:2" x14ac:dyDescent="0.25">
      <c r="A39" s="7">
        <v>190</v>
      </c>
      <c r="B39" s="5">
        <v>4</v>
      </c>
    </row>
    <row r="40" spans="1:2" x14ac:dyDescent="0.25">
      <c r="A40" s="6">
        <v>260</v>
      </c>
      <c r="B40" s="5"/>
    </row>
    <row r="41" spans="1:2" x14ac:dyDescent="0.25">
      <c r="A41" s="7">
        <v>260</v>
      </c>
      <c r="B41" s="5">
        <v>12</v>
      </c>
    </row>
    <row r="42" spans="1:2" x14ac:dyDescent="0.25">
      <c r="A42" s="6">
        <v>340</v>
      </c>
      <c r="B42" s="5"/>
    </row>
    <row r="43" spans="1:2" x14ac:dyDescent="0.25">
      <c r="A43" s="7">
        <v>0</v>
      </c>
      <c r="B43" s="5">
        <v>4</v>
      </c>
    </row>
    <row r="44" spans="1:2" x14ac:dyDescent="0.25">
      <c r="A44" s="6">
        <v>490</v>
      </c>
      <c r="B44" s="5"/>
    </row>
    <row r="45" spans="1:2" x14ac:dyDescent="0.25">
      <c r="A45" s="7">
        <v>490</v>
      </c>
      <c r="B45" s="5">
        <v>4</v>
      </c>
    </row>
    <row r="46" spans="1:2" x14ac:dyDescent="0.25">
      <c r="A46" s="3" t="s">
        <v>23</v>
      </c>
      <c r="B46" s="5"/>
    </row>
    <row r="47" spans="1:2" x14ac:dyDescent="0.25">
      <c r="A47" s="4" t="s">
        <v>86</v>
      </c>
      <c r="B47" s="5"/>
    </row>
    <row r="48" spans="1:2" x14ac:dyDescent="0.25">
      <c r="A48" s="6">
        <v>132</v>
      </c>
      <c r="B48" s="5"/>
    </row>
    <row r="49" spans="1:2" x14ac:dyDescent="0.25">
      <c r="A49" s="7">
        <v>0</v>
      </c>
      <c r="B49" s="5">
        <v>5</v>
      </c>
    </row>
    <row r="50" spans="1:2" x14ac:dyDescent="0.25">
      <c r="A50" s="6">
        <v>188</v>
      </c>
      <c r="B50" s="5"/>
    </row>
    <row r="51" spans="1:2" x14ac:dyDescent="0.25">
      <c r="A51" s="7">
        <v>0</v>
      </c>
      <c r="B51" s="5">
        <v>3</v>
      </c>
    </row>
    <row r="52" spans="1:2" x14ac:dyDescent="0.25">
      <c r="A52" s="6">
        <v>232</v>
      </c>
      <c r="B52" s="5"/>
    </row>
    <row r="53" spans="1:2" x14ac:dyDescent="0.25">
      <c r="A53" s="7">
        <v>0</v>
      </c>
      <c r="B53" s="5">
        <v>1</v>
      </c>
    </row>
    <row r="54" spans="1:2" x14ac:dyDescent="0.25">
      <c r="A54" s="6">
        <v>288</v>
      </c>
      <c r="B54" s="5"/>
    </row>
    <row r="55" spans="1:2" x14ac:dyDescent="0.25">
      <c r="A55" s="7">
        <v>0</v>
      </c>
      <c r="B55" s="5">
        <v>3</v>
      </c>
    </row>
    <row r="56" spans="1:2" x14ac:dyDescent="0.25">
      <c r="A56" s="4" t="s">
        <v>24</v>
      </c>
      <c r="B56" s="5"/>
    </row>
    <row r="57" spans="1:2" x14ac:dyDescent="0.25">
      <c r="A57" s="6">
        <v>1070</v>
      </c>
      <c r="B57" s="5"/>
    </row>
    <row r="58" spans="1:2" x14ac:dyDescent="0.25">
      <c r="A58" s="7">
        <v>0</v>
      </c>
      <c r="B58" s="5">
        <v>4</v>
      </c>
    </row>
    <row r="59" spans="1:2" x14ac:dyDescent="0.25">
      <c r="A59" s="4" t="s">
        <v>32</v>
      </c>
      <c r="B59" s="5"/>
    </row>
    <row r="60" spans="1:2" x14ac:dyDescent="0.25">
      <c r="A60" s="6">
        <v>175</v>
      </c>
      <c r="B60" s="5"/>
    </row>
    <row r="61" spans="1:2" x14ac:dyDescent="0.25">
      <c r="A61" s="7">
        <v>0</v>
      </c>
      <c r="B61" s="5">
        <v>24</v>
      </c>
    </row>
    <row r="62" spans="1:2" x14ac:dyDescent="0.25">
      <c r="A62" s="6">
        <v>200</v>
      </c>
      <c r="B62" s="5"/>
    </row>
    <row r="63" spans="1:2" x14ac:dyDescent="0.25">
      <c r="A63" s="7">
        <v>0</v>
      </c>
      <c r="B63" s="5">
        <v>24</v>
      </c>
    </row>
    <row r="64" spans="1:2" x14ac:dyDescent="0.25">
      <c r="A64" s="6">
        <v>215</v>
      </c>
      <c r="B64" s="5"/>
    </row>
    <row r="65" spans="1:2" x14ac:dyDescent="0.25">
      <c r="A65" s="7">
        <v>0</v>
      </c>
      <c r="B65" s="5">
        <v>36</v>
      </c>
    </row>
    <row r="66" spans="1:2" x14ac:dyDescent="0.25">
      <c r="A66" s="6">
        <v>225</v>
      </c>
      <c r="B66" s="5"/>
    </row>
    <row r="67" spans="1:2" x14ac:dyDescent="0.25">
      <c r="A67" s="7">
        <v>0</v>
      </c>
      <c r="B67" s="5">
        <v>24</v>
      </c>
    </row>
    <row r="68" spans="1:2" x14ac:dyDescent="0.25">
      <c r="A68" s="6">
        <v>245</v>
      </c>
      <c r="B68" s="5"/>
    </row>
    <row r="69" spans="1:2" x14ac:dyDescent="0.25">
      <c r="A69" s="7">
        <v>0</v>
      </c>
      <c r="B69" s="5">
        <v>24</v>
      </c>
    </row>
    <row r="70" spans="1:2" x14ac:dyDescent="0.25">
      <c r="A70" s="6">
        <v>319</v>
      </c>
      <c r="B70" s="5"/>
    </row>
    <row r="71" spans="1:2" x14ac:dyDescent="0.25">
      <c r="A71" s="7">
        <v>0</v>
      </c>
      <c r="B71" s="5">
        <v>36</v>
      </c>
    </row>
    <row r="72" spans="1:2" x14ac:dyDescent="0.25">
      <c r="A72" s="6">
        <v>340</v>
      </c>
      <c r="B72" s="5"/>
    </row>
    <row r="73" spans="1:2" x14ac:dyDescent="0.25">
      <c r="A73" s="7">
        <v>0</v>
      </c>
      <c r="B73" s="5">
        <v>36</v>
      </c>
    </row>
    <row r="74" spans="1:2" x14ac:dyDescent="0.25">
      <c r="A74" s="6">
        <v>344</v>
      </c>
      <c r="B74" s="5"/>
    </row>
    <row r="75" spans="1:2" x14ac:dyDescent="0.25">
      <c r="A75" s="7">
        <v>0</v>
      </c>
      <c r="B75" s="5">
        <v>24</v>
      </c>
    </row>
    <row r="76" spans="1:2" x14ac:dyDescent="0.25">
      <c r="A76" s="6">
        <v>444</v>
      </c>
      <c r="B76" s="5"/>
    </row>
    <row r="77" spans="1:2" x14ac:dyDescent="0.25">
      <c r="A77" s="7">
        <v>0</v>
      </c>
      <c r="B77" s="5">
        <v>60</v>
      </c>
    </row>
    <row r="78" spans="1:2" x14ac:dyDescent="0.25">
      <c r="A78" s="3" t="s">
        <v>27</v>
      </c>
      <c r="B78" s="5"/>
    </row>
    <row r="79" spans="1:2" x14ac:dyDescent="0.25">
      <c r="A79" s="4" t="s">
        <v>28</v>
      </c>
      <c r="B79" s="5"/>
    </row>
    <row r="80" spans="1:2" x14ac:dyDescent="0.25">
      <c r="A80" s="6">
        <v>548</v>
      </c>
      <c r="B80" s="5"/>
    </row>
    <row r="81" spans="1:2" x14ac:dyDescent="0.25">
      <c r="A81" s="7">
        <v>0</v>
      </c>
      <c r="B81" s="5">
        <v>3</v>
      </c>
    </row>
    <row r="82" spans="1:2" x14ac:dyDescent="0.25">
      <c r="A82" s="6">
        <v>940</v>
      </c>
      <c r="B82" s="5"/>
    </row>
    <row r="83" spans="1:2" x14ac:dyDescent="0.25">
      <c r="A83" s="7">
        <v>0</v>
      </c>
      <c r="B83" s="5">
        <v>3</v>
      </c>
    </row>
    <row r="84" spans="1:2" x14ac:dyDescent="0.25">
      <c r="A84" s="6">
        <v>1920</v>
      </c>
      <c r="B84" s="5"/>
    </row>
    <row r="85" spans="1:2" x14ac:dyDescent="0.25">
      <c r="A85" s="7">
        <v>0</v>
      </c>
      <c r="B85" s="5">
        <v>3</v>
      </c>
    </row>
    <row r="86" spans="1:2" x14ac:dyDescent="0.25">
      <c r="A86" s="6">
        <v>2000</v>
      </c>
      <c r="B86" s="5"/>
    </row>
    <row r="87" spans="1:2" x14ac:dyDescent="0.25">
      <c r="A87" s="7">
        <v>0</v>
      </c>
      <c r="B87" s="5">
        <v>2</v>
      </c>
    </row>
    <row r="88" spans="1:2" x14ac:dyDescent="0.25">
      <c r="A88" s="6">
        <v>2050</v>
      </c>
      <c r="B88" s="5"/>
    </row>
    <row r="89" spans="1:2" x14ac:dyDescent="0.25">
      <c r="A89" s="7">
        <v>0</v>
      </c>
      <c r="B89" s="5">
        <v>3</v>
      </c>
    </row>
    <row r="90" spans="1:2" x14ac:dyDescent="0.25">
      <c r="A90" s="3" t="s">
        <v>93</v>
      </c>
      <c r="B90" s="5">
        <v>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A8476-9A04-4222-87B1-34BA90FF189F}">
  <dimension ref="A1:U39"/>
  <sheetViews>
    <sheetView tabSelected="1" topLeftCell="D30" zoomScale="80" zoomScaleNormal="80" workbookViewId="0">
      <selection activeCell="U39" sqref="U39"/>
    </sheetView>
  </sheetViews>
  <sheetFormatPr defaultRowHeight="15" x14ac:dyDescent="0.25"/>
  <cols>
    <col min="1" max="1" width="8.7109375" bestFit="1" customWidth="1"/>
    <col min="2" max="2" width="27.7109375" bestFit="1" customWidth="1"/>
    <col min="3" max="3" width="35.42578125" bestFit="1" customWidth="1"/>
    <col min="4" max="4" width="20.85546875" bestFit="1" customWidth="1"/>
    <col min="5" max="5" width="11.140625" bestFit="1" customWidth="1"/>
    <col min="6" max="6" width="30.140625" bestFit="1" customWidth="1"/>
    <col min="7" max="7" width="16.85546875" bestFit="1" customWidth="1"/>
    <col min="8" max="8" width="13.42578125" customWidth="1"/>
    <col min="9" max="9" width="13.5703125" customWidth="1"/>
    <col min="10" max="10" width="8.5703125" bestFit="1" customWidth="1"/>
  </cols>
  <sheetData>
    <row r="1" spans="1:21" ht="37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95</v>
      </c>
      <c r="H1" s="1" t="s">
        <v>96</v>
      </c>
      <c r="I1" s="1" t="s">
        <v>97</v>
      </c>
      <c r="J1" s="1" t="s">
        <v>6</v>
      </c>
    </row>
    <row r="2" spans="1:21" ht="18.75" x14ac:dyDescent="0.25">
      <c r="A2" s="1">
        <v>14</v>
      </c>
      <c r="B2" s="1" t="s">
        <v>41</v>
      </c>
      <c r="C2" s="1" t="s">
        <v>42</v>
      </c>
      <c r="D2" s="1" t="s">
        <v>43</v>
      </c>
      <c r="E2" s="1" t="s">
        <v>44</v>
      </c>
      <c r="F2" s="1" t="s">
        <v>19</v>
      </c>
      <c r="G2" s="1" t="s">
        <v>45</v>
      </c>
      <c r="H2" s="1">
        <v>15</v>
      </c>
      <c r="I2" s="1">
        <v>0</v>
      </c>
      <c r="J2" s="1">
        <v>8</v>
      </c>
      <c r="K2">
        <f>J2*(H2+5)</f>
        <v>160</v>
      </c>
    </row>
    <row r="3" spans="1:21" ht="18.75" x14ac:dyDescent="0.25">
      <c r="A3" s="1">
        <v>33</v>
      </c>
      <c r="B3" s="1" t="s">
        <v>87</v>
      </c>
      <c r="C3" s="1" t="s">
        <v>88</v>
      </c>
      <c r="D3" s="1" t="s">
        <v>13</v>
      </c>
      <c r="E3" s="1" t="s">
        <v>85</v>
      </c>
      <c r="F3" s="1" t="s">
        <v>19</v>
      </c>
      <c r="G3" s="1" t="s">
        <v>45</v>
      </c>
      <c r="H3" s="1">
        <v>40</v>
      </c>
      <c r="I3" s="1">
        <v>0</v>
      </c>
      <c r="J3" s="1">
        <v>24</v>
      </c>
      <c r="K3">
        <f>J3*(H3+5)</f>
        <v>1080</v>
      </c>
    </row>
    <row r="4" spans="1:21" ht="18.75" x14ac:dyDescent="0.25">
      <c r="A4" s="1">
        <v>15</v>
      </c>
      <c r="B4" s="1" t="s">
        <v>41</v>
      </c>
      <c r="C4" s="1" t="s">
        <v>42</v>
      </c>
      <c r="D4" s="1" t="s">
        <v>46</v>
      </c>
      <c r="E4" s="1" t="s">
        <v>44</v>
      </c>
      <c r="F4" s="1" t="s">
        <v>19</v>
      </c>
      <c r="G4" s="1" t="s">
        <v>45</v>
      </c>
      <c r="H4" s="1">
        <v>50</v>
      </c>
      <c r="I4" s="1">
        <v>0</v>
      </c>
      <c r="J4" s="1">
        <v>16</v>
      </c>
      <c r="K4">
        <f>J4*(H4+5)</f>
        <v>880</v>
      </c>
      <c r="L4">
        <f>SUM(K2:K4)</f>
        <v>2120</v>
      </c>
      <c r="Q4">
        <v>600</v>
      </c>
      <c r="R4">
        <f>L4/1000*Q4</f>
        <v>1272</v>
      </c>
      <c r="T4">
        <v>3</v>
      </c>
      <c r="U4">
        <f>T4*Q4</f>
        <v>1800</v>
      </c>
    </row>
    <row r="5" spans="1:21" ht="18.75" x14ac:dyDescent="0.25">
      <c r="A5" s="1">
        <v>4</v>
      </c>
      <c r="B5" s="1" t="s">
        <v>17</v>
      </c>
      <c r="C5" s="1" t="s">
        <v>18</v>
      </c>
      <c r="D5" s="1" t="s">
        <v>13</v>
      </c>
      <c r="E5" s="1" t="s">
        <v>14</v>
      </c>
      <c r="F5" s="1" t="s">
        <v>19</v>
      </c>
      <c r="G5" s="1" t="s">
        <v>20</v>
      </c>
      <c r="H5" s="1">
        <v>24</v>
      </c>
      <c r="I5" s="1">
        <v>0</v>
      </c>
      <c r="J5" s="1">
        <v>24</v>
      </c>
      <c r="K5">
        <f>J5*(H5+5)</f>
        <v>696</v>
      </c>
      <c r="L5">
        <f>K5</f>
        <v>696</v>
      </c>
      <c r="Q5">
        <v>4100</v>
      </c>
      <c r="R5">
        <f>L5/1000*Q5</f>
        <v>2853.6</v>
      </c>
      <c r="T5">
        <v>1</v>
      </c>
      <c r="U5">
        <f>T5*Q5</f>
        <v>4100</v>
      </c>
    </row>
    <row r="6" spans="1:21" ht="18.75" x14ac:dyDescent="0.25">
      <c r="A6" s="1">
        <v>3</v>
      </c>
      <c r="B6" s="1" t="s">
        <v>11</v>
      </c>
      <c r="C6" s="1" t="s">
        <v>12</v>
      </c>
      <c r="D6" s="1" t="s">
        <v>13</v>
      </c>
      <c r="E6" s="1" t="s">
        <v>14</v>
      </c>
      <c r="F6" s="1" t="s">
        <v>15</v>
      </c>
      <c r="G6" s="1" t="s">
        <v>16</v>
      </c>
      <c r="H6" s="1">
        <v>112</v>
      </c>
      <c r="I6" s="1">
        <v>0</v>
      </c>
      <c r="J6" s="1">
        <v>30</v>
      </c>
      <c r="K6">
        <f>J6*(H6+5)</f>
        <v>3510</v>
      </c>
    </row>
    <row r="7" spans="1:21" ht="18.75" x14ac:dyDescent="0.25">
      <c r="A7" s="1">
        <v>16</v>
      </c>
      <c r="B7" s="1" t="s">
        <v>47</v>
      </c>
      <c r="C7" s="1" t="s">
        <v>48</v>
      </c>
      <c r="D7" s="1" t="s">
        <v>13</v>
      </c>
      <c r="E7" s="1" t="s">
        <v>14</v>
      </c>
      <c r="F7" s="1" t="s">
        <v>15</v>
      </c>
      <c r="G7" s="1" t="s">
        <v>16</v>
      </c>
      <c r="H7" s="1">
        <v>195</v>
      </c>
      <c r="I7" s="1">
        <v>0</v>
      </c>
      <c r="J7" s="1">
        <v>30</v>
      </c>
      <c r="K7">
        <f>J7*(H7+5)</f>
        <v>6000</v>
      </c>
    </row>
    <row r="8" spans="1:21" ht="18.75" x14ac:dyDescent="0.25">
      <c r="A8" s="1">
        <v>17</v>
      </c>
      <c r="B8" s="1" t="s">
        <v>49</v>
      </c>
      <c r="C8" s="1" t="s">
        <v>50</v>
      </c>
      <c r="D8" s="1" t="s">
        <v>13</v>
      </c>
      <c r="E8" s="1" t="s">
        <v>14</v>
      </c>
      <c r="F8" s="1" t="s">
        <v>15</v>
      </c>
      <c r="G8" s="1" t="s">
        <v>16</v>
      </c>
      <c r="H8" s="1">
        <v>245</v>
      </c>
      <c r="I8" s="1">
        <v>0</v>
      </c>
      <c r="J8" s="1">
        <v>18</v>
      </c>
      <c r="K8">
        <f>J8*(H8+5)</f>
        <v>4500</v>
      </c>
    </row>
    <row r="9" spans="1:21" ht="18.75" x14ac:dyDescent="0.25">
      <c r="A9" s="1">
        <v>18</v>
      </c>
      <c r="B9" s="1" t="s">
        <v>51</v>
      </c>
      <c r="C9" s="1" t="s">
        <v>52</v>
      </c>
      <c r="D9" s="1" t="s">
        <v>13</v>
      </c>
      <c r="E9" s="1" t="s">
        <v>14</v>
      </c>
      <c r="F9" s="1" t="s">
        <v>15</v>
      </c>
      <c r="G9" s="1" t="s">
        <v>16</v>
      </c>
      <c r="H9" s="1">
        <v>295</v>
      </c>
      <c r="I9" s="1">
        <v>0</v>
      </c>
      <c r="J9" s="1">
        <v>6</v>
      </c>
      <c r="K9">
        <f>J9*(H9+5)</f>
        <v>1800</v>
      </c>
    </row>
    <row r="10" spans="1:21" ht="18.75" x14ac:dyDescent="0.25">
      <c r="A10" s="1">
        <v>19</v>
      </c>
      <c r="B10" s="1" t="s">
        <v>53</v>
      </c>
      <c r="C10" s="1" t="s">
        <v>54</v>
      </c>
      <c r="D10" s="1" t="s">
        <v>13</v>
      </c>
      <c r="E10" s="1" t="s">
        <v>14</v>
      </c>
      <c r="F10" s="1" t="s">
        <v>15</v>
      </c>
      <c r="G10" s="1" t="s">
        <v>16</v>
      </c>
      <c r="H10" s="1">
        <v>345</v>
      </c>
      <c r="I10" s="1">
        <v>0</v>
      </c>
      <c r="J10" s="1">
        <v>6</v>
      </c>
      <c r="K10">
        <f>J10*(H10+5)</f>
        <v>2100</v>
      </c>
      <c r="L10">
        <f>SUM(K6:K10)</f>
        <v>17910</v>
      </c>
      <c r="Q10">
        <v>100</v>
      </c>
      <c r="R10">
        <f>L10/1000*Q10</f>
        <v>1791</v>
      </c>
      <c r="T10">
        <v>18</v>
      </c>
      <c r="U10">
        <f>T10*Q10</f>
        <v>1800</v>
      </c>
    </row>
    <row r="11" spans="1:21" ht="18.75" x14ac:dyDescent="0.25">
      <c r="A11" s="1">
        <v>20</v>
      </c>
      <c r="B11" s="1" t="s">
        <v>55</v>
      </c>
      <c r="C11" s="1" t="s">
        <v>56</v>
      </c>
      <c r="D11" s="1" t="s">
        <v>13</v>
      </c>
      <c r="E11" s="1" t="s">
        <v>14</v>
      </c>
      <c r="F11" s="1" t="s">
        <v>15</v>
      </c>
      <c r="G11" s="1" t="s">
        <v>57</v>
      </c>
      <c r="H11" s="1">
        <v>345</v>
      </c>
      <c r="I11" s="1">
        <v>0</v>
      </c>
      <c r="J11" s="1">
        <v>12</v>
      </c>
      <c r="K11">
        <f>J11*(H11+5)</f>
        <v>4200</v>
      </c>
      <c r="L11">
        <f>K11</f>
        <v>4200</v>
      </c>
      <c r="Q11">
        <v>120</v>
      </c>
      <c r="R11">
        <f>L11/1000*Q11</f>
        <v>504</v>
      </c>
      <c r="T11">
        <v>5</v>
      </c>
      <c r="U11">
        <f>T11*Q11</f>
        <v>600</v>
      </c>
    </row>
    <row r="12" spans="1:21" ht="18.75" x14ac:dyDescent="0.25">
      <c r="A12" s="1">
        <v>28</v>
      </c>
      <c r="B12" s="1" t="s">
        <v>72</v>
      </c>
      <c r="C12" s="1" t="s">
        <v>73</v>
      </c>
      <c r="D12" s="1" t="s">
        <v>13</v>
      </c>
      <c r="E12" s="1" t="s">
        <v>74</v>
      </c>
      <c r="F12" s="1" t="s">
        <v>75</v>
      </c>
      <c r="G12" s="1" t="s">
        <v>76</v>
      </c>
      <c r="H12" s="1">
        <v>190</v>
      </c>
      <c r="I12" s="1">
        <v>190</v>
      </c>
      <c r="J12" s="1">
        <v>4</v>
      </c>
      <c r="N12">
        <f>J12*(H12+5)*(I12+5)/1000000</f>
        <v>0.15210000000000001</v>
      </c>
    </row>
    <row r="13" spans="1:21" ht="18.75" x14ac:dyDescent="0.25">
      <c r="A13" s="1">
        <v>29</v>
      </c>
      <c r="B13" s="1" t="s">
        <v>77</v>
      </c>
      <c r="C13" s="1" t="s">
        <v>78</v>
      </c>
      <c r="D13" s="1" t="s">
        <v>13</v>
      </c>
      <c r="E13" s="1" t="s">
        <v>74</v>
      </c>
      <c r="F13" s="1" t="s">
        <v>75</v>
      </c>
      <c r="G13" s="1" t="s">
        <v>76</v>
      </c>
      <c r="H13" s="1">
        <v>260</v>
      </c>
      <c r="I13" s="1">
        <v>260</v>
      </c>
      <c r="J13" s="1">
        <v>12</v>
      </c>
      <c r="N13">
        <f>J13*(H13+5)*(I13+5)/1000000</f>
        <v>0.8427</v>
      </c>
    </row>
    <row r="14" spans="1:21" ht="18.75" x14ac:dyDescent="0.25">
      <c r="A14" s="1">
        <v>30</v>
      </c>
      <c r="B14" s="1" t="s">
        <v>79</v>
      </c>
      <c r="C14" s="1" t="s">
        <v>80</v>
      </c>
      <c r="D14" s="1" t="s">
        <v>13</v>
      </c>
      <c r="E14" s="1" t="s">
        <v>74</v>
      </c>
      <c r="F14" s="1" t="s">
        <v>75</v>
      </c>
      <c r="G14" s="1" t="s">
        <v>76</v>
      </c>
      <c r="H14" s="1">
        <v>340</v>
      </c>
      <c r="I14" s="1">
        <v>0</v>
      </c>
      <c r="J14" s="1">
        <v>4</v>
      </c>
      <c r="N14">
        <f>J14*(H14+5)*(I14+5)/1000000</f>
        <v>6.8999999999999999E-3</v>
      </c>
    </row>
    <row r="15" spans="1:21" ht="18.75" x14ac:dyDescent="0.25">
      <c r="A15" s="1">
        <v>31</v>
      </c>
      <c r="B15" s="1" t="s">
        <v>81</v>
      </c>
      <c r="C15" s="1" t="s">
        <v>82</v>
      </c>
      <c r="D15" s="1" t="s">
        <v>13</v>
      </c>
      <c r="E15" s="1" t="s">
        <v>74</v>
      </c>
      <c r="F15" s="1" t="s">
        <v>75</v>
      </c>
      <c r="G15" s="1" t="s">
        <v>76</v>
      </c>
      <c r="H15" s="1">
        <v>490</v>
      </c>
      <c r="I15" s="1">
        <v>490</v>
      </c>
      <c r="J15" s="1">
        <v>4</v>
      </c>
      <c r="N15">
        <f>J15*(H15+5)*(I15+5)/1000000</f>
        <v>0.98009999999999997</v>
      </c>
      <c r="O15">
        <f>SUM(N12:N15)</f>
        <v>1.9818</v>
      </c>
      <c r="Q15">
        <v>2600</v>
      </c>
      <c r="R15">
        <f>Q15*O15</f>
        <v>5152.68</v>
      </c>
      <c r="T15">
        <f>1.5*2.5</f>
        <v>3.75</v>
      </c>
      <c r="U15">
        <f>T15*Q15</f>
        <v>9750</v>
      </c>
    </row>
    <row r="16" spans="1:21" ht="18.75" x14ac:dyDescent="0.25">
      <c r="A16" s="1">
        <v>32</v>
      </c>
      <c r="B16" s="1" t="s">
        <v>83</v>
      </c>
      <c r="C16" s="1" t="s">
        <v>84</v>
      </c>
      <c r="D16" s="1">
        <v>15</v>
      </c>
      <c r="E16" s="1" t="s">
        <v>85</v>
      </c>
      <c r="F16" s="1" t="s">
        <v>23</v>
      </c>
      <c r="G16" s="1" t="s">
        <v>86</v>
      </c>
      <c r="H16" s="1">
        <v>132</v>
      </c>
      <c r="I16" s="1">
        <v>0</v>
      </c>
      <c r="J16" s="1">
        <v>5</v>
      </c>
      <c r="K16">
        <f>J16*(H16+5)</f>
        <v>685</v>
      </c>
    </row>
    <row r="17" spans="1:21" ht="18.75" x14ac:dyDescent="0.25">
      <c r="A17" s="1">
        <v>35</v>
      </c>
      <c r="B17" s="1" t="s">
        <v>83</v>
      </c>
      <c r="C17" s="1" t="s">
        <v>84</v>
      </c>
      <c r="D17" s="1">
        <v>20</v>
      </c>
      <c r="E17" s="1" t="s">
        <v>85</v>
      </c>
      <c r="F17" s="1" t="s">
        <v>23</v>
      </c>
      <c r="G17" s="1" t="s">
        <v>86</v>
      </c>
      <c r="H17" s="1">
        <v>188</v>
      </c>
      <c r="I17" s="1">
        <v>0</v>
      </c>
      <c r="J17" s="1">
        <v>3</v>
      </c>
      <c r="K17">
        <f>J17*(H17+5)</f>
        <v>579</v>
      </c>
    </row>
    <row r="18" spans="1:21" ht="18.75" x14ac:dyDescent="0.25">
      <c r="A18" s="1">
        <v>34</v>
      </c>
      <c r="B18" s="1" t="s">
        <v>83</v>
      </c>
      <c r="C18" s="1" t="s">
        <v>84</v>
      </c>
      <c r="D18" s="1">
        <v>25</v>
      </c>
      <c r="E18" s="1" t="s">
        <v>85</v>
      </c>
      <c r="F18" s="1" t="s">
        <v>23</v>
      </c>
      <c r="G18" s="1" t="s">
        <v>86</v>
      </c>
      <c r="H18" s="1">
        <v>232</v>
      </c>
      <c r="I18" s="1">
        <v>0</v>
      </c>
      <c r="J18" s="1">
        <v>1</v>
      </c>
      <c r="K18">
        <f>J18*(H18+5)</f>
        <v>237</v>
      </c>
    </row>
    <row r="19" spans="1:21" ht="18.75" x14ac:dyDescent="0.25">
      <c r="A19" s="1">
        <v>36</v>
      </c>
      <c r="B19" s="1" t="s">
        <v>83</v>
      </c>
      <c r="C19" s="1" t="s">
        <v>84</v>
      </c>
      <c r="D19" s="1">
        <v>30</v>
      </c>
      <c r="E19" s="1" t="s">
        <v>85</v>
      </c>
      <c r="F19" s="1" t="s">
        <v>23</v>
      </c>
      <c r="G19" s="1" t="s">
        <v>86</v>
      </c>
      <c r="H19" s="1">
        <v>288</v>
      </c>
      <c r="I19" s="1">
        <v>0</v>
      </c>
      <c r="J19" s="1">
        <v>3</v>
      </c>
      <c r="K19">
        <f>J19*(H19+5)</f>
        <v>879</v>
      </c>
      <c r="L19">
        <f>SUM(K16:K19)</f>
        <v>2380</v>
      </c>
      <c r="Q19">
        <v>150</v>
      </c>
      <c r="R19">
        <f>L19/1000*Q19</f>
        <v>357</v>
      </c>
      <c r="T19">
        <v>6</v>
      </c>
      <c r="U19">
        <f>T19*Q19</f>
        <v>900</v>
      </c>
    </row>
    <row r="20" spans="1:21" ht="18.75" x14ac:dyDescent="0.25">
      <c r="A20" s="1">
        <v>5</v>
      </c>
      <c r="B20" s="1" t="s">
        <v>21</v>
      </c>
      <c r="C20" s="1" t="s">
        <v>22</v>
      </c>
      <c r="D20" s="1" t="s">
        <v>13</v>
      </c>
      <c r="E20" s="1" t="s">
        <v>14</v>
      </c>
      <c r="F20" s="1" t="s">
        <v>23</v>
      </c>
      <c r="G20" s="1" t="s">
        <v>24</v>
      </c>
      <c r="H20" s="1">
        <v>1070</v>
      </c>
      <c r="I20" s="1">
        <v>0</v>
      </c>
      <c r="J20" s="1">
        <v>4</v>
      </c>
      <c r="K20">
        <f>J20*(H20+5)</f>
        <v>4300</v>
      </c>
      <c r="L20">
        <f>K20</f>
        <v>4300</v>
      </c>
      <c r="Q20">
        <v>130</v>
      </c>
      <c r="R20">
        <f>L20/1000*Q20</f>
        <v>559</v>
      </c>
      <c r="T20">
        <v>6</v>
      </c>
      <c r="U20">
        <f>T20*Q20</f>
        <v>780</v>
      </c>
    </row>
    <row r="21" spans="1:21" ht="18.75" x14ac:dyDescent="0.25">
      <c r="A21" s="1">
        <v>22</v>
      </c>
      <c r="B21" s="1" t="s">
        <v>60</v>
      </c>
      <c r="C21" s="1" t="s">
        <v>61</v>
      </c>
      <c r="D21" s="1" t="s">
        <v>13</v>
      </c>
      <c r="E21" s="1" t="s">
        <v>14</v>
      </c>
      <c r="F21" s="1" t="s">
        <v>23</v>
      </c>
      <c r="G21" s="1" t="s">
        <v>32</v>
      </c>
      <c r="H21" s="1">
        <v>175</v>
      </c>
      <c r="I21" s="1">
        <v>0</v>
      </c>
      <c r="J21" s="1">
        <v>24</v>
      </c>
      <c r="K21">
        <f>J21*(H21+5)</f>
        <v>4320</v>
      </c>
    </row>
    <row r="22" spans="1:21" ht="18.75" x14ac:dyDescent="0.25">
      <c r="A22" s="1">
        <v>25</v>
      </c>
      <c r="B22" s="1" t="s">
        <v>66</v>
      </c>
      <c r="C22" s="1" t="s">
        <v>67</v>
      </c>
      <c r="D22" s="1" t="s">
        <v>13</v>
      </c>
      <c r="E22" s="1" t="s">
        <v>14</v>
      </c>
      <c r="F22" s="1" t="s">
        <v>23</v>
      </c>
      <c r="G22" s="1" t="s">
        <v>32</v>
      </c>
      <c r="H22" s="1">
        <v>200</v>
      </c>
      <c r="I22" s="1">
        <v>0</v>
      </c>
      <c r="J22" s="1">
        <v>24</v>
      </c>
      <c r="K22">
        <f t="shared" ref="K22:K34" si="0">J22*(H22+5)</f>
        <v>4920</v>
      </c>
    </row>
    <row r="23" spans="1:21" ht="18.75" x14ac:dyDescent="0.25">
      <c r="A23" s="1">
        <v>23</v>
      </c>
      <c r="B23" s="1" t="s">
        <v>62</v>
      </c>
      <c r="C23" s="1" t="s">
        <v>63</v>
      </c>
      <c r="D23" s="1" t="s">
        <v>13</v>
      </c>
      <c r="E23" s="1" t="s">
        <v>14</v>
      </c>
      <c r="F23" s="1" t="s">
        <v>23</v>
      </c>
      <c r="G23" s="1" t="s">
        <v>32</v>
      </c>
      <c r="H23" s="1">
        <v>215</v>
      </c>
      <c r="I23" s="1">
        <v>0</v>
      </c>
      <c r="J23" s="1">
        <v>36</v>
      </c>
      <c r="K23">
        <f t="shared" si="0"/>
        <v>7920</v>
      </c>
    </row>
    <row r="24" spans="1:21" ht="18.75" x14ac:dyDescent="0.25">
      <c r="A24" s="1">
        <v>26</v>
      </c>
      <c r="B24" s="1" t="s">
        <v>68</v>
      </c>
      <c r="C24" s="1" t="s">
        <v>69</v>
      </c>
      <c r="D24" s="1" t="s">
        <v>13</v>
      </c>
      <c r="E24" s="1" t="s">
        <v>14</v>
      </c>
      <c r="F24" s="1" t="s">
        <v>23</v>
      </c>
      <c r="G24" s="1" t="s">
        <v>32</v>
      </c>
      <c r="H24" s="1">
        <v>225</v>
      </c>
      <c r="I24" s="1">
        <v>0</v>
      </c>
      <c r="J24" s="1">
        <v>24</v>
      </c>
      <c r="K24">
        <f t="shared" si="0"/>
        <v>5520</v>
      </c>
    </row>
    <row r="25" spans="1:21" ht="18.75" x14ac:dyDescent="0.25">
      <c r="A25" s="1">
        <v>9</v>
      </c>
      <c r="B25" s="1" t="s">
        <v>33</v>
      </c>
      <c r="C25" s="1" t="s">
        <v>34</v>
      </c>
      <c r="D25" s="1" t="s">
        <v>13</v>
      </c>
      <c r="E25" s="1" t="s">
        <v>14</v>
      </c>
      <c r="F25" s="1" t="s">
        <v>23</v>
      </c>
      <c r="G25" s="1" t="s">
        <v>32</v>
      </c>
      <c r="H25" s="1">
        <v>245</v>
      </c>
      <c r="I25" s="1">
        <v>0</v>
      </c>
      <c r="J25" s="1">
        <v>24</v>
      </c>
      <c r="K25">
        <f t="shared" si="0"/>
        <v>6000</v>
      </c>
    </row>
    <row r="26" spans="1:21" ht="37.5" x14ac:dyDescent="0.25">
      <c r="A26" s="1">
        <v>8</v>
      </c>
      <c r="B26" s="1" t="s">
        <v>31</v>
      </c>
      <c r="C26" s="1" t="s">
        <v>89</v>
      </c>
      <c r="D26" s="1" t="s">
        <v>13</v>
      </c>
      <c r="E26" s="1" t="s">
        <v>14</v>
      </c>
      <c r="F26" s="1" t="s">
        <v>23</v>
      </c>
      <c r="G26" s="1" t="s">
        <v>32</v>
      </c>
      <c r="H26" s="1">
        <v>319</v>
      </c>
      <c r="I26" s="1">
        <v>0</v>
      </c>
      <c r="J26" s="1">
        <v>36</v>
      </c>
      <c r="K26">
        <f t="shared" si="0"/>
        <v>11664</v>
      </c>
    </row>
    <row r="27" spans="1:21" ht="18.75" x14ac:dyDescent="0.25">
      <c r="A27" s="1">
        <v>24</v>
      </c>
      <c r="B27" s="1" t="s">
        <v>64</v>
      </c>
      <c r="C27" s="1" t="s">
        <v>65</v>
      </c>
      <c r="D27" s="1" t="s">
        <v>13</v>
      </c>
      <c r="E27" s="1" t="s">
        <v>14</v>
      </c>
      <c r="F27" s="1" t="s">
        <v>23</v>
      </c>
      <c r="G27" s="1" t="s">
        <v>32</v>
      </c>
      <c r="H27" s="1">
        <v>340</v>
      </c>
      <c r="I27" s="1">
        <v>0</v>
      </c>
      <c r="J27" s="1">
        <v>36</v>
      </c>
      <c r="K27">
        <f t="shared" si="0"/>
        <v>12420</v>
      </c>
    </row>
    <row r="28" spans="1:21" ht="18.75" x14ac:dyDescent="0.25">
      <c r="A28" s="1">
        <v>10</v>
      </c>
      <c r="B28" s="1" t="s">
        <v>35</v>
      </c>
      <c r="C28" s="1" t="s">
        <v>36</v>
      </c>
      <c r="D28" s="1" t="s">
        <v>13</v>
      </c>
      <c r="E28" s="1" t="s">
        <v>14</v>
      </c>
      <c r="F28" s="1" t="s">
        <v>23</v>
      </c>
      <c r="G28" s="1" t="s">
        <v>32</v>
      </c>
      <c r="H28" s="1">
        <v>344</v>
      </c>
      <c r="I28" s="1">
        <v>0</v>
      </c>
      <c r="J28" s="1">
        <v>24</v>
      </c>
      <c r="K28">
        <f t="shared" si="0"/>
        <v>8376</v>
      </c>
    </row>
    <row r="29" spans="1:21" ht="18.75" x14ac:dyDescent="0.25">
      <c r="A29" s="1">
        <v>11</v>
      </c>
      <c r="B29" s="1" t="s">
        <v>37</v>
      </c>
      <c r="C29" s="1" t="s">
        <v>38</v>
      </c>
      <c r="D29" s="1" t="s">
        <v>13</v>
      </c>
      <c r="E29" s="1" t="s">
        <v>14</v>
      </c>
      <c r="F29" s="1" t="s">
        <v>23</v>
      </c>
      <c r="G29" s="1" t="s">
        <v>32</v>
      </c>
      <c r="H29" s="1">
        <v>444</v>
      </c>
      <c r="I29" s="1">
        <v>0</v>
      </c>
      <c r="J29" s="1">
        <v>60</v>
      </c>
      <c r="K29">
        <f t="shared" si="0"/>
        <v>26940</v>
      </c>
      <c r="L29">
        <f>SUM(K21:K29)</f>
        <v>88080</v>
      </c>
      <c r="Q29">
        <v>100</v>
      </c>
      <c r="R29">
        <f>L29/1000*Q29</f>
        <v>8808</v>
      </c>
      <c r="T29">
        <v>90</v>
      </c>
      <c r="U29">
        <f>T29*Q29</f>
        <v>9000</v>
      </c>
    </row>
    <row r="30" spans="1:21" ht="18.75" x14ac:dyDescent="0.25">
      <c r="A30" s="1">
        <v>7</v>
      </c>
      <c r="B30" s="1" t="s">
        <v>29</v>
      </c>
      <c r="C30" s="1" t="s">
        <v>30</v>
      </c>
      <c r="D30" s="1" t="s">
        <v>13</v>
      </c>
      <c r="E30" s="1" t="s">
        <v>14</v>
      </c>
      <c r="F30" s="1" t="s">
        <v>27</v>
      </c>
      <c r="G30" s="1" t="s">
        <v>28</v>
      </c>
      <c r="H30" s="1">
        <v>548</v>
      </c>
      <c r="I30" s="1">
        <v>0</v>
      </c>
      <c r="J30" s="1">
        <v>3</v>
      </c>
      <c r="K30">
        <f t="shared" si="0"/>
        <v>1659</v>
      </c>
    </row>
    <row r="31" spans="1:21" ht="18.75" x14ac:dyDescent="0.25">
      <c r="A31" s="1">
        <v>6</v>
      </c>
      <c r="B31" s="1" t="s">
        <v>25</v>
      </c>
      <c r="C31" s="1" t="s">
        <v>26</v>
      </c>
      <c r="D31" s="1" t="s">
        <v>13</v>
      </c>
      <c r="E31" s="1" t="s">
        <v>14</v>
      </c>
      <c r="F31" s="1" t="s">
        <v>27</v>
      </c>
      <c r="G31" s="1" t="s">
        <v>28</v>
      </c>
      <c r="H31" s="1">
        <v>940</v>
      </c>
      <c r="I31" s="1">
        <v>0</v>
      </c>
      <c r="J31" s="1">
        <v>3</v>
      </c>
      <c r="K31">
        <f t="shared" si="0"/>
        <v>2835</v>
      </c>
    </row>
    <row r="32" spans="1:21" ht="18.75" x14ac:dyDescent="0.25">
      <c r="A32" s="1">
        <v>21</v>
      </c>
      <c r="B32" s="1" t="s">
        <v>58</v>
      </c>
      <c r="C32" s="1" t="s">
        <v>59</v>
      </c>
      <c r="D32" s="1" t="s">
        <v>13</v>
      </c>
      <c r="E32" s="1" t="s">
        <v>14</v>
      </c>
      <c r="F32" s="1" t="s">
        <v>27</v>
      </c>
      <c r="G32" s="1" t="s">
        <v>28</v>
      </c>
      <c r="H32" s="1">
        <v>1920</v>
      </c>
      <c r="I32" s="1">
        <v>0</v>
      </c>
      <c r="J32" s="1">
        <v>3</v>
      </c>
      <c r="K32">
        <f t="shared" si="0"/>
        <v>5775</v>
      </c>
    </row>
    <row r="33" spans="1:21" ht="18.75" x14ac:dyDescent="0.25">
      <c r="A33" s="1">
        <v>13</v>
      </c>
      <c r="B33" s="1" t="s">
        <v>39</v>
      </c>
      <c r="C33" s="1" t="s">
        <v>40</v>
      </c>
      <c r="D33" s="1" t="s">
        <v>13</v>
      </c>
      <c r="E33" s="1" t="s">
        <v>14</v>
      </c>
      <c r="F33" s="1" t="s">
        <v>27</v>
      </c>
      <c r="G33" s="1" t="s">
        <v>28</v>
      </c>
      <c r="H33" s="1">
        <v>2000</v>
      </c>
      <c r="I33" s="1">
        <v>0</v>
      </c>
      <c r="J33" s="1">
        <v>2</v>
      </c>
      <c r="K33">
        <f t="shared" si="0"/>
        <v>4010</v>
      </c>
    </row>
    <row r="34" spans="1:21" ht="18.75" x14ac:dyDescent="0.25">
      <c r="A34" s="1">
        <v>27</v>
      </c>
      <c r="B34" s="1" t="s">
        <v>70</v>
      </c>
      <c r="C34" s="1" t="s">
        <v>71</v>
      </c>
      <c r="D34" s="1" t="s">
        <v>13</v>
      </c>
      <c r="E34" s="1" t="s">
        <v>14</v>
      </c>
      <c r="F34" s="1" t="s">
        <v>27</v>
      </c>
      <c r="G34" s="1" t="s">
        <v>28</v>
      </c>
      <c r="H34" s="1">
        <v>2050</v>
      </c>
      <c r="I34" s="1">
        <v>0</v>
      </c>
      <c r="J34" s="1">
        <v>3</v>
      </c>
      <c r="K34">
        <f t="shared" si="0"/>
        <v>6165</v>
      </c>
      <c r="L34">
        <f>SUM(K30:K34)</f>
        <v>20444</v>
      </c>
      <c r="Q34">
        <v>150</v>
      </c>
      <c r="R34">
        <f>L34/1000*Q34</f>
        <v>3066.6</v>
      </c>
      <c r="T34">
        <v>24</v>
      </c>
      <c r="U34">
        <f>T34*Q34</f>
        <v>3600</v>
      </c>
    </row>
    <row r="35" spans="1:21" ht="18.75" x14ac:dyDescent="0.25">
      <c r="A35" s="1">
        <v>1</v>
      </c>
      <c r="B35" s="1"/>
      <c r="C35" s="1" t="s">
        <v>7</v>
      </c>
      <c r="D35" s="1" t="s">
        <v>8</v>
      </c>
      <c r="E35" s="1"/>
      <c r="F35" s="1"/>
      <c r="G35" s="1"/>
      <c r="H35" s="1">
        <v>0</v>
      </c>
      <c r="I35" s="1">
        <v>0</v>
      </c>
      <c r="J35" s="1">
        <v>8</v>
      </c>
      <c r="Q35">
        <v>10</v>
      </c>
      <c r="R35">
        <f>Q35*J35</f>
        <v>80</v>
      </c>
      <c r="U35">
        <f>R35</f>
        <v>80</v>
      </c>
    </row>
    <row r="36" spans="1:21" ht="18.75" x14ac:dyDescent="0.25">
      <c r="A36" s="1">
        <v>2</v>
      </c>
      <c r="B36" s="1"/>
      <c r="C36" s="1" t="s">
        <v>9</v>
      </c>
      <c r="D36" s="1" t="s">
        <v>10</v>
      </c>
      <c r="E36" s="1"/>
      <c r="F36" s="1"/>
      <c r="G36" s="1"/>
      <c r="H36" s="1"/>
      <c r="I36" s="1"/>
      <c r="J36" s="1">
        <v>24</v>
      </c>
      <c r="Q36">
        <v>20</v>
      </c>
      <c r="R36">
        <f>Q36*J36</f>
        <v>480</v>
      </c>
      <c r="U36">
        <f>R36</f>
        <v>480</v>
      </c>
    </row>
    <row r="37" spans="1:21" ht="37.5" x14ac:dyDescent="0.25">
      <c r="A37" s="1">
        <v>12</v>
      </c>
      <c r="B37" s="1"/>
      <c r="C37" s="1" t="s">
        <v>90</v>
      </c>
      <c r="D37" s="1">
        <v>108</v>
      </c>
      <c r="E37" s="1"/>
      <c r="F37" s="1"/>
      <c r="G37" s="1"/>
      <c r="H37" s="1"/>
      <c r="I37" s="1"/>
      <c r="J37" s="1">
        <v>24</v>
      </c>
      <c r="Q37">
        <v>325</v>
      </c>
      <c r="R37">
        <f>Q37*J37</f>
        <v>7800</v>
      </c>
      <c r="U37">
        <f>R37</f>
        <v>7800</v>
      </c>
    </row>
    <row r="39" spans="1:21" x14ac:dyDescent="0.25">
      <c r="R39">
        <f>SUM(R2:R38)</f>
        <v>32723.879999999997</v>
      </c>
      <c r="U39">
        <f>SUM(U2:U38)</f>
        <v>40690</v>
      </c>
    </row>
  </sheetData>
  <sortState xmlns:xlrd2="http://schemas.microsoft.com/office/spreadsheetml/2017/richdata2" ref="A2:J37">
    <sortCondition ref="F2:F37"/>
    <sortCondition ref="G2:G37"/>
    <sortCondition ref="H2:H37"/>
    <sortCondition ref="I2:I37"/>
  </sortState>
  <customSheetViews>
    <customSheetView guid="{AD606843-DF4B-43B5-92B2-E27652EF6389}" scale="80">
      <selection sqref="A1:J1048576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SoftIC</dc:creator>
  <cp:lastModifiedBy>SoftIC</cp:lastModifiedBy>
  <dcterms:created xsi:type="dcterms:W3CDTF">2022-02-15T14:06:45Z</dcterms:created>
  <dcterms:modified xsi:type="dcterms:W3CDTF">2022-02-16T05:12:11Z</dcterms:modified>
</cp:coreProperties>
</file>