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E:\滿意度問卷\基金會服務問卷\111基金會服務問卷\"/>
    </mc:Choice>
  </mc:AlternateContent>
  <xr:revisionPtr revIDLastSave="0" documentId="13_ncr:1_{40CDFDB2-9417-4D6A-A82F-1C6BB94D4754}" xr6:coauthVersionLast="47" xr6:coauthVersionMax="47" xr10:uidLastSave="{00000000-0000-0000-0000-000000000000}"/>
  <bookViews>
    <workbookView xWindow="-108" yWindow="-108" windowWidth="23256" windowHeight="12576" xr2:uid="{00000000-000D-0000-FFFF-FFFF00000000}"/>
  </bookViews>
  <sheets>
    <sheet name="臺中至德" sheetId="3"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265" i="3" l="1"/>
  <c r="I265" i="3"/>
  <c r="I264" i="3"/>
  <c r="H259" i="3"/>
  <c r="H260" i="3"/>
  <c r="G259" i="3"/>
  <c r="G260" i="3"/>
  <c r="F260" i="3"/>
  <c r="E260" i="3"/>
  <c r="D260" i="3"/>
  <c r="C260" i="3"/>
  <c r="B260" i="3"/>
  <c r="E231" i="3"/>
  <c r="D231" i="3"/>
  <c r="C231" i="3"/>
  <c r="B231" i="3"/>
  <c r="G228" i="3"/>
  <c r="F228" i="3"/>
  <c r="E228" i="3"/>
  <c r="D228" i="3"/>
  <c r="C228" i="3"/>
  <c r="B228" i="3"/>
  <c r="G224" i="3"/>
  <c r="F224" i="3"/>
  <c r="E224" i="3"/>
  <c r="D224" i="3"/>
  <c r="C224" i="3"/>
  <c r="B224" i="3"/>
  <c r="H221" i="3"/>
  <c r="G221" i="3"/>
  <c r="F221" i="3"/>
  <c r="E221" i="3"/>
  <c r="D221" i="3"/>
  <c r="C221" i="3"/>
  <c r="B221" i="3"/>
  <c r="J178" i="3"/>
  <c r="J179" i="3"/>
  <c r="I178" i="3"/>
  <c r="I179" i="3"/>
  <c r="H179" i="3"/>
  <c r="G179" i="3"/>
  <c r="F179" i="3"/>
  <c r="E179" i="3"/>
  <c r="D179" i="3"/>
  <c r="C179" i="3"/>
  <c r="J176" i="3"/>
  <c r="J177" i="3"/>
  <c r="I176" i="3"/>
  <c r="I177" i="3"/>
  <c r="H177" i="3"/>
  <c r="G177" i="3"/>
  <c r="F177" i="3"/>
  <c r="E177" i="3"/>
  <c r="D177" i="3"/>
  <c r="C177" i="3"/>
  <c r="J174" i="3"/>
  <c r="J175" i="3"/>
  <c r="I174" i="3"/>
  <c r="I175" i="3"/>
  <c r="H175" i="3"/>
  <c r="G175" i="3"/>
  <c r="F175" i="3"/>
  <c r="E175" i="3"/>
  <c r="D175" i="3"/>
  <c r="C175" i="3"/>
  <c r="J172" i="3"/>
  <c r="J173" i="3"/>
  <c r="I172" i="3"/>
  <c r="I173" i="3"/>
  <c r="H173" i="3"/>
  <c r="G173" i="3"/>
  <c r="F173" i="3"/>
  <c r="E173" i="3"/>
  <c r="D173" i="3"/>
  <c r="C173" i="3"/>
  <c r="J170" i="3"/>
  <c r="J171" i="3"/>
  <c r="I170" i="3"/>
  <c r="I171" i="3"/>
  <c r="H171" i="3"/>
  <c r="G171" i="3"/>
  <c r="F171" i="3"/>
  <c r="E171" i="3"/>
  <c r="D171" i="3"/>
  <c r="C171" i="3"/>
  <c r="J168" i="3"/>
  <c r="J169" i="3"/>
  <c r="I168" i="3"/>
  <c r="I169" i="3"/>
  <c r="H169" i="3"/>
  <c r="G169" i="3"/>
  <c r="F169" i="3"/>
  <c r="E169" i="3"/>
  <c r="D169" i="3"/>
  <c r="C169" i="3"/>
  <c r="J166" i="3"/>
  <c r="J167" i="3"/>
  <c r="I166" i="3"/>
  <c r="I167" i="3"/>
  <c r="H167" i="3"/>
  <c r="G167" i="3"/>
  <c r="F167" i="3"/>
  <c r="E167" i="3"/>
  <c r="D167" i="3"/>
  <c r="C167" i="3"/>
  <c r="J164" i="3"/>
  <c r="J165" i="3"/>
  <c r="I164" i="3"/>
  <c r="I165" i="3"/>
  <c r="H165" i="3"/>
  <c r="G165" i="3"/>
  <c r="F165" i="3"/>
  <c r="E165" i="3"/>
  <c r="D165" i="3"/>
  <c r="C165" i="3"/>
  <c r="J162" i="3"/>
  <c r="J163" i="3"/>
  <c r="I162" i="3"/>
  <c r="I163" i="3"/>
  <c r="H163" i="3"/>
  <c r="G163" i="3"/>
  <c r="F163" i="3"/>
  <c r="E163" i="3"/>
  <c r="D163" i="3"/>
  <c r="C163" i="3"/>
  <c r="J160" i="3"/>
  <c r="J161" i="3"/>
  <c r="I160" i="3"/>
  <c r="I161" i="3"/>
  <c r="H161" i="3"/>
  <c r="G161" i="3"/>
  <c r="F161" i="3"/>
  <c r="E161" i="3"/>
  <c r="D161" i="3"/>
  <c r="C161" i="3"/>
  <c r="J158" i="3"/>
  <c r="J159" i="3"/>
  <c r="I158" i="3"/>
  <c r="I159" i="3"/>
  <c r="H159" i="3"/>
  <c r="G159" i="3"/>
  <c r="F159" i="3"/>
  <c r="E159" i="3"/>
  <c r="D159" i="3"/>
  <c r="C159" i="3"/>
  <c r="J155" i="3"/>
  <c r="J156" i="3"/>
  <c r="I155" i="3"/>
  <c r="I156" i="3"/>
  <c r="H156" i="3"/>
  <c r="G156" i="3"/>
  <c r="F156" i="3"/>
  <c r="E156" i="3"/>
  <c r="D156" i="3"/>
  <c r="C156" i="3"/>
  <c r="J152" i="3"/>
  <c r="J153" i="3"/>
  <c r="I152" i="3"/>
  <c r="I153" i="3"/>
  <c r="H153" i="3"/>
  <c r="G153" i="3"/>
  <c r="F153" i="3"/>
  <c r="E153" i="3"/>
  <c r="D153" i="3"/>
  <c r="C153" i="3"/>
  <c r="J149" i="3"/>
  <c r="J150" i="3"/>
  <c r="I149" i="3"/>
  <c r="I150" i="3"/>
  <c r="H150" i="3"/>
  <c r="G150" i="3"/>
  <c r="F150" i="3"/>
  <c r="E150" i="3"/>
  <c r="D150" i="3"/>
  <c r="C150" i="3"/>
  <c r="J147" i="3"/>
  <c r="J148" i="3"/>
  <c r="I147" i="3"/>
  <c r="I148" i="3"/>
  <c r="H148" i="3"/>
  <c r="G148" i="3"/>
  <c r="F148" i="3"/>
  <c r="E148" i="3"/>
  <c r="D148" i="3"/>
  <c r="C148" i="3"/>
  <c r="J145" i="3"/>
  <c r="J146" i="3"/>
  <c r="I145" i="3"/>
  <c r="I146" i="3"/>
  <c r="H146" i="3"/>
  <c r="G146" i="3"/>
  <c r="F146" i="3"/>
  <c r="E146" i="3"/>
  <c r="D146" i="3"/>
  <c r="C146" i="3"/>
  <c r="J142" i="3"/>
  <c r="J143" i="3"/>
  <c r="I142" i="3"/>
  <c r="I143" i="3"/>
  <c r="H143" i="3"/>
  <c r="G143" i="3"/>
  <c r="F143" i="3"/>
  <c r="E143" i="3"/>
  <c r="D143" i="3"/>
  <c r="C143" i="3"/>
  <c r="J139" i="3"/>
  <c r="J140" i="3"/>
  <c r="I139" i="3"/>
  <c r="I140" i="3"/>
  <c r="H140" i="3"/>
  <c r="G140" i="3"/>
  <c r="F140" i="3"/>
  <c r="E140" i="3"/>
  <c r="D140" i="3"/>
  <c r="C140" i="3"/>
  <c r="J137" i="3"/>
  <c r="J138" i="3"/>
  <c r="I137" i="3"/>
  <c r="I138" i="3"/>
  <c r="H138" i="3"/>
  <c r="G138" i="3"/>
  <c r="F138" i="3"/>
  <c r="E138" i="3"/>
  <c r="D138" i="3"/>
  <c r="C138" i="3"/>
  <c r="J135" i="3"/>
  <c r="J136" i="3"/>
  <c r="I135" i="3"/>
  <c r="I136" i="3"/>
  <c r="H136" i="3"/>
  <c r="G136" i="3"/>
  <c r="F136" i="3"/>
  <c r="E136" i="3"/>
  <c r="D136" i="3"/>
  <c r="C136" i="3"/>
  <c r="F132" i="3"/>
  <c r="E132" i="3"/>
  <c r="D132" i="3"/>
  <c r="C132" i="3"/>
  <c r="B132" i="3"/>
  <c r="H129" i="3"/>
  <c r="G129" i="3"/>
  <c r="F129" i="3"/>
  <c r="E129" i="3"/>
  <c r="D129" i="3"/>
  <c r="C129" i="3"/>
  <c r="B129" i="3"/>
  <c r="G125" i="3"/>
  <c r="G126" i="3"/>
  <c r="F126" i="3"/>
  <c r="E126" i="3"/>
  <c r="D126" i="3"/>
  <c r="C126" i="3"/>
  <c r="B126" i="3"/>
  <c r="I122" i="3"/>
  <c r="I123" i="3"/>
  <c r="H123" i="3"/>
  <c r="G123" i="3"/>
  <c r="F123" i="3"/>
  <c r="E123" i="3"/>
  <c r="D123" i="3"/>
  <c r="C123" i="3"/>
  <c r="B123" i="3"/>
  <c r="J91" i="3"/>
  <c r="J92" i="3"/>
  <c r="I91" i="3"/>
  <c r="I92" i="3"/>
  <c r="H92" i="3"/>
  <c r="G92" i="3"/>
  <c r="F92" i="3"/>
  <c r="E92" i="3"/>
  <c r="D92" i="3"/>
  <c r="C92" i="3"/>
  <c r="B92" i="3"/>
  <c r="J89" i="3"/>
  <c r="J90" i="3"/>
  <c r="I89" i="3"/>
  <c r="I90" i="3"/>
  <c r="H90" i="3"/>
  <c r="G90" i="3"/>
  <c r="F90" i="3"/>
  <c r="E90" i="3"/>
  <c r="D90" i="3"/>
  <c r="C90" i="3"/>
  <c r="B90" i="3"/>
  <c r="J86" i="3"/>
  <c r="J87" i="3"/>
  <c r="I86" i="3"/>
  <c r="I87" i="3"/>
  <c r="H87" i="3"/>
  <c r="G87" i="3"/>
  <c r="F87" i="3"/>
  <c r="E87" i="3"/>
  <c r="D87" i="3"/>
  <c r="C87" i="3"/>
  <c r="B87" i="3"/>
  <c r="J84" i="3"/>
  <c r="J85" i="3"/>
  <c r="I84" i="3"/>
  <c r="I85" i="3"/>
  <c r="H85" i="3"/>
  <c r="G85" i="3"/>
  <c r="F85" i="3"/>
  <c r="E85" i="3"/>
  <c r="D85" i="3"/>
  <c r="C85" i="3"/>
  <c r="B85" i="3"/>
  <c r="J80" i="3"/>
  <c r="J81" i="3"/>
  <c r="I80" i="3"/>
  <c r="I81" i="3"/>
  <c r="H81" i="3"/>
  <c r="G81" i="3"/>
  <c r="F81" i="3"/>
  <c r="E81" i="3"/>
  <c r="D81" i="3"/>
  <c r="C81" i="3"/>
  <c r="B81" i="3"/>
  <c r="J77" i="3"/>
  <c r="J78" i="3"/>
  <c r="I77" i="3"/>
  <c r="I78" i="3"/>
  <c r="H78" i="3"/>
  <c r="G78" i="3"/>
  <c r="F78" i="3"/>
  <c r="E78" i="3"/>
  <c r="D78" i="3"/>
  <c r="C78" i="3"/>
  <c r="B78" i="3"/>
  <c r="J75" i="3"/>
  <c r="J76" i="3"/>
  <c r="I75" i="3"/>
  <c r="I76" i="3"/>
  <c r="H76" i="3"/>
  <c r="G76" i="3"/>
  <c r="F76" i="3"/>
  <c r="E76" i="3"/>
  <c r="D76" i="3"/>
  <c r="C76" i="3"/>
  <c r="B76" i="3"/>
  <c r="J73" i="3"/>
  <c r="J74" i="3"/>
  <c r="I73" i="3"/>
  <c r="I74" i="3"/>
  <c r="H74" i="3"/>
  <c r="G74" i="3"/>
  <c r="F74" i="3"/>
  <c r="E74" i="3"/>
  <c r="D74" i="3"/>
  <c r="C74" i="3"/>
  <c r="B74" i="3"/>
  <c r="J70" i="3"/>
  <c r="J71" i="3"/>
  <c r="I70" i="3"/>
  <c r="I71" i="3"/>
  <c r="H71" i="3"/>
  <c r="G71" i="3"/>
  <c r="F71" i="3"/>
  <c r="E71" i="3"/>
  <c r="D71" i="3"/>
  <c r="C71" i="3"/>
  <c r="B71" i="3"/>
  <c r="J68" i="3"/>
  <c r="J69" i="3"/>
  <c r="I68" i="3"/>
  <c r="I69" i="3"/>
  <c r="H69" i="3"/>
  <c r="G69" i="3"/>
  <c r="F69" i="3"/>
  <c r="E69" i="3"/>
  <c r="D69" i="3"/>
  <c r="C69" i="3"/>
  <c r="B69" i="3"/>
  <c r="J66" i="3"/>
  <c r="J67" i="3"/>
  <c r="I66" i="3"/>
  <c r="I67" i="3"/>
  <c r="H67" i="3"/>
  <c r="G67" i="3"/>
  <c r="F67" i="3"/>
  <c r="E67" i="3"/>
  <c r="D67" i="3"/>
  <c r="C67" i="3"/>
  <c r="B67" i="3"/>
  <c r="J63" i="3"/>
  <c r="J64" i="3"/>
  <c r="I63" i="3"/>
  <c r="I64" i="3"/>
  <c r="H64" i="3"/>
  <c r="G64" i="3"/>
  <c r="F64" i="3"/>
  <c r="E64" i="3"/>
  <c r="D64" i="3"/>
  <c r="C64" i="3"/>
  <c r="B64" i="3"/>
  <c r="J61" i="3"/>
  <c r="J62" i="3"/>
  <c r="I61" i="3"/>
  <c r="I62" i="3"/>
  <c r="H62" i="3"/>
  <c r="G62" i="3"/>
  <c r="F62" i="3"/>
  <c r="E62" i="3"/>
  <c r="D62" i="3"/>
  <c r="C62" i="3"/>
  <c r="B62" i="3"/>
  <c r="J59" i="3"/>
  <c r="J60" i="3"/>
  <c r="I59" i="3"/>
  <c r="I60" i="3"/>
  <c r="H60" i="3"/>
  <c r="G60" i="3"/>
  <c r="F60" i="3"/>
  <c r="E60" i="3"/>
  <c r="D60" i="3"/>
  <c r="C60" i="3"/>
  <c r="B60" i="3"/>
  <c r="J57" i="3"/>
  <c r="J58" i="3"/>
  <c r="I57" i="3"/>
  <c r="I58" i="3"/>
  <c r="H58" i="3"/>
  <c r="G58" i="3"/>
  <c r="F58" i="3"/>
  <c r="E58" i="3"/>
  <c r="D58" i="3"/>
  <c r="C58" i="3"/>
  <c r="B58" i="3"/>
  <c r="J55" i="3"/>
  <c r="J56" i="3"/>
  <c r="I55" i="3"/>
  <c r="I56" i="3"/>
  <c r="H56" i="3"/>
  <c r="G56" i="3"/>
  <c r="F56" i="3"/>
  <c r="E56" i="3"/>
  <c r="D56" i="3"/>
  <c r="C56" i="3"/>
  <c r="B56" i="3"/>
  <c r="J53" i="3"/>
  <c r="J54" i="3"/>
  <c r="I53" i="3"/>
  <c r="I54" i="3"/>
  <c r="H54" i="3"/>
  <c r="G54" i="3"/>
  <c r="F54" i="3"/>
  <c r="E54" i="3"/>
  <c r="D54" i="3"/>
  <c r="C54" i="3"/>
  <c r="B54" i="3"/>
  <c r="J50" i="3"/>
  <c r="J51" i="3"/>
  <c r="I50" i="3"/>
  <c r="I51" i="3"/>
  <c r="H51" i="3"/>
  <c r="G51" i="3"/>
  <c r="F51" i="3"/>
  <c r="E51" i="3"/>
  <c r="D51" i="3"/>
  <c r="C51" i="3"/>
  <c r="B51" i="3"/>
  <c r="J47" i="3"/>
  <c r="J48" i="3"/>
  <c r="I47" i="3"/>
  <c r="I48" i="3"/>
  <c r="H48" i="3"/>
  <c r="G48" i="3"/>
  <c r="F48" i="3"/>
  <c r="E48" i="3"/>
  <c r="D48" i="3"/>
  <c r="C48" i="3"/>
  <c r="B48" i="3"/>
  <c r="J44" i="3"/>
  <c r="J45" i="3"/>
  <c r="I44" i="3"/>
  <c r="I45" i="3"/>
  <c r="H45" i="3"/>
  <c r="G45" i="3"/>
  <c r="F45" i="3"/>
  <c r="E45" i="3"/>
  <c r="D45" i="3"/>
  <c r="C45" i="3"/>
  <c r="B45" i="3"/>
  <c r="J41" i="3"/>
  <c r="J42" i="3"/>
  <c r="I41" i="3"/>
  <c r="I42" i="3"/>
  <c r="H42" i="3"/>
  <c r="G42" i="3"/>
  <c r="F42" i="3"/>
  <c r="E42" i="3"/>
  <c r="D42" i="3"/>
  <c r="C42" i="3"/>
  <c r="B42" i="3"/>
  <c r="J39" i="3"/>
  <c r="J40" i="3"/>
  <c r="I39" i="3"/>
  <c r="I40" i="3"/>
  <c r="H40" i="3"/>
  <c r="G40" i="3"/>
  <c r="F40" i="3"/>
  <c r="E40" i="3"/>
  <c r="D40" i="3"/>
  <c r="C40" i="3"/>
  <c r="B40" i="3"/>
  <c r="J36" i="3"/>
  <c r="J37" i="3"/>
  <c r="I36" i="3"/>
  <c r="I37" i="3"/>
  <c r="H37" i="3"/>
  <c r="G37" i="3"/>
  <c r="F37" i="3"/>
  <c r="E37" i="3"/>
  <c r="D37" i="3"/>
  <c r="C37" i="3"/>
  <c r="B37" i="3"/>
  <c r="J34" i="3"/>
  <c r="J35" i="3"/>
  <c r="I34" i="3"/>
  <c r="I35" i="3"/>
  <c r="H35" i="3"/>
  <c r="G35" i="3"/>
  <c r="F35" i="3"/>
  <c r="E35" i="3"/>
  <c r="D35" i="3"/>
  <c r="C35" i="3"/>
  <c r="B35" i="3"/>
  <c r="J32" i="3"/>
  <c r="J33" i="3"/>
  <c r="I32" i="3"/>
  <c r="I33" i="3"/>
  <c r="H33" i="3"/>
  <c r="G33" i="3"/>
  <c r="F33" i="3"/>
  <c r="E33" i="3"/>
  <c r="D33" i="3"/>
  <c r="C33" i="3"/>
  <c r="B33" i="3"/>
  <c r="J30" i="3"/>
  <c r="J31" i="3"/>
  <c r="I30" i="3"/>
  <c r="I31" i="3"/>
  <c r="H31" i="3"/>
  <c r="G31" i="3"/>
  <c r="F31" i="3"/>
  <c r="E31" i="3"/>
  <c r="D31" i="3"/>
  <c r="C31" i="3"/>
  <c r="B31" i="3"/>
  <c r="J28" i="3"/>
  <c r="J29" i="3"/>
  <c r="I28" i="3"/>
  <c r="I29" i="3"/>
  <c r="H29" i="3"/>
  <c r="G29" i="3"/>
  <c r="F29" i="3"/>
  <c r="E29" i="3"/>
  <c r="D29" i="3"/>
  <c r="C29" i="3"/>
  <c r="B29" i="3"/>
  <c r="J25" i="3"/>
  <c r="J26" i="3"/>
  <c r="I25" i="3"/>
  <c r="I26" i="3"/>
  <c r="H26" i="3"/>
  <c r="G26" i="3"/>
  <c r="F26" i="3"/>
  <c r="E26" i="3"/>
  <c r="D26" i="3"/>
  <c r="C26" i="3"/>
  <c r="B26" i="3"/>
  <c r="J23" i="3"/>
  <c r="J24" i="3"/>
  <c r="I23" i="3"/>
  <c r="I24" i="3"/>
  <c r="H24" i="3"/>
  <c r="G24" i="3"/>
  <c r="F24" i="3"/>
  <c r="E24" i="3"/>
  <c r="D24" i="3"/>
  <c r="C24" i="3"/>
  <c r="B24" i="3"/>
  <c r="J21" i="3"/>
  <c r="J22" i="3"/>
  <c r="I21" i="3"/>
  <c r="I22" i="3"/>
  <c r="H22" i="3"/>
  <c r="G22" i="3"/>
  <c r="F22" i="3"/>
  <c r="E22" i="3"/>
  <c r="D22" i="3"/>
  <c r="C22" i="3"/>
  <c r="B22" i="3"/>
  <c r="J19" i="3"/>
  <c r="J20" i="3"/>
  <c r="I19" i="3"/>
  <c r="I20" i="3"/>
  <c r="H20" i="3"/>
  <c r="G20" i="3"/>
  <c r="F20" i="3"/>
  <c r="E20" i="3"/>
  <c r="D20" i="3"/>
  <c r="C20" i="3"/>
  <c r="B20" i="3"/>
  <c r="J17" i="3"/>
  <c r="J18" i="3"/>
  <c r="I17" i="3"/>
  <c r="I18" i="3"/>
  <c r="H18" i="3"/>
  <c r="G18" i="3"/>
  <c r="F18" i="3"/>
  <c r="E18" i="3"/>
  <c r="D18" i="3"/>
  <c r="C18" i="3"/>
  <c r="B18" i="3"/>
  <c r="J14" i="3"/>
  <c r="J15" i="3"/>
  <c r="I14" i="3"/>
  <c r="I15" i="3"/>
  <c r="H15" i="3"/>
  <c r="G15" i="3"/>
  <c r="F15" i="3"/>
  <c r="E15" i="3"/>
  <c r="D15" i="3"/>
  <c r="C15" i="3"/>
  <c r="B15" i="3"/>
  <c r="J12" i="3"/>
  <c r="J13" i="3"/>
  <c r="I12" i="3"/>
  <c r="I13" i="3"/>
  <c r="H13" i="3"/>
  <c r="G13" i="3"/>
  <c r="F13" i="3"/>
  <c r="E13" i="3"/>
  <c r="D13" i="3"/>
  <c r="C13" i="3"/>
  <c r="B13" i="3"/>
  <c r="J9" i="3"/>
  <c r="J10" i="3"/>
  <c r="I9" i="3"/>
  <c r="I10" i="3"/>
  <c r="H10" i="3"/>
  <c r="G10" i="3"/>
  <c r="F10" i="3"/>
  <c r="E10" i="3"/>
  <c r="D10" i="3"/>
  <c r="C10" i="3"/>
  <c r="B10" i="3"/>
  <c r="J7" i="3"/>
  <c r="J8" i="3"/>
  <c r="I7" i="3"/>
  <c r="I8" i="3"/>
  <c r="H8" i="3"/>
  <c r="G8" i="3"/>
  <c r="F8" i="3"/>
  <c r="E8" i="3"/>
  <c r="D8" i="3"/>
  <c r="C8" i="3"/>
  <c r="B8" i="3"/>
  <c r="J5" i="3"/>
  <c r="J6" i="3"/>
  <c r="I5" i="3"/>
  <c r="I6" i="3"/>
  <c r="H6" i="3"/>
  <c r="G6" i="3"/>
  <c r="F6" i="3"/>
  <c r="E6" i="3"/>
  <c r="D6" i="3"/>
  <c r="C6" i="3"/>
  <c r="B6" i="3"/>
  <c r="I2" i="3"/>
  <c r="J217" i="3"/>
  <c r="B218" i="3"/>
  <c r="C218" i="3"/>
  <c r="D218" i="3"/>
  <c r="J218" i="3"/>
  <c r="J214" i="3"/>
  <c r="B215" i="3"/>
  <c r="C215" i="3"/>
  <c r="D215" i="3"/>
  <c r="J215" i="3"/>
  <c r="J211" i="3"/>
  <c r="B212" i="3"/>
  <c r="C212" i="3"/>
  <c r="D212" i="3"/>
  <c r="E212" i="3"/>
  <c r="J212" i="3"/>
  <c r="J208" i="3"/>
  <c r="B209" i="3"/>
  <c r="C209" i="3"/>
  <c r="D209" i="3"/>
  <c r="J209" i="3"/>
  <c r="J204" i="3"/>
  <c r="B205" i="3"/>
  <c r="C205" i="3"/>
  <c r="D205" i="3"/>
  <c r="E205" i="3"/>
  <c r="J205" i="3"/>
  <c r="J201" i="3"/>
  <c r="B202" i="3"/>
  <c r="C202" i="3"/>
  <c r="J202" i="3"/>
  <c r="J198" i="3"/>
  <c r="B199" i="3"/>
  <c r="C199" i="3"/>
  <c r="J199" i="3"/>
  <c r="J195" i="3"/>
  <c r="B196" i="3"/>
  <c r="C196" i="3"/>
  <c r="D196" i="3"/>
  <c r="J196" i="3"/>
  <c r="J192" i="3"/>
  <c r="B193" i="3"/>
  <c r="C193" i="3"/>
  <c r="J193" i="3"/>
  <c r="J189" i="3"/>
  <c r="B190" i="3"/>
  <c r="C190" i="3"/>
  <c r="J190" i="3"/>
  <c r="J186" i="3"/>
  <c r="B187" i="3"/>
  <c r="C187" i="3"/>
  <c r="J187" i="3"/>
  <c r="J183" i="3"/>
  <c r="B184" i="3"/>
  <c r="C184" i="3"/>
  <c r="D184" i="3"/>
  <c r="J184" i="3"/>
</calcChain>
</file>

<file path=xl/sharedStrings.xml><?xml version="1.0" encoding="utf-8"?>
<sst xmlns="http://schemas.openxmlformats.org/spreadsheetml/2006/main" count="382" uniqueCount="247">
  <si>
    <t>未接受此項服務</t>
  </si>
  <si>
    <t>二、聽力學服務</t>
  </si>
  <si>
    <t>三、社工服務</t>
  </si>
  <si>
    <t>您的孩子目前年齡：</t>
  </si>
  <si>
    <t>滿一歲至未滿兩歲</t>
    <phoneticPr fontId="1" type="noConversion"/>
  </si>
  <si>
    <t>滿四歲至未滿五歲</t>
    <phoneticPr fontId="1" type="noConversion"/>
  </si>
  <si>
    <t>滿三年以上</t>
    <phoneticPr fontId="1" type="noConversion"/>
  </si>
  <si>
    <t>個別課</t>
    <phoneticPr fontId="1" type="noConversion"/>
  </si>
  <si>
    <t>故事課</t>
    <phoneticPr fontId="1" type="noConversion"/>
  </si>
  <si>
    <t>在其他機構上課</t>
    <phoneticPr fontId="1" type="noConversion"/>
  </si>
  <si>
    <t>在醫院或診所上課</t>
    <phoneticPr fontId="1" type="noConversion"/>
  </si>
  <si>
    <t>就讀國小</t>
    <phoneticPr fontId="1" type="noConversion"/>
  </si>
  <si>
    <t>非常不滿意</t>
    <phoneticPr fontId="1" type="noConversion"/>
  </si>
  <si>
    <t>不滿意</t>
    <phoneticPr fontId="1" type="noConversion"/>
  </si>
  <si>
    <t>普通</t>
    <phoneticPr fontId="1" type="noConversion"/>
  </si>
  <si>
    <t>滿意</t>
    <phoneticPr fontId="1" type="noConversion"/>
  </si>
  <si>
    <t>對於本會所提供的課程或舉辦的活動（例如：活動的內容、地點、時間）有任何建議；或希望本會能再增加其他服務，均請您填寫於下方，謝謝!</t>
  </si>
  <si>
    <t>無意見</t>
    <phoneticPr fontId="1" type="noConversion"/>
  </si>
  <si>
    <t>滿意+非常滿意</t>
    <phoneticPr fontId="1" type="noConversion"/>
  </si>
  <si>
    <t>百分比</t>
    <phoneticPr fontId="1" type="noConversion"/>
  </si>
  <si>
    <t>非常滿意</t>
    <phoneticPr fontId="1" type="noConversion"/>
  </si>
  <si>
    <t>人數合計</t>
    <phoneticPr fontId="1" type="noConversion"/>
  </si>
  <si>
    <t>03. 助聽輔具的選配服務</t>
    <phoneticPr fontId="1" type="noConversion"/>
  </si>
  <si>
    <t>01. 聽力諮詢服務</t>
    <phoneticPr fontId="1" type="noConversion"/>
  </si>
  <si>
    <t>02. 聽力檢查服務</t>
    <phoneticPr fontId="1" type="noConversion"/>
  </si>
  <si>
    <t>05. 助聽輔具的租借服務</t>
    <phoneticPr fontId="1" type="noConversion"/>
  </si>
  <si>
    <t>03. 社會福利資訊之提供及資源連結服務</t>
    <phoneticPr fontId="1" type="noConversion"/>
  </si>
  <si>
    <t>02. 學習成效評估</t>
    <phoneticPr fontId="1" type="noConversion"/>
  </si>
  <si>
    <t>03. 個別服務計畫（ISP）的擬定與執行</t>
    <phoneticPr fontId="1" type="noConversion"/>
  </si>
  <si>
    <t>五、親職講座與親子活動</t>
    <phoneticPr fontId="1" type="noConversion"/>
  </si>
  <si>
    <t>01. 行政（包含會計、出納等）</t>
    <phoneticPr fontId="1" type="noConversion"/>
  </si>
  <si>
    <t>05. 課程設計的難易度</t>
    <phoneticPr fontId="1" type="noConversion"/>
  </si>
  <si>
    <t>06. 課程內容的生活化</t>
    <phoneticPr fontId="1" type="noConversion"/>
  </si>
  <si>
    <t>07. 課程內容的豐富性</t>
    <phoneticPr fontId="1" type="noConversion"/>
  </si>
  <si>
    <t>二、關於ITSMI智慧整合聽語教學課程</t>
    <phoneticPr fontId="1" type="noConversion"/>
  </si>
  <si>
    <t>01. 課程設計能讓您瞭解智慧整合概念</t>
    <phoneticPr fontId="1" type="noConversion"/>
  </si>
  <si>
    <t>03 智慧整合教學內容豐富且實用</t>
    <phoneticPr fontId="1" type="noConversion"/>
  </si>
  <si>
    <t>第三部份：本中心整體服務品質</t>
    <phoneticPr fontId="1" type="noConversion"/>
  </si>
  <si>
    <t>80分以下</t>
    <phoneticPr fontId="1" type="noConversion"/>
  </si>
  <si>
    <t>96分以上</t>
    <phoneticPr fontId="1" type="noConversion"/>
  </si>
  <si>
    <t>第一部份：本中心的整體服務</t>
    <phoneticPr fontId="1" type="noConversion"/>
  </si>
  <si>
    <t>一、行政服務</t>
    <phoneticPr fontId="1" type="noConversion"/>
  </si>
  <si>
    <t>04. 助聽輔具的調整服務</t>
    <phoneticPr fontId="1" type="noConversion"/>
  </si>
  <si>
    <t>01. 社工諮詢服務</t>
    <phoneticPr fontId="1" type="noConversion"/>
  </si>
  <si>
    <t>02. 家庭需求評估與關懷</t>
    <phoneticPr fontId="1" type="noConversion"/>
  </si>
  <si>
    <t>02. 親職教育講座</t>
    <phoneticPr fontId="1" type="noConversion"/>
  </si>
  <si>
    <t>02. 社工</t>
    <phoneticPr fontId="1" type="noConversion"/>
  </si>
  <si>
    <t>03. 老師（教保員）</t>
    <phoneticPr fontId="1" type="noConversion"/>
  </si>
  <si>
    <t>04. 聽力師</t>
    <phoneticPr fontId="1" type="noConversion"/>
  </si>
  <si>
    <t>01.對於家長反應意見之處理「速度」</t>
    <phoneticPr fontId="1" type="noConversion"/>
  </si>
  <si>
    <t>02.對於家長反應意見之處理「結果」</t>
    <phoneticPr fontId="1" type="noConversion"/>
  </si>
  <si>
    <t>第二部份：本中心的課程服務</t>
    <phoneticPr fontId="1" type="noConversion"/>
  </si>
  <si>
    <t>基本資料：</t>
    <phoneticPr fontId="1" type="noConversion"/>
  </si>
  <si>
    <t>一歲以下</t>
    <phoneticPr fontId="1" type="noConversion"/>
  </si>
  <si>
    <t>滿兩歲至未滿三歲</t>
    <phoneticPr fontId="1" type="noConversion"/>
  </si>
  <si>
    <t xml:space="preserve"> 滿三歲至未滿四歲</t>
    <phoneticPr fontId="1" type="noConversion"/>
  </si>
  <si>
    <t>滿五歲至未滿六歲</t>
    <phoneticPr fontId="1" type="noConversion"/>
  </si>
  <si>
    <t>六歲以上</t>
    <phoneticPr fontId="1" type="noConversion"/>
  </si>
  <si>
    <t>您的孩子在基金會接受聽損療育的時間（曾離會者，以最近入會日期計算）：</t>
    <phoneticPr fontId="1" type="noConversion"/>
  </si>
  <si>
    <t>未達六個月</t>
    <phoneticPr fontId="1" type="noConversion"/>
  </si>
  <si>
    <t>滿六個月至未滿一年</t>
    <phoneticPr fontId="1" type="noConversion"/>
  </si>
  <si>
    <t xml:space="preserve">滿一年至未滿兩年   </t>
    <phoneticPr fontId="1" type="noConversion"/>
  </si>
  <si>
    <t>滿兩年至未滿三年</t>
    <phoneticPr fontId="1" type="noConversion"/>
  </si>
  <si>
    <t>您的孩子目前在本中心接受的智慧整合課程（可複選）：</t>
    <phoneticPr fontId="1" type="noConversion"/>
  </si>
  <si>
    <t>團體＋聽覺技巧課</t>
    <phoneticPr fontId="1" type="noConversion"/>
  </si>
  <si>
    <t>音樂課</t>
    <phoneticPr fontId="1" type="noConversion"/>
  </si>
  <si>
    <t>美術課</t>
    <phoneticPr fontId="1" type="noConversion"/>
  </si>
  <si>
    <t>您的孩子目前除了在本中心上課，還：（可複選）</t>
    <phoneticPr fontId="1" type="noConversion"/>
  </si>
  <si>
    <t>就讀幼兒園</t>
    <phoneticPr fontId="1" type="noConversion"/>
  </si>
  <si>
    <t xml:space="preserve"> </t>
    <phoneticPr fontId="1" type="noConversion"/>
  </si>
  <si>
    <t>一、關於聽語認知（個別、團體、故事等）課程</t>
    <phoneticPr fontId="1" type="noConversion"/>
  </si>
  <si>
    <t>01.老師（教保員）的諮詢技巧</t>
    <phoneticPr fontId="1" type="noConversion"/>
  </si>
  <si>
    <t>02. 老師（教保員）的專業素養（教學技巧、專業知能等）</t>
    <phoneticPr fontId="1" type="noConversion"/>
  </si>
  <si>
    <t>03. 老師（教保員）的教學態度</t>
    <phoneticPr fontId="1" type="noConversion"/>
  </si>
  <si>
    <t>04.老師（教保員）和孩子的互動關係</t>
    <phoneticPr fontId="1" type="noConversion"/>
  </si>
  <si>
    <t>08.課程內容符合孩子的需求</t>
    <phoneticPr fontId="1" type="noConversion"/>
  </si>
  <si>
    <t>09. 課程目標的條理性</t>
    <phoneticPr fontId="1" type="noConversion"/>
  </si>
  <si>
    <t>非常不同意</t>
    <phoneticPr fontId="1" type="noConversion"/>
  </si>
  <si>
    <t>不同意</t>
    <phoneticPr fontId="1" type="noConversion"/>
  </si>
  <si>
    <t>同意</t>
    <phoneticPr fontId="1" type="noConversion"/>
  </si>
  <si>
    <t>非常同意</t>
    <phoneticPr fontId="1" type="noConversion"/>
  </si>
  <si>
    <t>同意+非常同意</t>
    <phoneticPr fontId="1" type="noConversion"/>
  </si>
  <si>
    <t>02. 課程諮詢能讓您瞭解智慧整合概念</t>
    <phoneticPr fontId="1" type="noConversion"/>
  </si>
  <si>
    <t>04. 您能以智慧整合技巧在家為孩子提供豐富的生活經驗</t>
    <phoneticPr fontId="1" type="noConversion"/>
  </si>
  <si>
    <t>05. 孩子透過學習能將習得之技巧類推在實際生活中</t>
    <phoneticPr fontId="1" type="noConversion"/>
  </si>
  <si>
    <t>06. 智慧整合教學對孩子的認知語言、溝通能力有幫助</t>
    <phoneticPr fontId="1" type="noConversion"/>
  </si>
  <si>
    <t>07. 智慧整合教學對孩子學習的能力有幫助</t>
    <phoneticPr fontId="1" type="noConversion"/>
  </si>
  <si>
    <t>08. 智慧整合教學對孩子發現問題的能力有幫助</t>
    <phoneticPr fontId="1" type="noConversion"/>
  </si>
  <si>
    <t>09. 智慧整合教學對孩子解決問題的能力有幫助</t>
    <phoneticPr fontId="1" type="noConversion"/>
  </si>
  <si>
    <t>11. 智慧整合教學對孩子整體的學習有幫助</t>
    <phoneticPr fontId="1" type="noConversion"/>
  </si>
  <si>
    <t>三、家長參與療育目標與成效評估</t>
    <phoneticPr fontId="1" type="noConversion"/>
  </si>
  <si>
    <t>81至85分</t>
    <phoneticPr fontId="1" type="noConversion"/>
  </si>
  <si>
    <t>86至90分</t>
    <phoneticPr fontId="1" type="noConversion"/>
  </si>
  <si>
    <t>91至95分</t>
    <phoneticPr fontId="1" type="noConversion"/>
  </si>
  <si>
    <t>意見內容</t>
    <phoneticPr fontId="1" type="noConversion"/>
  </si>
  <si>
    <t>合計</t>
    <phoneticPr fontId="1" type="noConversion"/>
  </si>
  <si>
    <t>四、教學（課程）服務</t>
    <phoneticPr fontId="1" type="noConversion"/>
  </si>
  <si>
    <t>01. 教學（課程）諮詢服務</t>
    <phoneticPr fontId="1" type="noConversion"/>
  </si>
  <si>
    <t>01. 環境衛生及安全的管理</t>
    <phoneticPr fontId="1" type="noConversion"/>
  </si>
  <si>
    <t>02. 無障礙環境設施設備的設置</t>
    <phoneticPr fontId="1" type="noConversion"/>
  </si>
  <si>
    <t>意見說明</t>
    <phoneticPr fontId="1" type="noConversion"/>
  </si>
  <si>
    <t>03. 親子活動</t>
    <phoneticPr fontId="1" type="noConversion"/>
  </si>
  <si>
    <t>六、工作人員服務態度</t>
    <phoneticPr fontId="1" type="noConversion"/>
  </si>
  <si>
    <t>七、對於家長意見反應處理</t>
    <phoneticPr fontId="1" type="noConversion"/>
  </si>
  <si>
    <r>
      <t>人際溝通</t>
    </r>
    <r>
      <rPr>
        <sz val="11"/>
        <rFont val="微軟正黑體"/>
        <family val="2"/>
        <charset val="136"/>
      </rPr>
      <t>課程</t>
    </r>
    <phoneticPr fontId="1" type="noConversion"/>
  </si>
  <si>
    <t>05. 入校宣導、校訪服務</t>
    <phoneticPr fontId="1" type="noConversion"/>
  </si>
  <si>
    <t>01. 節慶活動（聖誕節等）</t>
    <phoneticPr fontId="1" type="noConversion"/>
  </si>
  <si>
    <t>（一）評估過程</t>
    <phoneticPr fontId="1" type="noConversion"/>
  </si>
  <si>
    <t>01.評估人員有讓我參與評估過程</t>
    <phoneticPr fontId="1" type="noConversion"/>
  </si>
  <si>
    <t>完全沒有</t>
    <phoneticPr fontId="1" type="noConversion"/>
  </si>
  <si>
    <t>部份過程有參與</t>
    <phoneticPr fontId="1" type="noConversion"/>
  </si>
  <si>
    <t>全程參與</t>
    <phoneticPr fontId="1" type="noConversion"/>
  </si>
  <si>
    <t>02.評估人員有詢問我孩子的主要問題</t>
    <phoneticPr fontId="1" type="noConversion"/>
  </si>
  <si>
    <t>沒有</t>
    <phoneticPr fontId="1" type="noConversion"/>
  </si>
  <si>
    <t>有</t>
    <phoneticPr fontId="1" type="noConversion"/>
  </si>
  <si>
    <t>03.評估人員有詢問我的期待</t>
    <phoneticPr fontId="1" type="noConversion"/>
  </si>
  <si>
    <t>04.評估人員有告知我評估的結果</t>
    <phoneticPr fontId="1" type="noConversion"/>
  </si>
  <si>
    <t>05.我瞭解小孩目前的發展狀況</t>
    <phoneticPr fontId="1" type="noConversion"/>
  </si>
  <si>
    <t>部份瞭解</t>
    <phoneticPr fontId="1" type="noConversion"/>
  </si>
  <si>
    <t>完全瞭解</t>
    <phoneticPr fontId="1" type="noConversion"/>
  </si>
  <si>
    <t>06.評估人員有讓我在評估報告上簽名</t>
    <phoneticPr fontId="1" type="noConversion"/>
  </si>
  <si>
    <t>07.評估人員有和我討論療育目標</t>
    <phoneticPr fontId="1" type="noConversion"/>
  </si>
  <si>
    <t>08.評估人員建議的活動適合我在家裡面進行</t>
    <phoneticPr fontId="1" type="noConversion"/>
  </si>
  <si>
    <t>非常不適合</t>
    <phoneticPr fontId="1" type="noConversion"/>
  </si>
  <si>
    <t>不適合</t>
    <phoneticPr fontId="1" type="noConversion"/>
  </si>
  <si>
    <t>適合</t>
    <phoneticPr fontId="1" type="noConversion"/>
  </si>
  <si>
    <t>非常適合</t>
    <phoneticPr fontId="1" type="noConversion"/>
  </si>
  <si>
    <t>（二）療育過程</t>
    <phoneticPr fontId="1" type="noConversion"/>
  </si>
  <si>
    <t>09.療育人員有建議我回家做的活動</t>
    <phoneticPr fontId="1" type="noConversion"/>
  </si>
  <si>
    <t>有時候有</t>
    <phoneticPr fontId="1" type="noConversion"/>
  </si>
  <si>
    <t>每次都有</t>
    <phoneticPr fontId="1" type="noConversion"/>
  </si>
  <si>
    <t>10.療育人員建議的活動適合我在家裡面進行</t>
    <phoneticPr fontId="1" type="noConversion"/>
  </si>
  <si>
    <t>11.療育人員有和我討論療育成效</t>
    <phoneticPr fontId="1" type="noConversion"/>
  </si>
  <si>
    <t>12.療育人員有和我討論在家裡執行的狀況</t>
    <phoneticPr fontId="1" type="noConversion"/>
  </si>
  <si>
    <t>四、嬰幼兒感覺運動課程（寶寶班）：01</t>
    <phoneticPr fontId="1" type="noConversion"/>
  </si>
  <si>
    <t>未接受此項課程</t>
    <phoneticPr fontId="1" type="noConversion"/>
  </si>
  <si>
    <t>親職教養知識實用、講解清楚</t>
    <phoneticPr fontId="1" type="noConversion"/>
  </si>
  <si>
    <t>課程內容能與生活結合</t>
    <phoneticPr fontId="1" type="noConversion"/>
  </si>
  <si>
    <t>課程內容符合孩子的興趣及需求</t>
    <phoneticPr fontId="1" type="noConversion"/>
  </si>
  <si>
    <t>人員充足態度佳</t>
    <phoneticPr fontId="1" type="noConversion"/>
  </si>
  <si>
    <t>其他</t>
    <phoneticPr fontId="1" type="noConversion"/>
  </si>
  <si>
    <t>01.嬰幼兒感覺運動課程（2歲以下）的上課感想</t>
    <phoneticPr fontId="1" type="noConversion"/>
  </si>
  <si>
    <t>四、嬰幼兒感覺運動課程（寶寶班）：02</t>
    <phoneticPr fontId="1" type="noConversion"/>
  </si>
  <si>
    <t>孩子年齡不符合</t>
    <phoneticPr fontId="1" type="noConversion"/>
  </si>
  <si>
    <t>時間無法配合或已有課程資源</t>
    <phoneticPr fontId="1" type="noConversion"/>
  </si>
  <si>
    <t>不知道有這項課程</t>
    <phoneticPr fontId="1" type="noConversion"/>
  </si>
  <si>
    <t>02.未接受嬰幼兒感覺運動課程的原因</t>
    <phoneticPr fontId="1" type="noConversion"/>
  </si>
  <si>
    <t>五、視訊教學服務：01</t>
    <phoneticPr fontId="1" type="noConversion"/>
  </si>
  <si>
    <t>家長專業諮詢</t>
    <phoneticPr fontId="1" type="noConversion"/>
  </si>
  <si>
    <t>孩子的學習評估</t>
    <phoneticPr fontId="1" type="noConversion"/>
  </si>
  <si>
    <t>智慧整合聽語教學課程</t>
    <phoneticPr fontId="1" type="noConversion"/>
  </si>
  <si>
    <t>01.接受過哪些本會視訊教學服務</t>
    <phoneticPr fontId="1" type="noConversion"/>
  </si>
  <si>
    <t>五、視訊教學服務：02</t>
    <phoneticPr fontId="1" type="noConversion"/>
  </si>
  <si>
    <t>願意</t>
    <phoneticPr fontId="1" type="noConversion"/>
  </si>
  <si>
    <t>不願意</t>
    <phoneticPr fontId="1" type="noConversion"/>
  </si>
  <si>
    <t>02.在暫停實體課程（到中心上課）期間，是否願意接受視訊教學課程？</t>
    <phoneticPr fontId="1" type="noConversion"/>
  </si>
  <si>
    <t>03.關於視訊教學的建議</t>
    <phoneticPr fontId="1" type="noConversion"/>
  </si>
  <si>
    <t>八、防疫期間服務品質</t>
    <phoneticPr fontId="1" type="noConversion"/>
  </si>
  <si>
    <t>01.訊息公告具即時性</t>
    <phoneticPr fontId="1" type="noConversion"/>
  </si>
  <si>
    <t>02.防疫期間服務規劃與親師溝通流暢</t>
    <phoneticPr fontId="1" type="noConversion"/>
  </si>
  <si>
    <t>03.防疫期間整體服務建議</t>
    <phoneticPr fontId="1" type="noConversion"/>
  </si>
  <si>
    <t>91分以上</t>
    <phoneticPr fontId="1" type="noConversion"/>
  </si>
  <si>
    <t>嬰幼兒感覺運動課程</t>
    <phoneticPr fontId="1" type="noConversion"/>
  </si>
  <si>
    <t>財團法人中華民國婦聯聽覺健康社會福利基金會附設臺中市私立至德聽語中心111年度服務滿意度調查統計</t>
    <phoneticPr fontId="1" type="noConversion"/>
  </si>
  <si>
    <t>111年未接受其他課程</t>
    <phoneticPr fontId="1" type="noConversion"/>
  </si>
  <si>
    <t>111年未接受過此項服務</t>
    <phoneticPr fontId="1" type="noConversion"/>
  </si>
  <si>
    <t>對於本中心111年度的整體服務，您的評分是：</t>
    <phoneticPr fontId="1" type="noConversion"/>
  </si>
  <si>
    <t>03. 整體行政服務效率</t>
    <phoneticPr fontId="1" type="noConversion"/>
  </si>
  <si>
    <t>06.聽力學服務專業度</t>
    <phoneticPr fontId="1" type="noConversion"/>
  </si>
  <si>
    <t>07. 聽力學服務效率</t>
    <phoneticPr fontId="1" type="noConversion"/>
  </si>
  <si>
    <t>04.轉銜服務</t>
    <phoneticPr fontId="1" type="noConversion"/>
  </si>
  <si>
    <t>05. 社工服務效率</t>
    <phoneticPr fontId="1" type="noConversion"/>
  </si>
  <si>
    <t>04-1.課程滿意度：個別課</t>
    <phoneticPr fontId="1" type="noConversion"/>
  </si>
  <si>
    <t>04-2.課程滿意度：團體+聽覺技巧課</t>
    <phoneticPr fontId="1" type="noConversion"/>
  </si>
  <si>
    <t>04-3.課程滿意度：人際溝通課程</t>
    <phoneticPr fontId="1" type="noConversion"/>
  </si>
  <si>
    <t>04-4.課程滿意度：故事課</t>
    <phoneticPr fontId="1" type="noConversion"/>
  </si>
  <si>
    <t>04-5.課程滿意度：音樂課</t>
    <phoneticPr fontId="1" type="noConversion"/>
  </si>
  <si>
    <t>04-6.課程滿意度：美術課</t>
    <phoneticPr fontId="1" type="noConversion"/>
  </si>
  <si>
    <t>06.教學（課程）服務專業度</t>
    <phoneticPr fontId="1" type="noConversion"/>
  </si>
  <si>
    <t>10.智慧整合教學對孩子的人際互動能力有幫助</t>
    <phoneticPr fontId="1" type="noConversion"/>
  </si>
  <si>
    <t>111年已接受此項課程</t>
    <phoneticPr fontId="1" type="noConversion"/>
  </si>
  <si>
    <t>發出：</t>
    <phoneticPr fontId="1" type="noConversion"/>
  </si>
  <si>
    <t>回收：</t>
    <phoneticPr fontId="1" type="noConversion"/>
  </si>
  <si>
    <t>回收率：</t>
    <phoneticPr fontId="1" type="noConversion"/>
  </si>
  <si>
    <t>非常細心觀察幼兒，能應變幼兒情緒做調整</t>
    <phoneticPr fontId="1" type="noConversion"/>
  </si>
  <si>
    <t>班上的同學實在是太吵了，
上一整學期都沒改善，嚴重影響上課</t>
    <phoneticPr fontId="1" type="noConversion"/>
  </si>
  <si>
    <t>老師很用心</t>
    <phoneticPr fontId="1" type="noConversion"/>
  </si>
  <si>
    <t>能隨機應變並做調整</t>
    <phoneticPr fontId="1" type="noConversion"/>
  </si>
  <si>
    <t>如果彥偌繼續吵下去可以不要同班嗎？不然就只好先停課了。回幼兒園繼續上課比較實在</t>
    <phoneticPr fontId="1" type="noConversion"/>
  </si>
  <si>
    <t>老師很親切，能夠隨時觀察幼兒的上課情緒，適度調整跟溝通，非常有親合力</t>
    <phoneticPr fontId="1" type="noConversion"/>
  </si>
  <si>
    <t>聽力師很親切，會調整幼兒的習慣，觀察的很仔細，發現有疑問時，也能夠很仔細的觀察，並提出建議跟改善方案</t>
    <phoneticPr fontId="1" type="noConversion"/>
  </si>
  <si>
    <t>都很好</t>
  </si>
  <si>
    <t>很好</t>
  </si>
  <si>
    <t>很棒</t>
  </si>
  <si>
    <t>目前沒想到~</t>
  </si>
  <si>
    <t>滿意</t>
  </si>
  <si>
    <t>可增加視訊服務</t>
  </si>
  <si>
    <t>非常好</t>
  </si>
  <si>
    <t>整體服務都非常滿意,沒有其他的建議囉~</t>
  </si>
  <si>
    <t>很好，都有固定消毒</t>
  </si>
  <si>
    <t>沒有意見，會依中心規定尊守</t>
  </si>
  <si>
    <t>非常滿意</t>
  </si>
  <si>
    <t>非常滿意，大家都辛苦了</t>
  </si>
  <si>
    <t>服務很好</t>
  </si>
  <si>
    <t>不錯</t>
  </si>
  <si>
    <t>讚</t>
  </si>
  <si>
    <t>依照政府規定即可</t>
  </si>
  <si>
    <t>防疫期間，課程都沒間斷，小朋友能持續上課，老師都超用心的，辛苦您們了❤️</t>
  </si>
  <si>
    <t>都有落實</t>
  </si>
  <si>
    <t>覺得中心做的很好，各種資訊都迅速的提供給家長，謝謝你們☺️</t>
  </si>
  <si>
    <t>整體都很滿意</t>
  </si>
  <si>
    <t>沒有都很好</t>
  </si>
  <si>
    <t>老師可戴透明口罩</t>
  </si>
  <si>
    <t>疫情停課只能有公告做為正當理由請假</t>
  </si>
  <si>
    <t>私人因疫情停課就只能再重新排隊 覺得感受沒有很好</t>
  </si>
  <si>
    <t>做好防疫措施</t>
  </si>
  <si>
    <t>沒，會依老師規劃的課程全力配合</t>
    <phoneticPr fontId="1" type="noConversion"/>
  </si>
  <si>
    <t>老師很用心，每堂課程結束會跟家長說明</t>
    <phoneticPr fontId="1" type="noConversion"/>
  </si>
  <si>
    <t>老師真的非常有耐心，是很有愛心的老師</t>
    <phoneticPr fontId="1" type="noConversion"/>
  </si>
  <si>
    <t>老師花很多心思在安排，真的辛苦您了</t>
    <phoneticPr fontId="1" type="noConversion"/>
  </si>
  <si>
    <t>真的很能抓住還子的心</t>
    <phoneticPr fontId="1" type="noConversion"/>
  </si>
  <si>
    <t>孩子認知的程度暫不適合</t>
    <phoneticPr fontId="1" type="noConversion"/>
  </si>
  <si>
    <t>小孩太小，沒辦法專注在螢幕面前
太久</t>
    <phoneticPr fontId="1" type="noConversion"/>
  </si>
  <si>
    <t>聽損兒應該要視個人能力而不是每
個小朋友都可以用視訊服務，實體
上課是對小朋友最好的</t>
    <phoneticPr fontId="1" type="noConversion"/>
  </si>
  <si>
    <t>希望還是能夠以實體課程為佳，小
孩專心度才夠。</t>
    <phoneticPr fontId="1" type="noConversion"/>
  </si>
  <si>
    <t>小孩還小難以專心</t>
    <phoneticPr fontId="1" type="noConversion"/>
  </si>
  <si>
    <t>覺得視訊教學效果不好</t>
    <phoneticPr fontId="1" type="noConversion"/>
  </si>
  <si>
    <t>小孩太小坐不住，怕成效不佳</t>
    <phoneticPr fontId="1" type="noConversion"/>
  </si>
  <si>
    <t>小孩不受控</t>
    <phoneticPr fontId="1" type="noConversion"/>
  </si>
  <si>
    <t>孩子無法乖乖在視訊前上課</t>
    <phoneticPr fontId="1" type="noConversion"/>
  </si>
  <si>
    <t>可能不會想上視訊課程</t>
  </si>
  <si>
    <t>都行</t>
  </si>
  <si>
    <t>視訊教學可以加入音樂元素及故事生動表達。</t>
  </si>
  <si>
    <t>有足夠的東西吸引小孩上課</t>
  </si>
  <si>
    <t>沒意見，相信老師專業，全力配合</t>
  </si>
  <si>
    <t>不喜歡</t>
  </si>
  <si>
    <t>不建意用視訊教學</t>
  </si>
  <si>
    <t>在家上課孩童會不受控</t>
  </si>
  <si>
    <t>老師辛苦了</t>
  </si>
  <si>
    <t>可以多互動的課程</t>
  </si>
  <si>
    <t>視訊課程，對小小朋友的成效很有限，他們大多都坐不久，所以除非不得已，我們還是喜歡實體課程。</t>
  </si>
  <si>
    <t>提前準備</t>
  </si>
  <si>
    <t>希望可以在課前能先測試電腦網路連線的狀態，還有電子耳跟電腦之間連線的聲音品質。如果有能提升孩子聽好視訊課程的辦法，希望老師可以教我們</t>
  </si>
  <si>
    <t>可以視疫情嚴重程度來調整上課模式</t>
  </si>
  <si>
    <t>而不是只能選擇放棄上課而重新排隊</t>
  </si>
  <si>
    <t>希望可以學到，雖然覺得視訊沒有什麼效果</t>
  </si>
  <si>
    <t>辛苦了~感謝您們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</si>
</sst>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x14ac:knownFonts="1">
    <font>
      <sz val="12"/>
      <name val="新細明體"/>
      <family val="1"/>
      <charset val="136"/>
    </font>
    <font>
      <sz val="9"/>
      <name val="新細明體"/>
      <family val="1"/>
      <charset val="136"/>
    </font>
    <font>
      <sz val="12"/>
      <name val="微軟正黑體"/>
      <family val="2"/>
      <charset val="136"/>
    </font>
    <font>
      <b/>
      <sz val="12"/>
      <name val="微軟正黑體"/>
      <family val="2"/>
      <charset val="136"/>
    </font>
    <font>
      <b/>
      <sz val="16"/>
      <name val="微軟正黑體"/>
      <family val="2"/>
      <charset val="136"/>
    </font>
    <font>
      <b/>
      <sz val="14"/>
      <name val="微軟正黑體"/>
      <family val="2"/>
      <charset val="136"/>
    </font>
    <font>
      <sz val="11"/>
      <name val="微軟正黑體"/>
      <family val="2"/>
      <charset val="136"/>
    </font>
    <font>
      <sz val="12"/>
      <color rgb="FF202124"/>
      <name val="微軟正黑體"/>
      <family val="2"/>
      <charset val="136"/>
    </font>
    <font>
      <sz val="12"/>
      <color theme="1"/>
      <name val="微軟正黑體"/>
      <family val="2"/>
      <charset val="136"/>
    </font>
  </fonts>
  <fills count="3">
    <fill>
      <patternFill patternType="none"/>
    </fill>
    <fill>
      <patternFill patternType="gray125"/>
    </fill>
    <fill>
      <patternFill patternType="solid">
        <fgColor theme="0" tint="-0.14999847407452621"/>
        <bgColor indexed="64"/>
      </patternFill>
    </fill>
  </fills>
  <borders count="100">
    <border>
      <left/>
      <right/>
      <top/>
      <bottom/>
      <diagonal/>
    </border>
    <border>
      <left style="medium">
        <color auto="1"/>
      </left>
      <right style="hair">
        <color auto="1"/>
      </right>
      <top style="medium">
        <color auto="1"/>
      </top>
      <bottom style="double">
        <color auto="1"/>
      </bottom>
      <diagonal/>
    </border>
    <border>
      <left style="hair">
        <color auto="1"/>
      </left>
      <right style="hair">
        <color auto="1"/>
      </right>
      <top style="medium">
        <color auto="1"/>
      </top>
      <bottom style="double">
        <color auto="1"/>
      </bottom>
      <diagonal/>
    </border>
    <border>
      <left style="hair">
        <color auto="1"/>
      </left>
      <right/>
      <top style="medium">
        <color auto="1"/>
      </top>
      <bottom style="double">
        <color auto="1"/>
      </bottom>
      <diagonal/>
    </border>
    <border>
      <left style="hair">
        <color auto="1"/>
      </left>
      <right style="medium">
        <color auto="1"/>
      </right>
      <top style="medium">
        <color auto="1"/>
      </top>
      <bottom style="double">
        <color auto="1"/>
      </bottom>
      <diagonal/>
    </border>
    <border>
      <left style="medium">
        <color auto="1"/>
      </left>
      <right style="medium">
        <color auto="1"/>
      </right>
      <top style="medium">
        <color auto="1"/>
      </top>
      <bottom style="double">
        <color auto="1"/>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style="medium">
        <color auto="1"/>
      </left>
      <right style="medium">
        <color auto="1"/>
      </right>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hair">
        <color auto="1"/>
      </right>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medium">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right/>
      <top style="thin">
        <color auto="1"/>
      </top>
      <bottom style="hair">
        <color auto="1"/>
      </bottom>
      <diagonal/>
    </border>
    <border>
      <left style="hair">
        <color auto="1"/>
      </left>
      <right/>
      <top style="hair">
        <color auto="1"/>
      </top>
      <bottom style="hair">
        <color auto="1"/>
      </bottom>
      <diagonal/>
    </border>
    <border>
      <left style="medium">
        <color auto="1"/>
      </left>
      <right style="hair">
        <color auto="1"/>
      </right>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style="medium">
        <color auto="1"/>
      </top>
      <bottom style="hair">
        <color auto="1"/>
      </bottom>
      <diagonal/>
    </border>
    <border>
      <left style="medium">
        <color auto="1"/>
      </left>
      <right style="medium">
        <color auto="1"/>
      </right>
      <top style="medium">
        <color auto="1"/>
      </top>
      <bottom style="hair">
        <color auto="1"/>
      </bottom>
      <diagonal/>
    </border>
    <border>
      <left style="hair">
        <color auto="1"/>
      </left>
      <right style="hair">
        <color auto="1"/>
      </right>
      <top/>
      <bottom/>
      <diagonal/>
    </border>
    <border>
      <left style="hair">
        <color auto="1"/>
      </left>
      <right style="medium">
        <color auto="1"/>
      </right>
      <top/>
      <bottom/>
      <diagonal/>
    </border>
    <border>
      <left style="medium">
        <color auto="1"/>
      </left>
      <right style="medium">
        <color auto="1"/>
      </right>
      <top style="hair">
        <color auto="1"/>
      </top>
      <bottom style="thin">
        <color auto="1"/>
      </bottom>
      <diagonal/>
    </border>
    <border>
      <left style="medium">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hair">
        <color auto="1"/>
      </right>
      <top/>
      <bottom/>
      <diagonal/>
    </border>
    <border>
      <left style="hair">
        <color auto="1"/>
      </left>
      <right/>
      <top/>
      <bottom style="hair">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hair">
        <color auto="1"/>
      </left>
      <right style="medium">
        <color auto="1"/>
      </right>
      <top style="thin">
        <color auto="1"/>
      </top>
      <bottom style="hair">
        <color auto="1"/>
      </bottom>
      <diagonal/>
    </border>
    <border>
      <left style="medium">
        <color auto="1"/>
      </left>
      <right style="thin">
        <color auto="1"/>
      </right>
      <top style="thin">
        <color auto="1"/>
      </top>
      <bottom style="medium">
        <color auto="1"/>
      </bottom>
      <diagonal/>
    </border>
    <border>
      <left style="medium">
        <color auto="1"/>
      </left>
      <right style="hair">
        <color auto="1"/>
      </right>
      <top style="medium">
        <color auto="1"/>
      </top>
      <bottom/>
      <diagonal/>
    </border>
    <border>
      <left/>
      <right/>
      <top style="medium">
        <color auto="1"/>
      </top>
      <bottom/>
      <diagonal/>
    </border>
    <border>
      <left style="medium">
        <color auto="1"/>
      </left>
      <right/>
      <top style="medium">
        <color auto="1"/>
      </top>
      <bottom style="double">
        <color auto="1"/>
      </bottom>
      <diagonal/>
    </border>
    <border>
      <left/>
      <right/>
      <top style="medium">
        <color auto="1"/>
      </top>
      <bottom style="double">
        <color auto="1"/>
      </bottom>
      <diagonal/>
    </border>
    <border>
      <left/>
      <right style="thin">
        <color auto="1"/>
      </right>
      <top style="medium">
        <color auto="1"/>
      </top>
      <bottom style="double">
        <color auto="1"/>
      </bottom>
      <diagonal/>
    </border>
    <border>
      <left/>
      <right style="medium">
        <color auto="1"/>
      </right>
      <top style="medium">
        <color auto="1"/>
      </top>
      <bottom style="double">
        <color auto="1"/>
      </bottom>
      <diagonal/>
    </border>
    <border>
      <left/>
      <right style="medium">
        <color auto="1"/>
      </right>
      <top style="hair">
        <color auto="1"/>
      </top>
      <bottom style="hair">
        <color auto="1"/>
      </bottom>
      <diagonal/>
    </border>
    <border>
      <left style="hair">
        <color auto="1"/>
      </left>
      <right/>
      <top style="hair">
        <color auto="1"/>
      </top>
      <bottom style="thin">
        <color auto="1"/>
      </bottom>
      <diagonal/>
    </border>
    <border>
      <left/>
      <right style="medium">
        <color auto="1"/>
      </right>
      <top style="hair">
        <color auto="1"/>
      </top>
      <bottom style="thin">
        <color auto="1"/>
      </bottom>
      <diagonal/>
    </border>
    <border>
      <left style="medium">
        <color auto="1"/>
      </left>
      <right style="medium">
        <color auto="1"/>
      </right>
      <top style="double">
        <color auto="1"/>
      </top>
      <bottom style="hair">
        <color auto="1"/>
      </bottom>
      <diagonal/>
    </border>
    <border>
      <left style="medium">
        <color auto="1"/>
      </left>
      <right style="medium">
        <color auto="1"/>
      </right>
      <top style="thin">
        <color auto="1"/>
      </top>
      <bottom style="hair">
        <color auto="1"/>
      </bottom>
      <diagonal/>
    </border>
    <border>
      <left style="hair">
        <color auto="1"/>
      </left>
      <right/>
      <top style="thin">
        <color auto="1"/>
      </top>
      <bottom style="hair">
        <color auto="1"/>
      </bottom>
      <diagonal/>
    </border>
    <border>
      <left style="medium">
        <color auto="1"/>
      </left>
      <right style="hair">
        <color auto="1"/>
      </right>
      <top style="thin">
        <color auto="1"/>
      </top>
      <bottom style="double">
        <color auto="1"/>
      </bottom>
      <diagonal/>
    </border>
    <border>
      <left/>
      <right style="medium">
        <color auto="1"/>
      </right>
      <top style="hair">
        <color auto="1"/>
      </top>
      <bottom style="medium">
        <color auto="1"/>
      </bottom>
      <diagonal/>
    </border>
    <border>
      <left style="hair">
        <color auto="1"/>
      </left>
      <right style="hair">
        <color auto="1"/>
      </right>
      <top style="hair">
        <color auto="1"/>
      </top>
      <bottom/>
      <diagonal/>
    </border>
    <border>
      <left style="medium">
        <color auto="1"/>
      </left>
      <right style="medium">
        <color auto="1"/>
      </right>
      <top style="hair">
        <color auto="1"/>
      </top>
      <bottom/>
      <diagonal/>
    </border>
    <border>
      <left style="medium">
        <color auto="1"/>
      </left>
      <right/>
      <top/>
      <bottom/>
      <diagonal/>
    </border>
    <border>
      <left style="hair">
        <color auto="1"/>
      </left>
      <right/>
      <top style="hair">
        <color auto="1"/>
      </top>
      <bottom style="medium">
        <color auto="1"/>
      </bottom>
      <diagonal/>
    </border>
    <border>
      <left style="hair">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hair">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hair">
        <color auto="1"/>
      </bottom>
      <diagonal/>
    </border>
    <border>
      <left style="medium">
        <color auto="1"/>
      </left>
      <right style="hair">
        <color auto="1"/>
      </right>
      <top style="double">
        <color auto="1"/>
      </top>
      <bottom style="thin">
        <color auto="1"/>
      </bottom>
      <diagonal/>
    </border>
    <border>
      <left style="hair">
        <color auto="1"/>
      </left>
      <right style="hair">
        <color auto="1"/>
      </right>
      <top style="double">
        <color auto="1"/>
      </top>
      <bottom style="thin">
        <color auto="1"/>
      </bottom>
      <diagonal/>
    </border>
    <border>
      <left style="hair">
        <color auto="1"/>
      </left>
      <right/>
      <top style="double">
        <color auto="1"/>
      </top>
      <bottom style="thin">
        <color auto="1"/>
      </bottom>
      <diagonal/>
    </border>
    <border>
      <left style="hair">
        <color auto="1"/>
      </left>
      <right style="medium">
        <color auto="1"/>
      </right>
      <top style="double">
        <color auto="1"/>
      </top>
      <bottom style="thin">
        <color auto="1"/>
      </bottom>
      <diagonal/>
    </border>
    <border>
      <left style="medium">
        <color auto="1"/>
      </left>
      <right style="medium">
        <color auto="1"/>
      </right>
      <top style="double">
        <color auto="1"/>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bottom style="double">
        <color auto="1"/>
      </bottom>
      <diagonal/>
    </border>
    <border>
      <left style="thin">
        <color auto="1"/>
      </left>
      <right style="thin">
        <color auto="1"/>
      </right>
      <top style="thin">
        <color auto="1"/>
      </top>
      <bottom style="thin">
        <color auto="1"/>
      </bottom>
      <diagonal/>
    </border>
    <border>
      <left style="hair">
        <color auto="1"/>
      </left>
      <right style="hair">
        <color auto="1"/>
      </right>
      <top/>
      <bottom style="double">
        <color auto="1"/>
      </bottom>
      <diagonal/>
    </border>
    <border>
      <left style="hair">
        <color auto="1"/>
      </left>
      <right style="medium">
        <color auto="1"/>
      </right>
      <top/>
      <bottom style="double">
        <color auto="1"/>
      </bottom>
      <diagonal/>
    </border>
    <border>
      <left style="hair">
        <color auto="1"/>
      </left>
      <right style="medium">
        <color auto="1"/>
      </right>
      <top style="double">
        <color auto="1"/>
      </top>
      <bottom style="hair">
        <color auto="1"/>
      </bottom>
      <diagonal/>
    </border>
    <border>
      <left style="hair">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hair">
        <color auto="1"/>
      </left>
      <right/>
      <top style="hair">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style="medium">
        <color auto="1"/>
      </left>
      <right/>
      <top style="double">
        <color auto="1"/>
      </top>
      <bottom/>
      <diagonal/>
    </border>
    <border>
      <left/>
      <right/>
      <top style="double">
        <color auto="1"/>
      </top>
      <bottom/>
      <diagonal/>
    </border>
    <border>
      <left/>
      <right style="thin">
        <color auto="1"/>
      </right>
      <top style="double">
        <color auto="1"/>
      </top>
      <bottom/>
      <diagonal/>
    </border>
    <border>
      <left style="hair">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hair">
        <color auto="1"/>
      </left>
      <right/>
      <top/>
      <bottom style="double">
        <color auto="1"/>
      </bottom>
      <diagonal/>
    </border>
  </borders>
  <cellStyleXfs count="1">
    <xf numFmtId="0" fontId="0" fillId="0" borderId="0">
      <alignment vertical="center"/>
    </xf>
  </cellStyleXfs>
  <cellXfs count="179">
    <xf numFmtId="0" fontId="0" fillId="0" borderId="0" xfId="0">
      <alignment vertical="center"/>
    </xf>
    <xf numFmtId="0" fontId="2" fillId="0" borderId="0" xfId="0" applyFont="1" applyBorder="1" applyAlignment="1">
      <alignment horizontal="center" vertical="center" textRotation="255"/>
    </xf>
    <xf numFmtId="0" fontId="2" fillId="0" borderId="0" xfId="0" applyFont="1" applyBorder="1" applyAlignment="1">
      <alignment vertical="center" textRotation="255"/>
    </xf>
    <xf numFmtId="0" fontId="2" fillId="0" borderId="0" xfId="0" applyFont="1" applyBorder="1">
      <alignment vertical="center"/>
    </xf>
    <xf numFmtId="0" fontId="3" fillId="0" borderId="1" xfId="0" applyFont="1" applyBorder="1" applyAlignment="1">
      <alignment vertical="center"/>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2" fillId="0" borderId="5" xfId="0" applyFont="1" applyBorder="1" applyAlignment="1">
      <alignment vertical="center" textRotation="255"/>
    </xf>
    <xf numFmtId="0" fontId="3"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vertical="center"/>
    </xf>
    <xf numFmtId="0" fontId="2" fillId="0" borderId="10" xfId="0" applyFont="1" applyBorder="1" applyAlignment="1">
      <alignment horizontal="justify"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right" vertical="center"/>
    </xf>
    <xf numFmtId="176" fontId="2" fillId="0" borderId="15" xfId="0" applyNumberFormat="1" applyFont="1" applyBorder="1" applyAlignment="1">
      <alignment horizontal="center" vertical="center"/>
    </xf>
    <xf numFmtId="176" fontId="2" fillId="0" borderId="16" xfId="0" applyNumberFormat="1" applyFont="1" applyBorder="1" applyAlignment="1">
      <alignment horizontal="center" vertical="center"/>
    </xf>
    <xf numFmtId="0" fontId="2" fillId="0" borderId="17" xfId="0" applyFont="1" applyBorder="1" applyAlignment="1">
      <alignment horizontal="justify" vertical="center"/>
    </xf>
    <xf numFmtId="0" fontId="2" fillId="0" borderId="18" xfId="0" applyFont="1" applyBorder="1" applyAlignment="1">
      <alignment horizontal="center" vertical="center"/>
    </xf>
    <xf numFmtId="0" fontId="3" fillId="0" borderId="6" xfId="0" applyFont="1" applyBorder="1" applyAlignment="1">
      <alignment horizontal="justify" vertical="center"/>
    </xf>
    <xf numFmtId="0" fontId="2" fillId="0" borderId="10" xfId="0" applyFont="1" applyBorder="1" applyAlignment="1">
      <alignment vertical="center"/>
    </xf>
    <xf numFmtId="0" fontId="2" fillId="0" borderId="17" xfId="0" applyFont="1" applyBorder="1" applyAlignment="1">
      <alignment vertical="center"/>
    </xf>
    <xf numFmtId="0" fontId="2" fillId="0" borderId="20" xfId="0" applyFont="1" applyBorder="1" applyAlignment="1">
      <alignment horizontal="center" vertical="center"/>
    </xf>
    <xf numFmtId="0" fontId="2" fillId="0" borderId="17" xfId="0" applyFont="1" applyBorder="1" applyAlignment="1">
      <alignment vertical="center" wrapText="1"/>
    </xf>
    <xf numFmtId="0" fontId="3" fillId="0" borderId="6" xfId="0" applyFont="1" applyBorder="1" applyAlignment="1">
      <alignment vertical="center" wrapText="1"/>
    </xf>
    <xf numFmtId="0" fontId="2" fillId="0" borderId="10"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21" xfId="0" applyFont="1" applyBorder="1" applyAlignment="1">
      <alignment horizontal="center" vertical="center"/>
    </xf>
    <xf numFmtId="0" fontId="2" fillId="0" borderId="10" xfId="0" applyFont="1" applyBorder="1" applyAlignment="1">
      <alignment vertical="center" wrapText="1"/>
    </xf>
    <xf numFmtId="0" fontId="2" fillId="0" borderId="22" xfId="0" applyFont="1" applyBorder="1" applyAlignment="1">
      <alignment horizontal="right" vertical="center"/>
    </xf>
    <xf numFmtId="176" fontId="2" fillId="0" borderId="23" xfId="0" applyNumberFormat="1" applyFont="1" applyBorder="1" applyAlignment="1">
      <alignment horizontal="center" vertical="center"/>
    </xf>
    <xf numFmtId="176" fontId="2" fillId="0" borderId="24" xfId="0" applyNumberFormat="1" applyFont="1" applyBorder="1" applyAlignment="1">
      <alignment horizontal="center" vertical="center"/>
    </xf>
    <xf numFmtId="0" fontId="3" fillId="0" borderId="0" xfId="0" applyFont="1">
      <alignment vertical="center"/>
    </xf>
    <xf numFmtId="0" fontId="2" fillId="0" borderId="25" xfId="0" applyFont="1" applyBorder="1" applyAlignment="1">
      <alignment horizontal="center" vertical="center" textRotation="255"/>
    </xf>
    <xf numFmtId="0" fontId="2" fillId="0" borderId="26" xfId="0" applyFont="1" applyBorder="1" applyAlignment="1">
      <alignment vertical="center" textRotation="255"/>
    </xf>
    <xf numFmtId="0" fontId="2" fillId="0" borderId="27" xfId="0" applyFont="1" applyBorder="1" applyAlignment="1">
      <alignment horizontal="center" vertical="center"/>
    </xf>
    <xf numFmtId="0" fontId="2" fillId="0" borderId="18" xfId="0" applyFont="1" applyBorder="1" applyAlignment="1">
      <alignment horizontal="center" vertical="center" textRotation="255"/>
    </xf>
    <xf numFmtId="176" fontId="2" fillId="0" borderId="29" xfId="0" applyNumberFormat="1" applyFont="1" applyBorder="1" applyAlignment="1">
      <alignment horizontal="center" vertical="center"/>
    </xf>
    <xf numFmtId="0" fontId="2" fillId="0" borderId="30" xfId="0" applyFont="1" applyBorder="1">
      <alignment vertical="center"/>
    </xf>
    <xf numFmtId="0" fontId="2" fillId="0" borderId="31" xfId="0" applyFont="1" applyBorder="1" applyAlignment="1">
      <alignment horizontal="center" vertical="center" textRotation="255"/>
    </xf>
    <xf numFmtId="0" fontId="3" fillId="0" borderId="32" xfId="0" applyFont="1" applyBorder="1" applyAlignment="1">
      <alignment vertical="center"/>
    </xf>
    <xf numFmtId="0" fontId="2" fillId="0" borderId="33" xfId="0" applyFont="1" applyBorder="1" applyAlignment="1">
      <alignment horizontal="right" vertical="center"/>
    </xf>
    <xf numFmtId="0" fontId="3" fillId="0" borderId="1" xfId="0" applyFont="1" applyBorder="1">
      <alignment vertical="center"/>
    </xf>
    <xf numFmtId="0" fontId="2" fillId="0" borderId="35" xfId="0" applyFont="1" applyBorder="1" applyAlignment="1">
      <alignment vertical="center" wrapText="1"/>
    </xf>
    <xf numFmtId="0" fontId="2" fillId="0" borderId="36" xfId="0" applyFont="1" applyBorder="1" applyAlignment="1">
      <alignment horizontal="center" vertical="center"/>
    </xf>
    <xf numFmtId="0" fontId="2" fillId="0" borderId="32" xfId="0" applyFont="1" applyBorder="1" applyAlignment="1">
      <alignment vertical="center" wrapText="1"/>
    </xf>
    <xf numFmtId="0" fontId="2" fillId="0" borderId="37" xfId="0" applyFont="1" applyBorder="1" applyAlignment="1">
      <alignment horizontal="center" vertical="center" textRotation="255"/>
    </xf>
    <xf numFmtId="0" fontId="2" fillId="0" borderId="38" xfId="0" applyFont="1" applyBorder="1" applyAlignment="1">
      <alignment horizontal="center" vertical="center" textRotation="255"/>
    </xf>
    <xf numFmtId="0" fontId="2" fillId="0" borderId="39" xfId="0" applyFont="1" applyBorder="1" applyAlignment="1">
      <alignment horizontal="center" vertical="center" wrapText="1"/>
    </xf>
    <xf numFmtId="176" fontId="2" fillId="0" borderId="40" xfId="0" applyNumberFormat="1" applyFont="1" applyBorder="1" applyAlignment="1">
      <alignment horizontal="righ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176" fontId="2" fillId="0" borderId="0" xfId="0" applyNumberFormat="1" applyFont="1" applyBorder="1" applyAlignment="1">
      <alignment horizontal="right" vertical="center"/>
    </xf>
    <xf numFmtId="0" fontId="2" fillId="0" borderId="41" xfId="0" applyFont="1" applyBorder="1" applyAlignment="1">
      <alignment horizontal="center" vertical="center" textRotation="255"/>
    </xf>
    <xf numFmtId="0" fontId="2" fillId="0" borderId="41" xfId="0" applyFont="1" applyFill="1" applyBorder="1" applyAlignment="1">
      <alignment horizontal="center" vertical="center" textRotation="255"/>
    </xf>
    <xf numFmtId="0" fontId="2" fillId="0" borderId="28" xfId="0" applyFont="1" applyFill="1" applyBorder="1" applyAlignment="1">
      <alignment horizontal="center" vertical="center"/>
    </xf>
    <xf numFmtId="0" fontId="2" fillId="0" borderId="48" xfId="0" applyFont="1" applyBorder="1" applyAlignment="1">
      <alignment horizontal="center" vertical="center" textRotation="255"/>
    </xf>
    <xf numFmtId="0" fontId="2" fillId="0" borderId="49" xfId="0" applyFont="1" applyBorder="1" applyAlignment="1">
      <alignment horizontal="center" vertical="center"/>
    </xf>
    <xf numFmtId="176" fontId="2" fillId="0" borderId="50" xfId="0" applyNumberFormat="1" applyFont="1" applyBorder="1" applyAlignment="1">
      <alignment horizontal="center" vertical="center"/>
    </xf>
    <xf numFmtId="176" fontId="2" fillId="0" borderId="51" xfId="0" applyNumberFormat="1" applyFont="1" applyBorder="1" applyAlignment="1">
      <alignment horizontal="center" vertical="center"/>
    </xf>
    <xf numFmtId="0" fontId="2" fillId="0" borderId="5" xfId="0" applyFont="1" applyBorder="1" applyAlignment="1">
      <alignment horizontal="center" vertical="center" textRotation="255"/>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4" fillId="0" borderId="0" xfId="0" applyFont="1" applyBorder="1">
      <alignment vertical="center"/>
    </xf>
    <xf numFmtId="0" fontId="2" fillId="0" borderId="54" xfId="0" applyFont="1" applyBorder="1" applyAlignment="1">
      <alignment horizontal="center" vertical="center" textRotation="255"/>
    </xf>
    <xf numFmtId="0" fontId="3" fillId="0" borderId="55" xfId="0" applyFont="1" applyBorder="1">
      <alignment vertical="center"/>
    </xf>
    <xf numFmtId="0" fontId="2" fillId="0" borderId="19" xfId="0" applyFont="1" applyBorder="1" applyAlignment="1">
      <alignment horizontal="center" vertical="center"/>
    </xf>
    <xf numFmtId="176" fontId="2" fillId="0" borderId="56" xfId="0" applyNumberFormat="1" applyFont="1" applyBorder="1" applyAlignment="1">
      <alignment horizontal="center" vertical="center"/>
    </xf>
    <xf numFmtId="10" fontId="2" fillId="0" borderId="29" xfId="0" applyNumberFormat="1" applyFont="1" applyBorder="1" applyAlignment="1">
      <alignment horizontal="center" vertical="center"/>
    </xf>
    <xf numFmtId="10" fontId="2" fillId="0" borderId="34" xfId="0" applyNumberFormat="1" applyFont="1" applyBorder="1" applyAlignment="1">
      <alignment horizontal="center" vertical="center"/>
    </xf>
    <xf numFmtId="0" fontId="2" fillId="2" borderId="2" xfId="0" applyFont="1" applyFill="1" applyBorder="1" applyAlignment="1">
      <alignment horizontal="center" vertical="center" textRotation="255"/>
    </xf>
    <xf numFmtId="0" fontId="2" fillId="2" borderId="18" xfId="0" applyFont="1" applyFill="1" applyBorder="1" applyAlignment="1">
      <alignment horizontal="center" vertical="center"/>
    </xf>
    <xf numFmtId="176" fontId="2" fillId="2" borderId="15" xfId="0" applyNumberFormat="1" applyFont="1" applyFill="1" applyBorder="1" applyAlignment="1">
      <alignment horizontal="center" vertical="center"/>
    </xf>
    <xf numFmtId="0" fontId="2" fillId="2" borderId="11" xfId="0" applyFont="1" applyFill="1" applyBorder="1" applyAlignment="1">
      <alignment horizontal="center" vertical="center"/>
    </xf>
    <xf numFmtId="176" fontId="2" fillId="2" borderId="57" xfId="0" applyNumberFormat="1" applyFont="1" applyFill="1" applyBorder="1" applyAlignment="1">
      <alignment horizontal="center" vertical="center"/>
    </xf>
    <xf numFmtId="176" fontId="2" fillId="0" borderId="57" xfId="0" applyNumberFormat="1" applyFont="1" applyBorder="1" applyAlignment="1">
      <alignment horizontal="center" vertical="center"/>
    </xf>
    <xf numFmtId="10" fontId="2" fillId="0" borderId="58" xfId="0" applyNumberFormat="1" applyFont="1" applyBorder="1" applyAlignment="1">
      <alignment horizontal="center" vertical="center"/>
    </xf>
    <xf numFmtId="0" fontId="2" fillId="0" borderId="35" xfId="0" applyFont="1" applyBorder="1" applyAlignment="1">
      <alignment horizontal="right" vertical="center"/>
    </xf>
    <xf numFmtId="0" fontId="2" fillId="0" borderId="35" xfId="0" applyFont="1" applyBorder="1" applyAlignment="1">
      <alignment horizontal="justify" vertical="center"/>
    </xf>
    <xf numFmtId="10" fontId="2" fillId="0" borderId="51" xfId="0" applyNumberFormat="1" applyFont="1" applyBorder="1" applyAlignment="1">
      <alignment horizontal="center" vertical="center"/>
    </xf>
    <xf numFmtId="0" fontId="3" fillId="0" borderId="59" xfId="0" applyFont="1" applyBorder="1" applyAlignment="1">
      <alignment vertical="center"/>
    </xf>
    <xf numFmtId="0" fontId="2" fillId="0" borderId="0" xfId="0" applyFont="1" applyBorder="1" applyAlignment="1">
      <alignment horizontal="right" vertical="center"/>
    </xf>
    <xf numFmtId="176" fontId="2" fillId="0" borderId="0" xfId="0" applyNumberFormat="1" applyFont="1" applyBorder="1" applyAlignment="1">
      <alignment horizontal="center" vertical="center"/>
    </xf>
    <xf numFmtId="10" fontId="2" fillId="0" borderId="0" xfId="0" applyNumberFormat="1" applyFont="1" applyBorder="1" applyAlignment="1">
      <alignment horizontal="center" vertical="center"/>
    </xf>
    <xf numFmtId="0" fontId="2" fillId="0" borderId="65" xfId="0" applyFont="1" applyBorder="1" applyAlignment="1">
      <alignment horizontal="center" vertical="center"/>
    </xf>
    <xf numFmtId="10" fontId="2" fillId="0" borderId="66" xfId="0" applyNumberFormat="1" applyFont="1" applyBorder="1" applyAlignment="1">
      <alignment horizontal="center" vertical="center"/>
    </xf>
    <xf numFmtId="176" fontId="2" fillId="0" borderId="64" xfId="0" applyNumberFormat="1" applyFont="1" applyBorder="1" applyAlignment="1">
      <alignment horizontal="center" vertical="center"/>
    </xf>
    <xf numFmtId="0" fontId="3" fillId="0" borderId="67" xfId="0" applyFont="1" applyBorder="1" applyAlignment="1">
      <alignment vertical="center" wrapText="1"/>
    </xf>
    <xf numFmtId="0" fontId="3" fillId="0" borderId="68" xfId="0" applyFont="1" applyBorder="1">
      <alignment vertical="center"/>
    </xf>
    <xf numFmtId="0" fontId="2" fillId="0" borderId="69" xfId="0" applyFont="1" applyBorder="1" applyAlignment="1">
      <alignment horizontal="center" vertical="center" textRotation="255"/>
    </xf>
    <xf numFmtId="0" fontId="2" fillId="0" borderId="70" xfId="0" applyFont="1" applyBorder="1" applyAlignment="1">
      <alignment horizontal="center" vertical="center" textRotation="255"/>
    </xf>
    <xf numFmtId="0" fontId="2" fillId="0" borderId="71" xfId="0" applyFont="1" applyBorder="1" applyAlignment="1">
      <alignment horizontal="center" vertical="center" textRotation="255"/>
    </xf>
    <xf numFmtId="0" fontId="2" fillId="0" borderId="72" xfId="0" applyFont="1" applyBorder="1" applyAlignment="1">
      <alignment horizontal="center" vertical="center" textRotation="255"/>
    </xf>
    <xf numFmtId="0" fontId="2" fillId="0" borderId="72" xfId="0" applyFont="1" applyBorder="1" applyAlignment="1">
      <alignment vertical="center" textRotation="255"/>
    </xf>
    <xf numFmtId="0" fontId="2" fillId="0" borderId="0" xfId="0" applyFont="1" applyAlignment="1">
      <alignment vertical="center" textRotation="255"/>
    </xf>
    <xf numFmtId="0" fontId="2" fillId="0" borderId="0" xfId="0" applyFont="1">
      <alignment vertical="center"/>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18" xfId="0" applyFont="1" applyBorder="1" applyAlignment="1">
      <alignment horizontal="center" vertical="top" wrapText="1"/>
    </xf>
    <xf numFmtId="0" fontId="2" fillId="0" borderId="19" xfId="0" applyFont="1" applyBorder="1" applyAlignment="1">
      <alignment horizontal="center" vertical="top" wrapText="1"/>
    </xf>
    <xf numFmtId="0" fontId="3" fillId="0" borderId="73" xfId="0" applyFont="1" applyBorder="1" applyAlignment="1">
      <alignment horizontal="left" vertical="center"/>
    </xf>
    <xf numFmtId="176" fontId="2" fillId="0" borderId="74" xfId="0" applyNumberFormat="1" applyFont="1" applyBorder="1" applyAlignment="1">
      <alignment horizontal="center" vertical="center"/>
    </xf>
    <xf numFmtId="176" fontId="2" fillId="0" borderId="75" xfId="0" applyNumberFormat="1" applyFont="1" applyBorder="1" applyAlignment="1">
      <alignment horizontal="center" vertical="center"/>
    </xf>
    <xf numFmtId="0" fontId="3" fillId="0" borderId="76" xfId="0" applyFont="1" applyBorder="1" applyAlignment="1">
      <alignment vertical="center" wrapText="1"/>
    </xf>
    <xf numFmtId="0" fontId="2" fillId="0" borderId="77" xfId="0" applyFont="1" applyBorder="1" applyAlignment="1">
      <alignment horizontal="right" vertical="center"/>
    </xf>
    <xf numFmtId="0" fontId="2" fillId="0" borderId="78" xfId="0" applyFont="1" applyBorder="1" applyAlignment="1">
      <alignment horizontal="center" vertical="center" textRotation="255"/>
    </xf>
    <xf numFmtId="0" fontId="2" fillId="0" borderId="79" xfId="0" applyFont="1" applyBorder="1" applyAlignment="1">
      <alignment horizontal="center" vertical="center" textRotation="255"/>
    </xf>
    <xf numFmtId="0" fontId="2" fillId="0" borderId="80" xfId="0" applyFont="1" applyBorder="1" applyAlignment="1">
      <alignment horizontal="center" vertical="center"/>
    </xf>
    <xf numFmtId="0" fontId="3" fillId="0" borderId="83" xfId="0" applyFont="1" applyBorder="1" applyAlignment="1">
      <alignment vertical="center" wrapText="1"/>
    </xf>
    <xf numFmtId="0" fontId="2" fillId="0" borderId="84" xfId="0" applyFont="1" applyBorder="1" applyAlignment="1">
      <alignment horizontal="center" vertical="center"/>
    </xf>
    <xf numFmtId="0" fontId="2" fillId="0" borderId="85" xfId="0" applyFont="1" applyBorder="1" applyAlignment="1">
      <alignment horizontal="center" vertical="center"/>
    </xf>
    <xf numFmtId="0" fontId="2" fillId="0" borderId="26" xfId="0" applyFont="1" applyBorder="1" applyAlignment="1">
      <alignment horizontal="center" vertical="center"/>
    </xf>
    <xf numFmtId="176" fontId="2" fillId="0" borderId="60" xfId="0" applyNumberFormat="1" applyFont="1" applyBorder="1" applyAlignment="1">
      <alignment horizontal="center" vertical="center"/>
    </xf>
    <xf numFmtId="0" fontId="2" fillId="0" borderId="87" xfId="0" applyFont="1" applyBorder="1" applyAlignment="1">
      <alignment horizontal="center" vertical="center" textRotation="255"/>
    </xf>
    <xf numFmtId="9" fontId="2" fillId="0" borderId="88" xfId="0" applyNumberFormat="1" applyFont="1" applyBorder="1" applyAlignment="1">
      <alignment horizontal="center" vertical="center"/>
    </xf>
    <xf numFmtId="0" fontId="2" fillId="0" borderId="0" xfId="0" applyFont="1" applyBorder="1" applyAlignment="1">
      <alignment vertical="center"/>
    </xf>
    <xf numFmtId="0" fontId="2" fillId="0" borderId="14" xfId="0" applyFont="1" applyBorder="1" applyAlignment="1">
      <alignment horizontal="right" vertical="center"/>
    </xf>
    <xf numFmtId="0" fontId="2" fillId="0" borderId="0" xfId="0" applyFont="1" applyBorder="1" applyAlignment="1">
      <alignment vertical="center"/>
    </xf>
    <xf numFmtId="0" fontId="2" fillId="0" borderId="35" xfId="0" applyFont="1" applyBorder="1" applyAlignment="1">
      <alignment horizontal="right" vertical="center"/>
    </xf>
    <xf numFmtId="0" fontId="2" fillId="0" borderId="14" xfId="0" applyFont="1" applyBorder="1" applyAlignment="1">
      <alignment horizontal="right" vertical="center"/>
    </xf>
    <xf numFmtId="0" fontId="5" fillId="0" borderId="0" xfId="0" applyFont="1">
      <alignment vertical="center"/>
    </xf>
    <xf numFmtId="0" fontId="2" fillId="0" borderId="0" xfId="0" applyFont="1" applyAlignment="1">
      <alignment horizontal="center" vertical="center" textRotation="255"/>
    </xf>
    <xf numFmtId="0" fontId="5" fillId="0" borderId="0" xfId="0" applyFont="1" applyAlignment="1">
      <alignment horizontal="center" vertical="center"/>
    </xf>
    <xf numFmtId="0" fontId="5" fillId="0" borderId="0" xfId="0" applyFont="1" applyAlignment="1">
      <alignment horizontal="left" vertical="center"/>
    </xf>
    <xf numFmtId="176" fontId="5" fillId="0" borderId="0" xfId="0" applyNumberFormat="1" applyFont="1" applyAlignment="1">
      <alignment horizontal="left" vertical="center"/>
    </xf>
    <xf numFmtId="0" fontId="2" fillId="0" borderId="17" xfId="0" applyFont="1" applyBorder="1" applyAlignment="1">
      <alignment horizontal="right" vertical="center"/>
    </xf>
    <xf numFmtId="0" fontId="2" fillId="0" borderId="35" xfId="0" applyFont="1" applyBorder="1" applyAlignment="1">
      <alignment horizontal="right" vertical="center"/>
    </xf>
    <xf numFmtId="0" fontId="2" fillId="0" borderId="14" xfId="0" applyFont="1" applyBorder="1" applyAlignment="1">
      <alignment horizontal="right" vertical="center"/>
    </xf>
    <xf numFmtId="176" fontId="2" fillId="0" borderId="81" xfId="0" applyNumberFormat="1" applyFont="1" applyBorder="1" applyAlignment="1">
      <alignment horizontal="left" vertical="center" wrapText="1"/>
    </xf>
    <xf numFmtId="176" fontId="2" fillId="0" borderId="82" xfId="0" applyNumberFormat="1" applyFont="1" applyBorder="1" applyAlignment="1">
      <alignment horizontal="left" vertical="center" wrapText="1"/>
    </xf>
    <xf numFmtId="176" fontId="2" fillId="0" borderId="64" xfId="0" applyNumberFormat="1" applyFont="1" applyBorder="1" applyAlignment="1">
      <alignment horizontal="left" vertical="center" wrapText="1"/>
    </xf>
    <xf numFmtId="0" fontId="2" fillId="0" borderId="17" xfId="0" applyFont="1" applyBorder="1" applyAlignment="1">
      <alignment horizontal="left" vertical="top" wrapText="1"/>
    </xf>
    <xf numFmtId="0" fontId="2" fillId="0" borderId="35" xfId="0" applyFont="1" applyBorder="1" applyAlignment="1">
      <alignment horizontal="left" vertical="top" wrapText="1"/>
    </xf>
    <xf numFmtId="0" fontId="2" fillId="0" borderId="22" xfId="0" applyFont="1" applyBorder="1" applyAlignment="1">
      <alignment horizontal="left" vertical="top" wrapText="1"/>
    </xf>
    <xf numFmtId="0" fontId="2" fillId="0" borderId="89" xfId="0" applyFont="1" applyBorder="1" applyAlignment="1">
      <alignment horizontal="center" vertical="center"/>
    </xf>
    <xf numFmtId="0" fontId="2" fillId="0" borderId="90" xfId="0" applyFont="1" applyBorder="1" applyAlignment="1">
      <alignment horizontal="center" vertical="center"/>
    </xf>
    <xf numFmtId="0" fontId="2" fillId="0" borderId="91" xfId="0" applyFont="1" applyBorder="1" applyAlignment="1">
      <alignment horizontal="center" vertical="center"/>
    </xf>
    <xf numFmtId="0" fontId="2" fillId="0" borderId="42" xfId="0" applyFont="1" applyBorder="1" applyAlignment="1">
      <alignment horizontal="left" vertical="center" wrapText="1"/>
    </xf>
    <xf numFmtId="0" fontId="2" fillId="0" borderId="39" xfId="0" applyFont="1" applyBorder="1" applyAlignment="1">
      <alignment horizontal="left" vertical="center" wrapText="1"/>
    </xf>
    <xf numFmtId="0" fontId="2" fillId="0" borderId="43" xfId="0" applyFont="1" applyBorder="1" applyAlignment="1">
      <alignment horizontal="left" vertical="center"/>
    </xf>
    <xf numFmtId="0" fontId="2" fillId="0" borderId="35" xfId="0" applyFont="1" applyBorder="1" applyAlignment="1">
      <alignment horizontal="left" vertical="center"/>
    </xf>
    <xf numFmtId="0" fontId="2" fillId="0" borderId="17" xfId="0" applyFont="1" applyBorder="1" applyAlignment="1">
      <alignment horizontal="left" vertical="center" wrapText="1"/>
    </xf>
    <xf numFmtId="0" fontId="2" fillId="0" borderId="35" xfId="0" applyFont="1" applyBorder="1" applyAlignment="1">
      <alignment horizontal="left" vertical="center" wrapText="1"/>
    </xf>
    <xf numFmtId="0" fontId="2"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176" fontId="2" fillId="0" borderId="61" xfId="0" applyNumberFormat="1" applyFont="1" applyBorder="1" applyAlignment="1">
      <alignment horizontal="left" vertical="center" wrapText="1"/>
    </xf>
    <xf numFmtId="176" fontId="2" fillId="0" borderId="62" xfId="0" applyNumberFormat="1" applyFont="1" applyBorder="1" applyAlignment="1">
      <alignment horizontal="left" vertical="center" wrapText="1"/>
    </xf>
    <xf numFmtId="176" fontId="2" fillId="0" borderId="63" xfId="0" applyNumberFormat="1" applyFont="1" applyBorder="1" applyAlignment="1">
      <alignment horizontal="left" vertical="center" wrapText="1"/>
    </xf>
    <xf numFmtId="176" fontId="2" fillId="0" borderId="92" xfId="0" applyNumberFormat="1" applyFont="1" applyBorder="1" applyAlignment="1">
      <alignment horizontal="left" vertical="center" wrapText="1"/>
    </xf>
    <xf numFmtId="0" fontId="2" fillId="0" borderId="93" xfId="0" applyFont="1" applyBorder="1" applyAlignment="1">
      <alignment horizontal="left" vertical="center" wrapText="1"/>
    </xf>
    <xf numFmtId="0" fontId="2" fillId="0" borderId="94" xfId="0" applyFont="1" applyBorder="1" applyAlignment="1">
      <alignment horizontal="left" vertical="center" wrapText="1"/>
    </xf>
    <xf numFmtId="0" fontId="2" fillId="0" borderId="95" xfId="0" applyFont="1" applyBorder="1" applyAlignment="1">
      <alignment horizontal="left" vertical="center" wrapText="1"/>
    </xf>
    <xf numFmtId="176" fontId="2" fillId="0" borderId="86" xfId="0" applyNumberFormat="1" applyFont="1" applyBorder="1" applyAlignment="1">
      <alignment horizontal="center" vertical="center"/>
    </xf>
    <xf numFmtId="0" fontId="2" fillId="0" borderId="10" xfId="0" applyFont="1" applyBorder="1" applyAlignment="1">
      <alignment horizontal="right" vertical="center"/>
    </xf>
    <xf numFmtId="0" fontId="2" fillId="0" borderId="99" xfId="0" applyFont="1" applyBorder="1" applyAlignment="1">
      <alignment horizontal="center" vertical="center" textRotation="255"/>
    </xf>
    <xf numFmtId="176" fontId="2" fillId="0" borderId="34" xfId="0" applyNumberFormat="1" applyFont="1" applyBorder="1" applyAlignment="1">
      <alignment horizontal="center" vertical="center"/>
    </xf>
    <xf numFmtId="0" fontId="7" fillId="0" borderId="81" xfId="0" applyFont="1" applyBorder="1" applyAlignment="1">
      <alignment horizontal="left" vertical="center" wrapText="1"/>
    </xf>
    <xf numFmtId="0" fontId="7" fillId="0" borderId="82" xfId="0" applyFont="1" applyBorder="1" applyAlignment="1">
      <alignment horizontal="left" vertical="center" wrapText="1"/>
    </xf>
    <xf numFmtId="0" fontId="7" fillId="0" borderId="64" xfId="0" applyFont="1" applyBorder="1" applyAlignment="1">
      <alignment horizontal="left" vertical="center" wrapText="1"/>
    </xf>
    <xf numFmtId="0" fontId="7" fillId="0" borderId="81" xfId="0" applyFont="1" applyBorder="1" applyAlignment="1">
      <alignment horizontal="left" vertical="center" wrapText="1"/>
    </xf>
    <xf numFmtId="0" fontId="7" fillId="0" borderId="82" xfId="0" applyFont="1" applyBorder="1" applyAlignment="1">
      <alignment horizontal="left" vertical="center" wrapText="1"/>
    </xf>
    <xf numFmtId="0" fontId="7" fillId="0" borderId="64" xfId="0" applyFont="1" applyBorder="1" applyAlignment="1">
      <alignment horizontal="left" vertical="center" wrapText="1"/>
    </xf>
    <xf numFmtId="0" fontId="7" fillId="0" borderId="0" xfId="0" applyFont="1" applyAlignment="1">
      <alignment vertical="center" wrapText="1"/>
    </xf>
    <xf numFmtId="0" fontId="7" fillId="0" borderId="81" xfId="0" applyFont="1" applyBorder="1" applyAlignment="1">
      <alignment vertical="center" wrapText="1"/>
    </xf>
    <xf numFmtId="0" fontId="7" fillId="0" borderId="82" xfId="0" applyFont="1" applyBorder="1" applyAlignment="1">
      <alignment vertical="center" wrapText="1"/>
    </xf>
    <xf numFmtId="0" fontId="7" fillId="0" borderId="64" xfId="0" applyFont="1" applyBorder="1" applyAlignment="1">
      <alignment vertical="center" wrapText="1"/>
    </xf>
    <xf numFmtId="0" fontId="8" fillId="0" borderId="81" xfId="0" applyFont="1" applyBorder="1" applyAlignment="1">
      <alignment horizontal="left" vertical="center" wrapText="1"/>
    </xf>
    <xf numFmtId="0" fontId="8" fillId="0" borderId="82" xfId="0" applyFont="1" applyBorder="1" applyAlignment="1">
      <alignment horizontal="left" vertical="center" wrapText="1"/>
    </xf>
    <xf numFmtId="0" fontId="8" fillId="0" borderId="64" xfId="0" applyFont="1" applyBorder="1" applyAlignment="1">
      <alignment horizontal="left" vertical="center" wrapText="1"/>
    </xf>
    <xf numFmtId="176" fontId="2" fillId="0" borderId="96" xfId="0" applyNumberFormat="1" applyFont="1" applyBorder="1" applyAlignment="1">
      <alignment horizontal="left" vertical="center" wrapText="1"/>
    </xf>
    <xf numFmtId="176" fontId="2" fillId="0" borderId="97" xfId="0" applyNumberFormat="1" applyFont="1" applyBorder="1" applyAlignment="1">
      <alignment horizontal="left" vertical="center" wrapText="1"/>
    </xf>
    <xf numFmtId="176" fontId="2" fillId="0" borderId="98" xfId="0" applyNumberFormat="1" applyFont="1" applyBorder="1" applyAlignment="1">
      <alignment horizontal="left" vertical="center" wrapText="1"/>
    </xf>
    <xf numFmtId="176" fontId="2" fillId="0" borderId="58" xfId="0" applyNumberFormat="1"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6"/>
  <sheetViews>
    <sheetView tabSelected="1" zoomScale="70" zoomScaleNormal="70" workbookViewId="0">
      <pane ySplit="3" topLeftCell="A4" activePane="bottomLeft" state="frozen"/>
      <selection pane="bottomLeft" activeCell="Q156" sqref="Q156"/>
    </sheetView>
  </sheetViews>
  <sheetFormatPr defaultColWidth="8.77734375" defaultRowHeight="15.6" x14ac:dyDescent="0.3"/>
  <cols>
    <col min="1" max="1" width="51" style="3" customWidth="1"/>
    <col min="2" max="2" width="10.5546875" style="1" customWidth="1"/>
    <col min="3" max="4" width="10.77734375" style="1" bestFit="1" customWidth="1"/>
    <col min="5" max="5" width="10.109375" style="1" customWidth="1"/>
    <col min="6" max="6" width="9.77734375" style="1" bestFit="1" customWidth="1"/>
    <col min="7" max="7" width="10.33203125" style="1" customWidth="1"/>
    <col min="8" max="8" width="12.44140625" style="1" bestFit="1" customWidth="1"/>
    <col min="9" max="9" width="10.88671875" style="1" bestFit="1" customWidth="1"/>
    <col min="10" max="10" width="9" style="2" bestFit="1" customWidth="1"/>
    <col min="11" max="11" width="0.6640625" style="2" customWidth="1"/>
    <col min="12" max="12" width="3.33203125" style="2" bestFit="1" customWidth="1"/>
    <col min="13" max="16384" width="8.77734375" style="3"/>
  </cols>
  <sheetData>
    <row r="1" spans="1:12" ht="30" customHeight="1" x14ac:dyDescent="0.3">
      <c r="A1" s="67" t="s">
        <v>163</v>
      </c>
    </row>
    <row r="2" spans="1:12" s="99" customFormat="1" ht="30" customHeight="1" thickBot="1" x14ac:dyDescent="0.35">
      <c r="A2" s="124"/>
      <c r="B2" s="125"/>
      <c r="C2" s="125"/>
      <c r="D2" s="126" t="s">
        <v>181</v>
      </c>
      <c r="E2" s="127">
        <v>73</v>
      </c>
      <c r="F2" s="126" t="s">
        <v>182</v>
      </c>
      <c r="G2" s="127">
        <v>67</v>
      </c>
      <c r="H2" s="126" t="s">
        <v>183</v>
      </c>
      <c r="I2" s="128">
        <f>G2/E2</f>
        <v>0.9178082191780822</v>
      </c>
      <c r="J2" s="124"/>
      <c r="K2" s="98"/>
      <c r="L2" s="98"/>
    </row>
    <row r="3" spans="1:12" ht="124.5" customHeight="1" thickBot="1" x14ac:dyDescent="0.35">
      <c r="A3" s="4" t="s">
        <v>40</v>
      </c>
      <c r="B3" s="5" t="s">
        <v>0</v>
      </c>
      <c r="C3" s="5" t="s">
        <v>12</v>
      </c>
      <c r="D3" s="5" t="s">
        <v>13</v>
      </c>
      <c r="E3" s="5" t="s">
        <v>14</v>
      </c>
      <c r="F3" s="5" t="s">
        <v>15</v>
      </c>
      <c r="G3" s="6" t="s">
        <v>20</v>
      </c>
      <c r="H3" s="7" t="s">
        <v>17</v>
      </c>
      <c r="I3" s="60" t="s">
        <v>18</v>
      </c>
      <c r="J3" s="8" t="s">
        <v>21</v>
      </c>
    </row>
    <row r="4" spans="1:12" s="13" customFormat="1" ht="30" customHeight="1" thickTop="1" x14ac:dyDescent="0.3">
      <c r="A4" s="84" t="s">
        <v>41</v>
      </c>
      <c r="B4" s="10"/>
      <c r="C4" s="10"/>
      <c r="D4" s="10"/>
      <c r="E4" s="10"/>
      <c r="F4" s="10"/>
      <c r="G4" s="10"/>
      <c r="H4" s="11"/>
      <c r="I4" s="11"/>
      <c r="J4" s="12"/>
    </row>
    <row r="5" spans="1:12" s="13" customFormat="1" ht="25.05" customHeight="1" x14ac:dyDescent="0.3">
      <c r="A5" s="14" t="s">
        <v>98</v>
      </c>
      <c r="B5" s="15">
        <v>0</v>
      </c>
      <c r="C5" s="15">
        <v>0</v>
      </c>
      <c r="D5" s="15">
        <v>0</v>
      </c>
      <c r="E5" s="15">
        <v>0</v>
      </c>
      <c r="F5" s="15">
        <v>15</v>
      </c>
      <c r="G5" s="15">
        <v>52</v>
      </c>
      <c r="H5" s="16">
        <v>0</v>
      </c>
      <c r="I5" s="61">
        <f>F5+G5</f>
        <v>67</v>
      </c>
      <c r="J5" s="17">
        <f>SUM(B5:H5)</f>
        <v>67</v>
      </c>
    </row>
    <row r="6" spans="1:12" s="13" customFormat="1" ht="25.05" customHeight="1" x14ac:dyDescent="0.3">
      <c r="A6" s="18" t="s">
        <v>19</v>
      </c>
      <c r="B6" s="19">
        <f>B5/67</f>
        <v>0</v>
      </c>
      <c r="C6" s="19">
        <f>C5/(67-B5)</f>
        <v>0</v>
      </c>
      <c r="D6" s="19">
        <f>D5/(67-B5)</f>
        <v>0</v>
      </c>
      <c r="E6" s="19">
        <f>E5/(67-B5)</f>
        <v>0</v>
      </c>
      <c r="F6" s="19">
        <f>F5/(67-B5)</f>
        <v>0.22388059701492538</v>
      </c>
      <c r="G6" s="19">
        <f>G5/(67-B5)</f>
        <v>0.77611940298507465</v>
      </c>
      <c r="H6" s="20">
        <f>H5/(67-B5)</f>
        <v>0</v>
      </c>
      <c r="I6" s="72">
        <f>I5/(67-B5)</f>
        <v>1</v>
      </c>
      <c r="J6" s="63">
        <f>J5/67</f>
        <v>1</v>
      </c>
    </row>
    <row r="7" spans="1:12" s="13" customFormat="1" ht="25.05" customHeight="1" x14ac:dyDescent="0.3">
      <c r="A7" s="82" t="s">
        <v>99</v>
      </c>
      <c r="B7" s="15">
        <v>10</v>
      </c>
      <c r="C7" s="15">
        <v>0</v>
      </c>
      <c r="D7" s="15">
        <v>0</v>
      </c>
      <c r="E7" s="15">
        <v>1</v>
      </c>
      <c r="F7" s="15">
        <v>13</v>
      </c>
      <c r="G7" s="15">
        <v>43</v>
      </c>
      <c r="H7" s="16">
        <v>0</v>
      </c>
      <c r="I7" s="61">
        <f>F7+G7</f>
        <v>56</v>
      </c>
      <c r="J7" s="17">
        <f>SUM(B7:H7)</f>
        <v>67</v>
      </c>
    </row>
    <row r="8" spans="1:12" s="13" customFormat="1" ht="25.05" customHeight="1" x14ac:dyDescent="0.3">
      <c r="A8" s="81" t="s">
        <v>19</v>
      </c>
      <c r="B8" s="19">
        <f>B7/67</f>
        <v>0.14925373134328357</v>
      </c>
      <c r="C8" s="19">
        <f>C7/(67-B7)</f>
        <v>0</v>
      </c>
      <c r="D8" s="19">
        <f>D7/(67-B7)</f>
        <v>0</v>
      </c>
      <c r="E8" s="19">
        <f>E7/(67-B7)</f>
        <v>1.7543859649122806E-2</v>
      </c>
      <c r="F8" s="19">
        <f>F7/(67-B7)</f>
        <v>0.22807017543859648</v>
      </c>
      <c r="G8" s="19">
        <f>G7/(67-B7)</f>
        <v>0.75438596491228072</v>
      </c>
      <c r="H8" s="20">
        <f>H7/(67-B7)</f>
        <v>0</v>
      </c>
      <c r="I8" s="72">
        <f>I7/(67-B7)</f>
        <v>0.98245614035087714</v>
      </c>
      <c r="J8" s="63">
        <f>J7/67</f>
        <v>1</v>
      </c>
    </row>
    <row r="9" spans="1:12" s="13" customFormat="1" ht="25.05" customHeight="1" x14ac:dyDescent="0.3">
      <c r="A9" s="21" t="s">
        <v>167</v>
      </c>
      <c r="B9" s="15">
        <v>0</v>
      </c>
      <c r="C9" s="15">
        <v>0</v>
      </c>
      <c r="D9" s="15">
        <v>0</v>
      </c>
      <c r="E9" s="15">
        <v>0</v>
      </c>
      <c r="F9" s="15">
        <v>14</v>
      </c>
      <c r="G9" s="15">
        <v>53</v>
      </c>
      <c r="H9" s="16">
        <v>0</v>
      </c>
      <c r="I9" s="61">
        <f>F9+G9</f>
        <v>67</v>
      </c>
      <c r="J9" s="17">
        <f>SUM(B9:H9)</f>
        <v>67</v>
      </c>
    </row>
    <row r="10" spans="1:12" s="13" customFormat="1" ht="25.05" customHeight="1" x14ac:dyDescent="0.3">
      <c r="A10" s="18" t="s">
        <v>19</v>
      </c>
      <c r="B10" s="19">
        <f>B9/67</f>
        <v>0</v>
      </c>
      <c r="C10" s="19">
        <f>C9/(67-B9)</f>
        <v>0</v>
      </c>
      <c r="D10" s="19">
        <f>D9/(67-B9)</f>
        <v>0</v>
      </c>
      <c r="E10" s="19">
        <f>E9/(67-B9)</f>
        <v>0</v>
      </c>
      <c r="F10" s="19">
        <f>F9/(67-B9)</f>
        <v>0.20895522388059701</v>
      </c>
      <c r="G10" s="19">
        <f>G9/(67-B9)</f>
        <v>0.79104477611940294</v>
      </c>
      <c r="H10" s="20">
        <f>H9/(67-B9)</f>
        <v>0</v>
      </c>
      <c r="I10" s="72">
        <f>I9/(67-B9)</f>
        <v>1</v>
      </c>
      <c r="J10" s="63">
        <f>J9/67</f>
        <v>1</v>
      </c>
    </row>
    <row r="11" spans="1:12" s="13" customFormat="1" ht="25.05" customHeight="1" x14ac:dyDescent="0.3">
      <c r="A11" s="23" t="s">
        <v>1</v>
      </c>
      <c r="B11" s="26"/>
      <c r="C11" s="26"/>
      <c r="D11" s="26"/>
      <c r="E11" s="26"/>
      <c r="F11" s="26"/>
      <c r="G11" s="26"/>
      <c r="H11" s="88"/>
      <c r="I11" s="11"/>
      <c r="J11" s="17"/>
    </row>
    <row r="12" spans="1:12" s="13" customFormat="1" ht="25.05" customHeight="1" x14ac:dyDescent="0.3">
      <c r="A12" s="24" t="s">
        <v>23</v>
      </c>
      <c r="B12" s="15">
        <v>0</v>
      </c>
      <c r="C12" s="15">
        <v>0</v>
      </c>
      <c r="D12" s="15">
        <v>0</v>
      </c>
      <c r="E12" s="15">
        <v>1</v>
      </c>
      <c r="F12" s="15">
        <v>10</v>
      </c>
      <c r="G12" s="15">
        <v>56</v>
      </c>
      <c r="H12" s="16">
        <v>0</v>
      </c>
      <c r="I12" s="61">
        <f>F12+G12</f>
        <v>66</v>
      </c>
      <c r="J12" s="17">
        <f>SUM(B12:H12)</f>
        <v>67</v>
      </c>
    </row>
    <row r="13" spans="1:12" s="13" customFormat="1" ht="25.05" customHeight="1" x14ac:dyDescent="0.3">
      <c r="A13" s="18" t="s">
        <v>19</v>
      </c>
      <c r="B13" s="19">
        <f>B12/67</f>
        <v>0</v>
      </c>
      <c r="C13" s="19">
        <f>C12/(67-B12)</f>
        <v>0</v>
      </c>
      <c r="D13" s="19">
        <f>D12/(67-B12)</f>
        <v>0</v>
      </c>
      <c r="E13" s="19">
        <f>E12/(67-B12)</f>
        <v>1.4925373134328358E-2</v>
      </c>
      <c r="F13" s="19">
        <f>F12/(67-B12)</f>
        <v>0.14925373134328357</v>
      </c>
      <c r="G13" s="19">
        <f>G12/(67-B12)</f>
        <v>0.83582089552238803</v>
      </c>
      <c r="H13" s="20">
        <f>H12/(67-B12)</f>
        <v>0</v>
      </c>
      <c r="I13" s="72">
        <f>I12/(67-B12)</f>
        <v>0.9850746268656716</v>
      </c>
      <c r="J13" s="63">
        <f>J12/67</f>
        <v>1</v>
      </c>
    </row>
    <row r="14" spans="1:12" s="13" customFormat="1" ht="25.05" customHeight="1" x14ac:dyDescent="0.3">
      <c r="A14" s="25" t="s">
        <v>24</v>
      </c>
      <c r="B14" s="15">
        <v>0</v>
      </c>
      <c r="C14" s="15">
        <v>0</v>
      </c>
      <c r="D14" s="15">
        <v>0</v>
      </c>
      <c r="E14" s="15">
        <v>1</v>
      </c>
      <c r="F14" s="15">
        <v>9</v>
      </c>
      <c r="G14" s="15">
        <v>57</v>
      </c>
      <c r="H14" s="16">
        <v>0</v>
      </c>
      <c r="I14" s="61">
        <f>F14+G14</f>
        <v>66</v>
      </c>
      <c r="J14" s="17">
        <f>SUM(B14:H14)</f>
        <v>67</v>
      </c>
    </row>
    <row r="15" spans="1:12" s="13" customFormat="1" ht="25.05" customHeight="1" x14ac:dyDescent="0.3">
      <c r="A15" s="81" t="s">
        <v>19</v>
      </c>
      <c r="B15" s="19">
        <f>B14/67</f>
        <v>0</v>
      </c>
      <c r="C15" s="19">
        <f>C14/(67-B14)</f>
        <v>0</v>
      </c>
      <c r="D15" s="19">
        <f>D14/(67-B14)</f>
        <v>0</v>
      </c>
      <c r="E15" s="19">
        <f>E14/(67-B14)</f>
        <v>1.4925373134328358E-2</v>
      </c>
      <c r="F15" s="19">
        <f>F14/(67-B14)</f>
        <v>0.13432835820895522</v>
      </c>
      <c r="G15" s="19">
        <f>G14/(67-B14)</f>
        <v>0.85074626865671643</v>
      </c>
      <c r="H15" s="20">
        <f>H14/(67-B14)</f>
        <v>0</v>
      </c>
      <c r="I15" s="72">
        <f>I14/(67-B14)</f>
        <v>0.9850746268656716</v>
      </c>
      <c r="J15" s="63">
        <f>J14/67</f>
        <v>1</v>
      </c>
    </row>
    <row r="16" spans="1:12" s="121" customFormat="1" ht="39" customHeight="1" x14ac:dyDescent="0.3">
      <c r="A16" s="123" t="s">
        <v>100</v>
      </c>
      <c r="B16" s="132" t="s">
        <v>184</v>
      </c>
      <c r="C16" s="133"/>
      <c r="D16" s="133"/>
      <c r="E16" s="133"/>
      <c r="F16" s="133"/>
      <c r="G16" s="133"/>
      <c r="H16" s="134"/>
      <c r="I16" s="83"/>
      <c r="J16" s="63"/>
    </row>
    <row r="17" spans="1:10" s="13" customFormat="1" ht="25.05" customHeight="1" x14ac:dyDescent="0.3">
      <c r="A17" s="25" t="s">
        <v>22</v>
      </c>
      <c r="B17" s="15">
        <v>35</v>
      </c>
      <c r="C17" s="15">
        <v>0</v>
      </c>
      <c r="D17" s="15">
        <v>0</v>
      </c>
      <c r="E17" s="15">
        <v>0</v>
      </c>
      <c r="F17" s="15">
        <v>9</v>
      </c>
      <c r="G17" s="15">
        <v>21</v>
      </c>
      <c r="H17" s="16">
        <v>2</v>
      </c>
      <c r="I17" s="61">
        <f>F17+G17</f>
        <v>30</v>
      </c>
      <c r="J17" s="17">
        <f>SUM(B17:H17)</f>
        <v>67</v>
      </c>
    </row>
    <row r="18" spans="1:10" s="13" customFormat="1" ht="25.05" customHeight="1" x14ac:dyDescent="0.3">
      <c r="A18" s="18" t="s">
        <v>19</v>
      </c>
      <c r="B18" s="19">
        <f>B17/67</f>
        <v>0.52238805970149249</v>
      </c>
      <c r="C18" s="19">
        <f>C17/(67-B17)</f>
        <v>0</v>
      </c>
      <c r="D18" s="19">
        <f>D17/(67-B17)</f>
        <v>0</v>
      </c>
      <c r="E18" s="19">
        <f>E17/(67-B17)</f>
        <v>0</v>
      </c>
      <c r="F18" s="19">
        <f>F17/(67-B17)</f>
        <v>0.28125</v>
      </c>
      <c r="G18" s="19">
        <f>G17/(67-B17)</f>
        <v>0.65625</v>
      </c>
      <c r="H18" s="20">
        <f>H17/(67-B17)</f>
        <v>6.25E-2</v>
      </c>
      <c r="I18" s="72">
        <f>I17/(67-B17)</f>
        <v>0.9375</v>
      </c>
      <c r="J18" s="63">
        <f>J17/67</f>
        <v>1</v>
      </c>
    </row>
    <row r="19" spans="1:10" s="13" customFormat="1" ht="25.05" customHeight="1" x14ac:dyDescent="0.3">
      <c r="A19" s="25" t="s">
        <v>42</v>
      </c>
      <c r="B19" s="15">
        <v>18</v>
      </c>
      <c r="C19" s="15">
        <v>0</v>
      </c>
      <c r="D19" s="15">
        <v>0</v>
      </c>
      <c r="E19" s="15">
        <v>0</v>
      </c>
      <c r="F19" s="15">
        <v>8</v>
      </c>
      <c r="G19" s="15">
        <v>41</v>
      </c>
      <c r="H19" s="16">
        <v>0</v>
      </c>
      <c r="I19" s="61">
        <f>F19+G19</f>
        <v>49</v>
      </c>
      <c r="J19" s="17">
        <f>SUM(B19:H19)</f>
        <v>67</v>
      </c>
    </row>
    <row r="20" spans="1:10" s="13" customFormat="1" ht="25.05" customHeight="1" x14ac:dyDescent="0.3">
      <c r="A20" s="18" t="s">
        <v>19</v>
      </c>
      <c r="B20" s="19">
        <f>B19/67</f>
        <v>0.26865671641791045</v>
      </c>
      <c r="C20" s="19">
        <f>C19/(67-B19)</f>
        <v>0</v>
      </c>
      <c r="D20" s="19">
        <f>D19/(67-B19)</f>
        <v>0</v>
      </c>
      <c r="E20" s="19">
        <f>E19/(67-B19)</f>
        <v>0</v>
      </c>
      <c r="F20" s="19">
        <f>F19/(67-B19)</f>
        <v>0.16326530612244897</v>
      </c>
      <c r="G20" s="19">
        <f>G19/(67-B19)</f>
        <v>0.83673469387755106</v>
      </c>
      <c r="H20" s="20">
        <f>H19/(67-B19)</f>
        <v>0</v>
      </c>
      <c r="I20" s="72">
        <f>I19/(67-B19)</f>
        <v>1</v>
      </c>
      <c r="J20" s="63">
        <f>J19/67</f>
        <v>1</v>
      </c>
    </row>
    <row r="21" spans="1:10" s="13" customFormat="1" ht="25.05" customHeight="1" x14ac:dyDescent="0.3">
      <c r="A21" s="25" t="s">
        <v>25</v>
      </c>
      <c r="B21" s="15">
        <v>45</v>
      </c>
      <c r="C21" s="15">
        <v>0</v>
      </c>
      <c r="D21" s="15">
        <v>0</v>
      </c>
      <c r="E21" s="15">
        <v>0</v>
      </c>
      <c r="F21" s="15">
        <v>6</v>
      </c>
      <c r="G21" s="15">
        <v>16</v>
      </c>
      <c r="H21" s="16">
        <v>0</v>
      </c>
      <c r="I21" s="61">
        <f>F21+G21</f>
        <v>22</v>
      </c>
      <c r="J21" s="17">
        <f>SUM(B21:H21)</f>
        <v>67</v>
      </c>
    </row>
    <row r="22" spans="1:10" s="13" customFormat="1" ht="25.05" customHeight="1" x14ac:dyDescent="0.3">
      <c r="A22" s="18" t="s">
        <v>19</v>
      </c>
      <c r="B22" s="19">
        <f>B21/67</f>
        <v>0.67164179104477617</v>
      </c>
      <c r="C22" s="19">
        <f>C21/(67-B21)</f>
        <v>0</v>
      </c>
      <c r="D22" s="19">
        <f>D21/(67-B21)</f>
        <v>0</v>
      </c>
      <c r="E22" s="19">
        <f>E21/(67-B21)</f>
        <v>0</v>
      </c>
      <c r="F22" s="19">
        <f>F21/(67-B21)</f>
        <v>0.27272727272727271</v>
      </c>
      <c r="G22" s="19">
        <f>G21/(67-B21)</f>
        <v>0.72727272727272729</v>
      </c>
      <c r="H22" s="20">
        <f>H21/(67-B21)</f>
        <v>0</v>
      </c>
      <c r="I22" s="72">
        <f>I21/(67-B21)</f>
        <v>1</v>
      </c>
      <c r="J22" s="63">
        <f>J21/67</f>
        <v>1</v>
      </c>
    </row>
    <row r="23" spans="1:10" s="119" customFormat="1" ht="25.05" customHeight="1" x14ac:dyDescent="0.3">
      <c r="A23" s="25" t="s">
        <v>168</v>
      </c>
      <c r="B23" s="15">
        <v>0</v>
      </c>
      <c r="C23" s="15">
        <v>0</v>
      </c>
      <c r="D23" s="15">
        <v>0</v>
      </c>
      <c r="E23" s="15">
        <v>0</v>
      </c>
      <c r="F23" s="15">
        <v>12</v>
      </c>
      <c r="G23" s="15">
        <v>55</v>
      </c>
      <c r="H23" s="16">
        <v>0</v>
      </c>
      <c r="I23" s="61">
        <f>F23+G23</f>
        <v>67</v>
      </c>
      <c r="J23" s="17">
        <f>SUM(B23:H23)</f>
        <v>67</v>
      </c>
    </row>
    <row r="24" spans="1:10" s="119" customFormat="1" ht="25.05" customHeight="1" x14ac:dyDescent="0.3">
      <c r="A24" s="120" t="s">
        <v>19</v>
      </c>
      <c r="B24" s="19">
        <f>B23/67</f>
        <v>0</v>
      </c>
      <c r="C24" s="19">
        <f>C23/(67-B23)</f>
        <v>0</v>
      </c>
      <c r="D24" s="19">
        <f>D23/(67-B23)</f>
        <v>0</v>
      </c>
      <c r="E24" s="19">
        <f>E23/(67-B23)</f>
        <v>0</v>
      </c>
      <c r="F24" s="19">
        <f>F23/(67-B23)</f>
        <v>0.17910447761194029</v>
      </c>
      <c r="G24" s="19">
        <f>G23/(67-B23)</f>
        <v>0.82089552238805974</v>
      </c>
      <c r="H24" s="20">
        <f>H23/(67-B23)</f>
        <v>0</v>
      </c>
      <c r="I24" s="72">
        <f>I23/(67-B23)</f>
        <v>1</v>
      </c>
      <c r="J24" s="63">
        <f>J23/67</f>
        <v>1</v>
      </c>
    </row>
    <row r="25" spans="1:10" s="13" customFormat="1" ht="25.05" customHeight="1" x14ac:dyDescent="0.3">
      <c r="A25" s="25" t="s">
        <v>169</v>
      </c>
      <c r="B25" s="15">
        <v>0</v>
      </c>
      <c r="C25" s="15">
        <v>0</v>
      </c>
      <c r="D25" s="15">
        <v>0</v>
      </c>
      <c r="E25" s="15">
        <v>0</v>
      </c>
      <c r="F25" s="15">
        <v>12</v>
      </c>
      <c r="G25" s="15">
        <v>55</v>
      </c>
      <c r="H25" s="16">
        <v>0</v>
      </c>
      <c r="I25" s="61">
        <f>F25+G25</f>
        <v>67</v>
      </c>
      <c r="J25" s="17">
        <f>SUM(B25:H25)</f>
        <v>67</v>
      </c>
    </row>
    <row r="26" spans="1:10" s="13" customFormat="1" ht="25.05" customHeight="1" x14ac:dyDescent="0.3">
      <c r="A26" s="18" t="s">
        <v>19</v>
      </c>
      <c r="B26" s="19">
        <f>B25/67</f>
        <v>0</v>
      </c>
      <c r="C26" s="19">
        <f>C25/(67-B25)</f>
        <v>0</v>
      </c>
      <c r="D26" s="19">
        <f>D25/(67-B25)</f>
        <v>0</v>
      </c>
      <c r="E26" s="19">
        <f>E25/(67-B25)</f>
        <v>0</v>
      </c>
      <c r="F26" s="19">
        <f>F25/(67-B25)</f>
        <v>0.17910447761194029</v>
      </c>
      <c r="G26" s="19">
        <f>G25/(67-B25)</f>
        <v>0.82089552238805974</v>
      </c>
      <c r="H26" s="20">
        <f>H25/(67-B25)</f>
        <v>0</v>
      </c>
      <c r="I26" s="72">
        <f>I25/(67-B25)</f>
        <v>1</v>
      </c>
      <c r="J26" s="63">
        <f>J25/67</f>
        <v>1</v>
      </c>
    </row>
    <row r="27" spans="1:10" s="13" customFormat="1" ht="25.05" customHeight="1" x14ac:dyDescent="0.3">
      <c r="A27" s="9" t="s">
        <v>2</v>
      </c>
      <c r="B27" s="10"/>
      <c r="C27" s="10"/>
      <c r="D27" s="10"/>
      <c r="E27" s="10"/>
      <c r="F27" s="10"/>
      <c r="G27" s="10"/>
      <c r="H27" s="11"/>
      <c r="I27" s="11"/>
      <c r="J27" s="17"/>
    </row>
    <row r="28" spans="1:10" s="13" customFormat="1" ht="25.05" customHeight="1" x14ac:dyDescent="0.3">
      <c r="A28" s="24" t="s">
        <v>43</v>
      </c>
      <c r="B28" s="15">
        <v>0</v>
      </c>
      <c r="C28" s="15">
        <v>0</v>
      </c>
      <c r="D28" s="15">
        <v>0</v>
      </c>
      <c r="E28" s="15">
        <v>1</v>
      </c>
      <c r="F28" s="15">
        <v>8</v>
      </c>
      <c r="G28" s="15">
        <v>58</v>
      </c>
      <c r="H28" s="16">
        <v>0</v>
      </c>
      <c r="I28" s="61">
        <f>F28+G28</f>
        <v>66</v>
      </c>
      <c r="J28" s="17">
        <f>SUM(B28:H28)</f>
        <v>67</v>
      </c>
    </row>
    <row r="29" spans="1:10" s="13" customFormat="1" ht="25.05" customHeight="1" x14ac:dyDescent="0.3">
      <c r="A29" s="18" t="s">
        <v>19</v>
      </c>
      <c r="B29" s="19">
        <f>B28/67</f>
        <v>0</v>
      </c>
      <c r="C29" s="19">
        <f>C28/(67-B28)</f>
        <v>0</v>
      </c>
      <c r="D29" s="19">
        <f>D28/(67-B28)</f>
        <v>0</v>
      </c>
      <c r="E29" s="19">
        <f>E28/(67-B28)</f>
        <v>1.4925373134328358E-2</v>
      </c>
      <c r="F29" s="19">
        <f>F28/(67-B28)</f>
        <v>0.11940298507462686</v>
      </c>
      <c r="G29" s="19">
        <f>G28/(67-B28)</f>
        <v>0.86567164179104472</v>
      </c>
      <c r="H29" s="20">
        <f>H28/(67-B28)</f>
        <v>0</v>
      </c>
      <c r="I29" s="72">
        <f>I28/(67-B28)</f>
        <v>0.9850746268656716</v>
      </c>
      <c r="J29" s="63">
        <f>J28/67</f>
        <v>1</v>
      </c>
    </row>
    <row r="30" spans="1:10" s="13" customFormat="1" ht="25.05" customHeight="1" x14ac:dyDescent="0.3">
      <c r="A30" s="25" t="s">
        <v>44</v>
      </c>
      <c r="B30" s="15">
        <v>3</v>
      </c>
      <c r="C30" s="15">
        <v>0</v>
      </c>
      <c r="D30" s="15">
        <v>0</v>
      </c>
      <c r="E30" s="15">
        <v>0</v>
      </c>
      <c r="F30" s="15">
        <v>17</v>
      </c>
      <c r="G30" s="15">
        <v>47</v>
      </c>
      <c r="H30" s="16">
        <v>0</v>
      </c>
      <c r="I30" s="61">
        <f>F30+G30</f>
        <v>64</v>
      </c>
      <c r="J30" s="17">
        <f>SUM(B30:H30)</f>
        <v>67</v>
      </c>
    </row>
    <row r="31" spans="1:10" s="13" customFormat="1" ht="25.05" customHeight="1" x14ac:dyDescent="0.3">
      <c r="A31" s="18" t="s">
        <v>19</v>
      </c>
      <c r="B31" s="19">
        <f>B30/67</f>
        <v>4.4776119402985072E-2</v>
      </c>
      <c r="C31" s="19">
        <f>C30/(67-B30)</f>
        <v>0</v>
      </c>
      <c r="D31" s="19">
        <f>D30/(67-B30)</f>
        <v>0</v>
      </c>
      <c r="E31" s="19">
        <f>E30/(67-B30)</f>
        <v>0</v>
      </c>
      <c r="F31" s="19">
        <f>F30/(67-B30)</f>
        <v>0.265625</v>
      </c>
      <c r="G31" s="19">
        <f>G30/(67-B30)</f>
        <v>0.734375</v>
      </c>
      <c r="H31" s="20">
        <f>H30/(67-B30)</f>
        <v>0</v>
      </c>
      <c r="I31" s="72">
        <f>I30/(67-B30)</f>
        <v>1</v>
      </c>
      <c r="J31" s="63">
        <f>J30/67</f>
        <v>1</v>
      </c>
    </row>
    <row r="32" spans="1:10" s="13" customFormat="1" ht="24.75" customHeight="1" x14ac:dyDescent="0.3">
      <c r="A32" s="27" t="s">
        <v>26</v>
      </c>
      <c r="B32" s="15">
        <v>3</v>
      </c>
      <c r="C32" s="15">
        <v>0</v>
      </c>
      <c r="D32" s="15">
        <v>0</v>
      </c>
      <c r="E32" s="15">
        <v>1</v>
      </c>
      <c r="F32" s="15">
        <v>13</v>
      </c>
      <c r="G32" s="15">
        <v>50</v>
      </c>
      <c r="H32" s="16">
        <v>0</v>
      </c>
      <c r="I32" s="61">
        <f>F32+G32</f>
        <v>63</v>
      </c>
      <c r="J32" s="17">
        <f>SUM(B32:H32)</f>
        <v>67</v>
      </c>
    </row>
    <row r="33" spans="1:10" s="13" customFormat="1" ht="25.05" customHeight="1" x14ac:dyDescent="0.3">
      <c r="A33" s="18" t="s">
        <v>19</v>
      </c>
      <c r="B33" s="19">
        <f>B32/67</f>
        <v>4.4776119402985072E-2</v>
      </c>
      <c r="C33" s="19">
        <f>C32/(67-B32)</f>
        <v>0</v>
      </c>
      <c r="D33" s="19">
        <f>D32/(67-B32)</f>
        <v>0</v>
      </c>
      <c r="E33" s="19">
        <f>E32/(67-B32)</f>
        <v>1.5625E-2</v>
      </c>
      <c r="F33" s="19">
        <f>F32/(67-B32)</f>
        <v>0.203125</v>
      </c>
      <c r="G33" s="19">
        <f>G32/(67-B32)</f>
        <v>0.78125</v>
      </c>
      <c r="H33" s="20">
        <f>H32/(67-B32)</f>
        <v>0</v>
      </c>
      <c r="I33" s="72">
        <f>I32/(67-B32)</f>
        <v>0.984375</v>
      </c>
      <c r="J33" s="63">
        <f>J32/67</f>
        <v>1</v>
      </c>
    </row>
    <row r="34" spans="1:10" s="119" customFormat="1" ht="24.75" customHeight="1" x14ac:dyDescent="0.3">
      <c r="A34" s="27" t="s">
        <v>170</v>
      </c>
      <c r="B34" s="15">
        <v>23</v>
      </c>
      <c r="C34" s="15">
        <v>0</v>
      </c>
      <c r="D34" s="15">
        <v>0</v>
      </c>
      <c r="E34" s="15">
        <v>2</v>
      </c>
      <c r="F34" s="15">
        <v>8</v>
      </c>
      <c r="G34" s="15">
        <v>33</v>
      </c>
      <c r="H34" s="16">
        <v>1</v>
      </c>
      <c r="I34" s="61">
        <f>F34+G34</f>
        <v>41</v>
      </c>
      <c r="J34" s="17">
        <f>SUM(B34:H34)</f>
        <v>67</v>
      </c>
    </row>
    <row r="35" spans="1:10" s="119" customFormat="1" ht="25.05" customHeight="1" x14ac:dyDescent="0.3">
      <c r="A35" s="120" t="s">
        <v>19</v>
      </c>
      <c r="B35" s="19">
        <f>B34/67</f>
        <v>0.34328358208955223</v>
      </c>
      <c r="C35" s="19">
        <f>C34/(67-B34)</f>
        <v>0</v>
      </c>
      <c r="D35" s="19">
        <f>D34/(67-B34)</f>
        <v>0</v>
      </c>
      <c r="E35" s="19">
        <f>E34/(67-B34)</f>
        <v>4.5454545454545456E-2</v>
      </c>
      <c r="F35" s="19">
        <f>F34/(67-B34)</f>
        <v>0.18181818181818182</v>
      </c>
      <c r="G35" s="19">
        <f>G34/(67-B34)</f>
        <v>0.75</v>
      </c>
      <c r="H35" s="20">
        <f>H34/(67-B34)</f>
        <v>2.2727272727272728E-2</v>
      </c>
      <c r="I35" s="72">
        <f>I34/(67-B34)</f>
        <v>0.93181818181818177</v>
      </c>
      <c r="J35" s="63">
        <f>J34/67</f>
        <v>1</v>
      </c>
    </row>
    <row r="36" spans="1:10" s="13" customFormat="1" ht="25.05" customHeight="1" x14ac:dyDescent="0.3">
      <c r="A36" s="27" t="s">
        <v>171</v>
      </c>
      <c r="B36" s="15">
        <v>0</v>
      </c>
      <c r="C36" s="15">
        <v>0</v>
      </c>
      <c r="D36" s="15">
        <v>0</v>
      </c>
      <c r="E36" s="15">
        <v>1</v>
      </c>
      <c r="F36" s="15">
        <v>8</v>
      </c>
      <c r="G36" s="15">
        <v>58</v>
      </c>
      <c r="H36" s="16">
        <v>0</v>
      </c>
      <c r="I36" s="61">
        <f>F36+G36</f>
        <v>66</v>
      </c>
      <c r="J36" s="17">
        <f>SUM(B36:H36)</f>
        <v>67</v>
      </c>
    </row>
    <row r="37" spans="1:10" s="13" customFormat="1" ht="25.05" customHeight="1" x14ac:dyDescent="0.3">
      <c r="A37" s="18" t="s">
        <v>19</v>
      </c>
      <c r="B37" s="19">
        <f>B36/67</f>
        <v>0</v>
      </c>
      <c r="C37" s="19">
        <f>C36/(67-B36)</f>
        <v>0</v>
      </c>
      <c r="D37" s="19">
        <f>D36/(67-B36)</f>
        <v>0</v>
      </c>
      <c r="E37" s="19">
        <f>E36/(67-B36)</f>
        <v>1.4925373134328358E-2</v>
      </c>
      <c r="F37" s="19">
        <f>F36/(67-B36)</f>
        <v>0.11940298507462686</v>
      </c>
      <c r="G37" s="19">
        <f>G36/(67-B36)</f>
        <v>0.86567164179104472</v>
      </c>
      <c r="H37" s="20">
        <f>H36/(67-B36)</f>
        <v>0</v>
      </c>
      <c r="I37" s="72">
        <f>I36/(67-B36)</f>
        <v>0.9850746268656716</v>
      </c>
      <c r="J37" s="63">
        <f>J36/67</f>
        <v>1</v>
      </c>
    </row>
    <row r="38" spans="1:10" s="13" customFormat="1" ht="25.05" customHeight="1" x14ac:dyDescent="0.3">
      <c r="A38" s="28" t="s">
        <v>96</v>
      </c>
      <c r="B38" s="26"/>
      <c r="C38" s="26"/>
      <c r="D38" s="26"/>
      <c r="E38" s="26"/>
      <c r="F38" s="26"/>
      <c r="G38" s="10"/>
      <c r="H38" s="11"/>
      <c r="I38" s="11"/>
      <c r="J38" s="17"/>
    </row>
    <row r="39" spans="1:10" s="13" customFormat="1" ht="25.05" customHeight="1" x14ac:dyDescent="0.3">
      <c r="A39" s="29" t="s">
        <v>97</v>
      </c>
      <c r="B39" s="15">
        <v>0</v>
      </c>
      <c r="C39" s="15">
        <v>0</v>
      </c>
      <c r="D39" s="15">
        <v>0</v>
      </c>
      <c r="E39" s="15">
        <v>1</v>
      </c>
      <c r="F39" s="15">
        <v>14</v>
      </c>
      <c r="G39" s="15">
        <v>52</v>
      </c>
      <c r="H39" s="16">
        <v>0</v>
      </c>
      <c r="I39" s="61">
        <f>F39+G39</f>
        <v>66</v>
      </c>
      <c r="J39" s="17">
        <f>SUM(B39:H39)</f>
        <v>67</v>
      </c>
    </row>
    <row r="40" spans="1:10" s="13" customFormat="1" ht="25.05" customHeight="1" x14ac:dyDescent="0.3">
      <c r="A40" s="18" t="s">
        <v>19</v>
      </c>
      <c r="B40" s="19">
        <f>B39/67</f>
        <v>0</v>
      </c>
      <c r="C40" s="19">
        <f>C39/(67-B39)</f>
        <v>0</v>
      </c>
      <c r="D40" s="19">
        <f>D39/(67-B39)</f>
        <v>0</v>
      </c>
      <c r="E40" s="19">
        <f>E39/(67-B39)</f>
        <v>1.4925373134328358E-2</v>
      </c>
      <c r="F40" s="19">
        <f>F39/(67-B39)</f>
        <v>0.20895522388059701</v>
      </c>
      <c r="G40" s="19">
        <f>G39/(67-B39)</f>
        <v>0.77611940298507465</v>
      </c>
      <c r="H40" s="20">
        <f>H39/(67-B39)</f>
        <v>0</v>
      </c>
      <c r="I40" s="72">
        <f>I39/(67-B39)</f>
        <v>0.9850746268656716</v>
      </c>
      <c r="J40" s="63">
        <f>J39/67</f>
        <v>1</v>
      </c>
    </row>
    <row r="41" spans="1:10" s="13" customFormat="1" ht="25.05" customHeight="1" x14ac:dyDescent="0.3">
      <c r="A41" s="30" t="s">
        <v>27</v>
      </c>
      <c r="B41" s="15">
        <v>0</v>
      </c>
      <c r="C41" s="15">
        <v>0</v>
      </c>
      <c r="D41" s="15">
        <v>0</v>
      </c>
      <c r="E41" s="15">
        <v>3</v>
      </c>
      <c r="F41" s="15">
        <v>17</v>
      </c>
      <c r="G41" s="15">
        <v>47</v>
      </c>
      <c r="H41" s="16">
        <v>0</v>
      </c>
      <c r="I41" s="61">
        <f>F41+G41</f>
        <v>64</v>
      </c>
      <c r="J41" s="17">
        <f>SUM(B41:H41)</f>
        <v>67</v>
      </c>
    </row>
    <row r="42" spans="1:10" s="13" customFormat="1" ht="25.05" customHeight="1" x14ac:dyDescent="0.3">
      <c r="A42" s="18" t="s">
        <v>19</v>
      </c>
      <c r="B42" s="19">
        <f>B41/67</f>
        <v>0</v>
      </c>
      <c r="C42" s="19">
        <f>C41/(67-B41)</f>
        <v>0</v>
      </c>
      <c r="D42" s="19">
        <f>D41/(67-B41)</f>
        <v>0</v>
      </c>
      <c r="E42" s="19">
        <f>E41/(67-B41)</f>
        <v>4.4776119402985072E-2</v>
      </c>
      <c r="F42" s="19">
        <f>F41/(67-B41)</f>
        <v>0.2537313432835821</v>
      </c>
      <c r="G42" s="19">
        <f>G41/(67-B41)</f>
        <v>0.70149253731343286</v>
      </c>
      <c r="H42" s="20">
        <f>H41/(67-B41)</f>
        <v>0</v>
      </c>
      <c r="I42" s="72">
        <f>I41/(67-B41)</f>
        <v>0.95522388059701491</v>
      </c>
      <c r="J42" s="63">
        <f>J41/67</f>
        <v>1</v>
      </c>
    </row>
    <row r="43" spans="1:10" s="13" customFormat="1" ht="45" customHeight="1" x14ac:dyDescent="0.3">
      <c r="A43" s="18" t="s">
        <v>100</v>
      </c>
      <c r="B43" s="151" t="s">
        <v>185</v>
      </c>
      <c r="C43" s="152"/>
      <c r="D43" s="152"/>
      <c r="E43" s="152"/>
      <c r="F43" s="152"/>
      <c r="G43" s="152"/>
      <c r="H43" s="153"/>
      <c r="I43" s="83"/>
      <c r="J43" s="63"/>
    </row>
    <row r="44" spans="1:10" s="13" customFormat="1" ht="25.05" customHeight="1" x14ac:dyDescent="0.3">
      <c r="A44" s="30" t="s">
        <v>28</v>
      </c>
      <c r="B44" s="15">
        <v>0</v>
      </c>
      <c r="C44" s="15">
        <v>0</v>
      </c>
      <c r="D44" s="15">
        <v>0</v>
      </c>
      <c r="E44" s="15">
        <v>0</v>
      </c>
      <c r="F44" s="15">
        <v>18</v>
      </c>
      <c r="G44" s="15">
        <v>49</v>
      </c>
      <c r="H44" s="16">
        <v>0</v>
      </c>
      <c r="I44" s="61">
        <f>F44+G44</f>
        <v>67</v>
      </c>
      <c r="J44" s="17">
        <f>SUM(B44:H44)</f>
        <v>67</v>
      </c>
    </row>
    <row r="45" spans="1:10" s="13" customFormat="1" ht="25.05" customHeight="1" x14ac:dyDescent="0.3">
      <c r="A45" s="81" t="s">
        <v>19</v>
      </c>
      <c r="B45" s="19">
        <f>B44/67</f>
        <v>0</v>
      </c>
      <c r="C45" s="19">
        <f>C44/(67-B44)</f>
        <v>0</v>
      </c>
      <c r="D45" s="19">
        <f>D44/(67-B44)</f>
        <v>0</v>
      </c>
      <c r="E45" s="19">
        <f>E44/(67-B44)</f>
        <v>0</v>
      </c>
      <c r="F45" s="19">
        <f>F44/(67-B44)</f>
        <v>0.26865671641791045</v>
      </c>
      <c r="G45" s="19">
        <f>G44/(67-B44)</f>
        <v>0.73134328358208955</v>
      </c>
      <c r="H45" s="20">
        <f>H44/(67-B44)</f>
        <v>0</v>
      </c>
      <c r="I45" s="72">
        <f>I44/(67-B44)</f>
        <v>1</v>
      </c>
      <c r="J45" s="63">
        <f>J44/67</f>
        <v>1</v>
      </c>
    </row>
    <row r="46" spans="1:10" s="121" customFormat="1" ht="36.6" customHeight="1" x14ac:dyDescent="0.3">
      <c r="A46" s="123" t="s">
        <v>100</v>
      </c>
      <c r="B46" s="151" t="s">
        <v>186</v>
      </c>
      <c r="C46" s="152"/>
      <c r="D46" s="152"/>
      <c r="E46" s="152"/>
      <c r="F46" s="152"/>
      <c r="G46" s="152"/>
      <c r="H46" s="153"/>
      <c r="I46" s="83"/>
      <c r="J46" s="63"/>
    </row>
    <row r="47" spans="1:10" s="13" customFormat="1" ht="43.2" customHeight="1" x14ac:dyDescent="0.3">
      <c r="A47" s="30" t="s">
        <v>172</v>
      </c>
      <c r="B47" s="15">
        <v>25</v>
      </c>
      <c r="C47" s="15">
        <v>0</v>
      </c>
      <c r="D47" s="15">
        <v>0</v>
      </c>
      <c r="E47" s="15">
        <v>0</v>
      </c>
      <c r="F47" s="15">
        <v>7</v>
      </c>
      <c r="G47" s="15">
        <v>35</v>
      </c>
      <c r="H47" s="16">
        <v>0</v>
      </c>
      <c r="I47" s="61">
        <f>F47+G47</f>
        <v>42</v>
      </c>
      <c r="J47" s="17">
        <f>SUM(B47:H47)</f>
        <v>67</v>
      </c>
    </row>
    <row r="48" spans="1:10" s="13" customFormat="1" ht="25.05" customHeight="1" x14ac:dyDescent="0.3">
      <c r="A48" s="18" t="s">
        <v>19</v>
      </c>
      <c r="B48" s="19">
        <f>B47/67</f>
        <v>0.37313432835820898</v>
      </c>
      <c r="C48" s="19">
        <f>C47/(67-B47)</f>
        <v>0</v>
      </c>
      <c r="D48" s="19">
        <f>D47/(67-B47)</f>
        <v>0</v>
      </c>
      <c r="E48" s="19">
        <f>E47/(67-B47)</f>
        <v>0</v>
      </c>
      <c r="F48" s="19">
        <f>F47/(67-B47)</f>
        <v>0.16666666666666666</v>
      </c>
      <c r="G48" s="19">
        <f>G47/(67-B47)</f>
        <v>0.83333333333333337</v>
      </c>
      <c r="H48" s="20">
        <f>H47/(67-B47)</f>
        <v>0</v>
      </c>
      <c r="I48" s="72">
        <f>I47/(67-B47)</f>
        <v>1</v>
      </c>
      <c r="J48" s="63">
        <f>J47/67</f>
        <v>1</v>
      </c>
    </row>
    <row r="49" spans="1:10" s="121" customFormat="1" ht="36.6" customHeight="1" x14ac:dyDescent="0.3">
      <c r="A49" s="123" t="s">
        <v>100</v>
      </c>
      <c r="B49" s="151" t="s">
        <v>187</v>
      </c>
      <c r="C49" s="152"/>
      <c r="D49" s="152"/>
      <c r="E49" s="152"/>
      <c r="F49" s="152"/>
      <c r="G49" s="152"/>
      <c r="H49" s="153"/>
      <c r="I49" s="83"/>
      <c r="J49" s="63"/>
    </row>
    <row r="50" spans="1:10" s="119" customFormat="1" ht="43.2" customHeight="1" x14ac:dyDescent="0.3">
      <c r="A50" s="30" t="s">
        <v>173</v>
      </c>
      <c r="B50" s="15">
        <v>11</v>
      </c>
      <c r="C50" s="15">
        <v>0</v>
      </c>
      <c r="D50" s="15">
        <v>0</v>
      </c>
      <c r="E50" s="15">
        <v>3</v>
      </c>
      <c r="F50" s="15">
        <v>8</v>
      </c>
      <c r="G50" s="15">
        <v>45</v>
      </c>
      <c r="H50" s="16">
        <v>0</v>
      </c>
      <c r="I50" s="61">
        <f>F50+G50</f>
        <v>53</v>
      </c>
      <c r="J50" s="17">
        <f>SUM(B50:H50)</f>
        <v>67</v>
      </c>
    </row>
    <row r="51" spans="1:10" s="119" customFormat="1" ht="25.05" customHeight="1" x14ac:dyDescent="0.3">
      <c r="A51" s="120" t="s">
        <v>19</v>
      </c>
      <c r="B51" s="19">
        <f>B50/67</f>
        <v>0.16417910447761194</v>
      </c>
      <c r="C51" s="19">
        <f>C50/(67-B50)</f>
        <v>0</v>
      </c>
      <c r="D51" s="19">
        <f>D50/(67-B50)</f>
        <v>0</v>
      </c>
      <c r="E51" s="19">
        <f>E50/(67-B50)</f>
        <v>5.3571428571428568E-2</v>
      </c>
      <c r="F51" s="19">
        <f>F50/(67-B50)</f>
        <v>0.14285714285714285</v>
      </c>
      <c r="G51" s="19">
        <f>G50/(67-B50)</f>
        <v>0.8035714285714286</v>
      </c>
      <c r="H51" s="20">
        <f>H50/(67-B50)</f>
        <v>0</v>
      </c>
      <c r="I51" s="72">
        <f>I50/(67-B50)</f>
        <v>0.9464285714285714</v>
      </c>
      <c r="J51" s="63">
        <f>J50/67</f>
        <v>1</v>
      </c>
    </row>
    <row r="52" spans="1:10" s="121" customFormat="1" ht="43.2" customHeight="1" x14ac:dyDescent="0.3">
      <c r="A52" s="123" t="s">
        <v>100</v>
      </c>
      <c r="B52" s="151" t="s">
        <v>188</v>
      </c>
      <c r="C52" s="152"/>
      <c r="D52" s="152"/>
      <c r="E52" s="152"/>
      <c r="F52" s="152"/>
      <c r="G52" s="152"/>
      <c r="H52" s="153"/>
      <c r="I52" s="83"/>
      <c r="J52" s="63"/>
    </row>
    <row r="53" spans="1:10" s="119" customFormat="1" ht="31.8" customHeight="1" x14ac:dyDescent="0.3">
      <c r="A53" s="30" t="s">
        <v>174</v>
      </c>
      <c r="B53" s="15">
        <v>36</v>
      </c>
      <c r="C53" s="15">
        <v>0</v>
      </c>
      <c r="D53" s="15">
        <v>0</v>
      </c>
      <c r="E53" s="15">
        <v>1</v>
      </c>
      <c r="F53" s="15">
        <v>8</v>
      </c>
      <c r="G53" s="15">
        <v>22</v>
      </c>
      <c r="H53" s="16">
        <v>0</v>
      </c>
      <c r="I53" s="61">
        <f>F53+G53</f>
        <v>30</v>
      </c>
      <c r="J53" s="17">
        <f>SUM(B53:H53)</f>
        <v>67</v>
      </c>
    </row>
    <row r="54" spans="1:10" s="119" customFormat="1" ht="25.05" customHeight="1" x14ac:dyDescent="0.3">
      <c r="A54" s="120" t="s">
        <v>19</v>
      </c>
      <c r="B54" s="19">
        <f>B53/67</f>
        <v>0.53731343283582089</v>
      </c>
      <c r="C54" s="19">
        <f>C53/(67-B53)</f>
        <v>0</v>
      </c>
      <c r="D54" s="19">
        <f>D53/(67-B53)</f>
        <v>0</v>
      </c>
      <c r="E54" s="19">
        <f>E53/(67-B53)</f>
        <v>3.2258064516129031E-2</v>
      </c>
      <c r="F54" s="19">
        <f>F53/(67-B53)</f>
        <v>0.25806451612903225</v>
      </c>
      <c r="G54" s="19">
        <f>G53/(67-B53)</f>
        <v>0.70967741935483875</v>
      </c>
      <c r="H54" s="20">
        <f>H53/(67-B53)</f>
        <v>0</v>
      </c>
      <c r="I54" s="72">
        <f>I53/(67-B53)</f>
        <v>0.967741935483871</v>
      </c>
      <c r="J54" s="63">
        <f>J53/67</f>
        <v>1</v>
      </c>
    </row>
    <row r="55" spans="1:10" s="119" customFormat="1" ht="35.4" customHeight="1" x14ac:dyDescent="0.3">
      <c r="A55" s="30" t="s">
        <v>175</v>
      </c>
      <c r="B55" s="15">
        <v>41</v>
      </c>
      <c r="C55" s="15">
        <v>0</v>
      </c>
      <c r="D55" s="15">
        <v>0</v>
      </c>
      <c r="E55" s="15">
        <v>1</v>
      </c>
      <c r="F55" s="15">
        <v>9</v>
      </c>
      <c r="G55" s="15">
        <v>16</v>
      </c>
      <c r="H55" s="16">
        <v>0</v>
      </c>
      <c r="I55" s="61">
        <f>F55+G55</f>
        <v>25</v>
      </c>
      <c r="J55" s="17">
        <f>SUM(B55:H55)</f>
        <v>67</v>
      </c>
    </row>
    <row r="56" spans="1:10" s="119" customFormat="1" ht="25.05" customHeight="1" x14ac:dyDescent="0.3">
      <c r="A56" s="120" t="s">
        <v>19</v>
      </c>
      <c r="B56" s="19">
        <f>B55/67</f>
        <v>0.61194029850746268</v>
      </c>
      <c r="C56" s="19">
        <f>C55/(67-B55)</f>
        <v>0</v>
      </c>
      <c r="D56" s="19">
        <f>D55/(67-B55)</f>
        <v>0</v>
      </c>
      <c r="E56" s="19">
        <f>E55/(67-B55)</f>
        <v>3.8461538461538464E-2</v>
      </c>
      <c r="F56" s="19">
        <f>F55/(67-B55)</f>
        <v>0.34615384615384615</v>
      </c>
      <c r="G56" s="19">
        <f>G55/(67-B55)</f>
        <v>0.61538461538461542</v>
      </c>
      <c r="H56" s="20">
        <f>H55/(67-B55)</f>
        <v>0</v>
      </c>
      <c r="I56" s="72">
        <f>I55/(67-B55)</f>
        <v>0.96153846153846156</v>
      </c>
      <c r="J56" s="63">
        <f>J55/67</f>
        <v>1</v>
      </c>
    </row>
    <row r="57" spans="1:10" s="119" customFormat="1" ht="33.6" customHeight="1" x14ac:dyDescent="0.3">
      <c r="A57" s="30" t="s">
        <v>176</v>
      </c>
      <c r="B57" s="15">
        <v>50</v>
      </c>
      <c r="C57" s="15">
        <v>0</v>
      </c>
      <c r="D57" s="15">
        <v>0</v>
      </c>
      <c r="E57" s="15">
        <v>0</v>
      </c>
      <c r="F57" s="15">
        <v>6</v>
      </c>
      <c r="G57" s="15">
        <v>11</v>
      </c>
      <c r="H57" s="16">
        <v>0</v>
      </c>
      <c r="I57" s="61">
        <f>F57+G57</f>
        <v>17</v>
      </c>
      <c r="J57" s="17">
        <f>SUM(B57:H57)</f>
        <v>67</v>
      </c>
    </row>
    <row r="58" spans="1:10" s="119" customFormat="1" ht="25.05" customHeight="1" x14ac:dyDescent="0.3">
      <c r="A58" s="120" t="s">
        <v>19</v>
      </c>
      <c r="B58" s="19">
        <f>B57/67</f>
        <v>0.74626865671641796</v>
      </c>
      <c r="C58" s="19">
        <f>C57/(67-B57)</f>
        <v>0</v>
      </c>
      <c r="D58" s="19">
        <f>D57/(67-B57)</f>
        <v>0</v>
      </c>
      <c r="E58" s="19">
        <f>E57/(67-B57)</f>
        <v>0</v>
      </c>
      <c r="F58" s="19">
        <f>F57/(67-B57)</f>
        <v>0.35294117647058826</v>
      </c>
      <c r="G58" s="19">
        <f>G57/(67-B57)</f>
        <v>0.6470588235294118</v>
      </c>
      <c r="H58" s="20">
        <f>H57/(67-B57)</f>
        <v>0</v>
      </c>
      <c r="I58" s="72">
        <f>I57/(67-B57)</f>
        <v>1</v>
      </c>
      <c r="J58" s="63">
        <f>J57/67</f>
        <v>1</v>
      </c>
    </row>
    <row r="59" spans="1:10" s="119" customFormat="1" ht="33.6" customHeight="1" x14ac:dyDescent="0.3">
      <c r="A59" s="30" t="s">
        <v>177</v>
      </c>
      <c r="B59" s="15">
        <v>51</v>
      </c>
      <c r="C59" s="15">
        <v>0</v>
      </c>
      <c r="D59" s="15">
        <v>0</v>
      </c>
      <c r="E59" s="15">
        <v>1</v>
      </c>
      <c r="F59" s="15">
        <v>4</v>
      </c>
      <c r="G59" s="15">
        <v>11</v>
      </c>
      <c r="H59" s="16">
        <v>0</v>
      </c>
      <c r="I59" s="61">
        <f>F59+G59</f>
        <v>15</v>
      </c>
      <c r="J59" s="17">
        <f>SUM(B59:H59)</f>
        <v>67</v>
      </c>
    </row>
    <row r="60" spans="1:10" s="119" customFormat="1" ht="25.05" customHeight="1" x14ac:dyDescent="0.3">
      <c r="A60" s="120" t="s">
        <v>19</v>
      </c>
      <c r="B60" s="19">
        <f>B59/67</f>
        <v>0.76119402985074625</v>
      </c>
      <c r="C60" s="19">
        <f>C59/(67-B59)</f>
        <v>0</v>
      </c>
      <c r="D60" s="19">
        <f>D59/(67-B59)</f>
        <v>0</v>
      </c>
      <c r="E60" s="19">
        <f>E59/(67-B59)</f>
        <v>6.25E-2</v>
      </c>
      <c r="F60" s="19">
        <f>F59/(67-B59)</f>
        <v>0.25</v>
      </c>
      <c r="G60" s="19">
        <f>G59/(67-B59)</f>
        <v>0.6875</v>
      </c>
      <c r="H60" s="20">
        <f>H59/(67-B59)</f>
        <v>0</v>
      </c>
      <c r="I60" s="72">
        <f>I59/(67-B59)</f>
        <v>0.9375</v>
      </c>
      <c r="J60" s="63">
        <f>J59/67</f>
        <v>1</v>
      </c>
    </row>
    <row r="61" spans="1:10" s="13" customFormat="1" ht="25.05" customHeight="1" x14ac:dyDescent="0.3">
      <c r="A61" s="27" t="s">
        <v>105</v>
      </c>
      <c r="B61" s="15">
        <v>50</v>
      </c>
      <c r="C61" s="15">
        <v>0</v>
      </c>
      <c r="D61" s="15">
        <v>0</v>
      </c>
      <c r="E61" s="15">
        <v>0</v>
      </c>
      <c r="F61" s="15">
        <v>5</v>
      </c>
      <c r="G61" s="15">
        <v>12</v>
      </c>
      <c r="H61" s="16">
        <v>0</v>
      </c>
      <c r="I61" s="61">
        <f>F61+G61</f>
        <v>17</v>
      </c>
      <c r="J61" s="17">
        <f>SUM(B61:H61)</f>
        <v>67</v>
      </c>
    </row>
    <row r="62" spans="1:10" s="13" customFormat="1" ht="25.05" customHeight="1" x14ac:dyDescent="0.3">
      <c r="A62" s="18" t="s">
        <v>19</v>
      </c>
      <c r="B62" s="19">
        <f>B61/67</f>
        <v>0.74626865671641796</v>
      </c>
      <c r="C62" s="19">
        <f>C61/(67-B61)</f>
        <v>0</v>
      </c>
      <c r="D62" s="19">
        <f>D61/(67-B61)</f>
        <v>0</v>
      </c>
      <c r="E62" s="19">
        <f>E61/(67-B61)</f>
        <v>0</v>
      </c>
      <c r="F62" s="19">
        <f>F61/(67-B61)</f>
        <v>0.29411764705882354</v>
      </c>
      <c r="G62" s="19">
        <f>G61/(67-B61)</f>
        <v>0.70588235294117652</v>
      </c>
      <c r="H62" s="20">
        <f>H61/(67-B61)</f>
        <v>0</v>
      </c>
      <c r="I62" s="72">
        <f>I61/(67-B61)</f>
        <v>1</v>
      </c>
      <c r="J62" s="63">
        <f>J61/67</f>
        <v>1</v>
      </c>
    </row>
    <row r="63" spans="1:10" s="13" customFormat="1" ht="25.05" customHeight="1" x14ac:dyDescent="0.3">
      <c r="A63" s="27" t="s">
        <v>178</v>
      </c>
      <c r="B63" s="15">
        <v>0</v>
      </c>
      <c r="C63" s="15">
        <v>0</v>
      </c>
      <c r="D63" s="15">
        <v>0</v>
      </c>
      <c r="E63" s="15">
        <v>1</v>
      </c>
      <c r="F63" s="15">
        <v>16</v>
      </c>
      <c r="G63" s="15">
        <v>50</v>
      </c>
      <c r="H63" s="16">
        <v>0</v>
      </c>
      <c r="I63" s="61">
        <f>F63+G63</f>
        <v>66</v>
      </c>
      <c r="J63" s="17">
        <f>SUM(B63:H63)</f>
        <v>67</v>
      </c>
    </row>
    <row r="64" spans="1:10" s="13" customFormat="1" ht="25.05" customHeight="1" x14ac:dyDescent="0.3">
      <c r="A64" s="18" t="s">
        <v>19</v>
      </c>
      <c r="B64" s="19">
        <f>B63/67</f>
        <v>0</v>
      </c>
      <c r="C64" s="19">
        <f>C63/(67-B63)</f>
        <v>0</v>
      </c>
      <c r="D64" s="19">
        <f>D63/(67-B63)</f>
        <v>0</v>
      </c>
      <c r="E64" s="19">
        <f>E63/(67-B63)</f>
        <v>1.4925373134328358E-2</v>
      </c>
      <c r="F64" s="19">
        <f>F63/(67-B63)</f>
        <v>0.23880597014925373</v>
      </c>
      <c r="G64" s="19">
        <f>G63/(67-B63)</f>
        <v>0.74626865671641796</v>
      </c>
      <c r="H64" s="20">
        <f>H63/(67-B63)</f>
        <v>0</v>
      </c>
      <c r="I64" s="72">
        <f>I63/(67-B63)</f>
        <v>0.9850746268656716</v>
      </c>
      <c r="J64" s="63">
        <f>J63/67</f>
        <v>1</v>
      </c>
    </row>
    <row r="65" spans="1:10" s="13" customFormat="1" ht="25.05" customHeight="1" x14ac:dyDescent="0.3">
      <c r="A65" s="28" t="s">
        <v>29</v>
      </c>
      <c r="B65" s="26"/>
      <c r="C65" s="26"/>
      <c r="D65" s="26"/>
      <c r="E65" s="26"/>
      <c r="F65" s="26"/>
      <c r="G65" s="10"/>
      <c r="H65" s="11"/>
      <c r="I65" s="11"/>
      <c r="J65" s="17"/>
    </row>
    <row r="66" spans="1:10" s="13" customFormat="1" ht="25.05" customHeight="1" x14ac:dyDescent="0.3">
      <c r="A66" s="32" t="s">
        <v>106</v>
      </c>
      <c r="B66" s="15">
        <v>47</v>
      </c>
      <c r="C66" s="15">
        <v>0</v>
      </c>
      <c r="D66" s="15">
        <v>0</v>
      </c>
      <c r="E66" s="15">
        <v>1</v>
      </c>
      <c r="F66" s="15">
        <v>5</v>
      </c>
      <c r="G66" s="15">
        <v>13</v>
      </c>
      <c r="H66" s="16">
        <v>1</v>
      </c>
      <c r="I66" s="61">
        <f>F66+G66</f>
        <v>18</v>
      </c>
      <c r="J66" s="17">
        <f>SUM(B66:H66)</f>
        <v>67</v>
      </c>
    </row>
    <row r="67" spans="1:10" s="13" customFormat="1" ht="25.05" customHeight="1" x14ac:dyDescent="0.3">
      <c r="A67" s="18" t="s">
        <v>19</v>
      </c>
      <c r="B67" s="19">
        <f>B66/67</f>
        <v>0.70149253731343286</v>
      </c>
      <c r="C67" s="19">
        <f>C66/(67-B66)</f>
        <v>0</v>
      </c>
      <c r="D67" s="19">
        <f>D66/(67-B66)</f>
        <v>0</v>
      </c>
      <c r="E67" s="19">
        <f>E66/(67-B66)</f>
        <v>0.05</v>
      </c>
      <c r="F67" s="19">
        <f>F66/(67-B66)</f>
        <v>0.25</v>
      </c>
      <c r="G67" s="19">
        <f>G66/(67-B66)</f>
        <v>0.65</v>
      </c>
      <c r="H67" s="20">
        <f>H66/(67-B66)</f>
        <v>0.05</v>
      </c>
      <c r="I67" s="72">
        <f>I66/(67-B66)</f>
        <v>0.9</v>
      </c>
      <c r="J67" s="63">
        <f>J66/67</f>
        <v>1</v>
      </c>
    </row>
    <row r="68" spans="1:10" s="13" customFormat="1" ht="25.05" customHeight="1" x14ac:dyDescent="0.3">
      <c r="A68" s="27" t="s">
        <v>45</v>
      </c>
      <c r="B68" s="15">
        <v>38</v>
      </c>
      <c r="C68" s="15">
        <v>0</v>
      </c>
      <c r="D68" s="15">
        <v>0</v>
      </c>
      <c r="E68" s="15">
        <v>0</v>
      </c>
      <c r="F68" s="15">
        <v>8</v>
      </c>
      <c r="G68" s="15">
        <v>20</v>
      </c>
      <c r="H68" s="16">
        <v>1</v>
      </c>
      <c r="I68" s="61">
        <f>F68+G68</f>
        <v>28</v>
      </c>
      <c r="J68" s="17">
        <f>SUM(B68:H68)</f>
        <v>67</v>
      </c>
    </row>
    <row r="69" spans="1:10" s="13" customFormat="1" ht="25.05" customHeight="1" x14ac:dyDescent="0.3">
      <c r="A69" s="18" t="s">
        <v>19</v>
      </c>
      <c r="B69" s="19">
        <f>B68/67</f>
        <v>0.56716417910447758</v>
      </c>
      <c r="C69" s="19">
        <f>C68/(67-B68)</f>
        <v>0</v>
      </c>
      <c r="D69" s="19">
        <f>D68/(67-B68)</f>
        <v>0</v>
      </c>
      <c r="E69" s="19">
        <f>E68/(67-B68)</f>
        <v>0</v>
      </c>
      <c r="F69" s="19">
        <f>F68/(67-B68)</f>
        <v>0.27586206896551724</v>
      </c>
      <c r="G69" s="19">
        <f>G68/(67-B68)</f>
        <v>0.68965517241379315</v>
      </c>
      <c r="H69" s="20">
        <f>H68/(67-B68)</f>
        <v>3.4482758620689655E-2</v>
      </c>
      <c r="I69" s="72">
        <f>I68/(67-B68)</f>
        <v>0.96551724137931039</v>
      </c>
      <c r="J69" s="63">
        <f>J68/67</f>
        <v>1</v>
      </c>
    </row>
    <row r="70" spans="1:10" s="13" customFormat="1" ht="25.05" customHeight="1" x14ac:dyDescent="0.3">
      <c r="A70" s="27" t="s">
        <v>101</v>
      </c>
      <c r="B70" s="15">
        <v>43</v>
      </c>
      <c r="C70" s="15">
        <v>0</v>
      </c>
      <c r="D70" s="15">
        <v>0</v>
      </c>
      <c r="E70" s="15">
        <v>0</v>
      </c>
      <c r="F70" s="15">
        <v>7</v>
      </c>
      <c r="G70" s="15">
        <v>16</v>
      </c>
      <c r="H70" s="16">
        <v>1</v>
      </c>
      <c r="I70" s="61">
        <f>F70+G70</f>
        <v>23</v>
      </c>
      <c r="J70" s="17">
        <f>SUM(B70:H70)</f>
        <v>67</v>
      </c>
    </row>
    <row r="71" spans="1:10" s="13" customFormat="1" ht="25.05" customHeight="1" x14ac:dyDescent="0.3">
      <c r="A71" s="18" t="s">
        <v>19</v>
      </c>
      <c r="B71" s="19">
        <f>B70/67</f>
        <v>0.64179104477611937</v>
      </c>
      <c r="C71" s="19">
        <f>C70/(67-B70)</f>
        <v>0</v>
      </c>
      <c r="D71" s="19">
        <f>D70/(67-B70)</f>
        <v>0</v>
      </c>
      <c r="E71" s="19">
        <f>E70/(67-B70)</f>
        <v>0</v>
      </c>
      <c r="F71" s="19">
        <f>F70/(67-B70)</f>
        <v>0.29166666666666669</v>
      </c>
      <c r="G71" s="19">
        <f>G70/(67-B70)</f>
        <v>0.66666666666666663</v>
      </c>
      <c r="H71" s="20">
        <f>H70/(67-B70)</f>
        <v>4.1666666666666664E-2</v>
      </c>
      <c r="I71" s="72">
        <f>I70/(67-B70)</f>
        <v>0.95833333333333337</v>
      </c>
      <c r="J71" s="63">
        <f>J70/67</f>
        <v>1</v>
      </c>
    </row>
    <row r="72" spans="1:10" s="13" customFormat="1" ht="25.05" customHeight="1" x14ac:dyDescent="0.3">
      <c r="A72" s="28" t="s">
        <v>102</v>
      </c>
      <c r="B72" s="26"/>
      <c r="C72" s="26"/>
      <c r="D72" s="26"/>
      <c r="E72" s="26"/>
      <c r="F72" s="26"/>
      <c r="G72" s="10"/>
      <c r="H72" s="11"/>
      <c r="I72" s="11"/>
      <c r="J72" s="17"/>
    </row>
    <row r="73" spans="1:10" s="13" customFormat="1" ht="25.05" customHeight="1" x14ac:dyDescent="0.3">
      <c r="A73" s="32" t="s">
        <v>30</v>
      </c>
      <c r="B73" s="15">
        <v>0</v>
      </c>
      <c r="C73" s="15">
        <v>0</v>
      </c>
      <c r="D73" s="15">
        <v>0</v>
      </c>
      <c r="E73" s="15">
        <v>1</v>
      </c>
      <c r="F73" s="15">
        <v>15</v>
      </c>
      <c r="G73" s="15">
        <v>51</v>
      </c>
      <c r="H73" s="16">
        <v>0</v>
      </c>
      <c r="I73" s="61">
        <f>F73+G73</f>
        <v>66</v>
      </c>
      <c r="J73" s="17">
        <f>SUM(B73:H73)</f>
        <v>67</v>
      </c>
    </row>
    <row r="74" spans="1:10" s="13" customFormat="1" ht="25.05" customHeight="1" x14ac:dyDescent="0.3">
      <c r="A74" s="18" t="s">
        <v>19</v>
      </c>
      <c r="B74" s="19">
        <f>B73/67</f>
        <v>0</v>
      </c>
      <c r="C74" s="19">
        <f>C73/(67-B73)</f>
        <v>0</v>
      </c>
      <c r="D74" s="19">
        <f>D73/(67-B73)</f>
        <v>0</v>
      </c>
      <c r="E74" s="19">
        <f>E73/(67-B73)</f>
        <v>1.4925373134328358E-2</v>
      </c>
      <c r="F74" s="19">
        <f>F73/(67-B73)</f>
        <v>0.22388059701492538</v>
      </c>
      <c r="G74" s="19">
        <f>G73/(67-B73)</f>
        <v>0.76119402985074625</v>
      </c>
      <c r="H74" s="20">
        <f>H73/(67-B73)</f>
        <v>0</v>
      </c>
      <c r="I74" s="72">
        <f>I73/(67-B73)</f>
        <v>0.9850746268656716</v>
      </c>
      <c r="J74" s="63">
        <f>J73/67</f>
        <v>1</v>
      </c>
    </row>
    <row r="75" spans="1:10" s="13" customFormat="1" ht="25.05" customHeight="1" x14ac:dyDescent="0.3">
      <c r="A75" s="27" t="s">
        <v>46</v>
      </c>
      <c r="B75" s="15">
        <v>0</v>
      </c>
      <c r="C75" s="15">
        <v>0</v>
      </c>
      <c r="D75" s="15">
        <v>0</v>
      </c>
      <c r="E75" s="15">
        <v>1</v>
      </c>
      <c r="F75" s="15">
        <v>11</v>
      </c>
      <c r="G75" s="15">
        <v>55</v>
      </c>
      <c r="H75" s="16">
        <v>0</v>
      </c>
      <c r="I75" s="61">
        <f>F75+G75</f>
        <v>66</v>
      </c>
      <c r="J75" s="17">
        <f>SUM(B75:H75)</f>
        <v>67</v>
      </c>
    </row>
    <row r="76" spans="1:10" s="13" customFormat="1" ht="25.05" customHeight="1" x14ac:dyDescent="0.3">
      <c r="A76" s="18" t="s">
        <v>19</v>
      </c>
      <c r="B76" s="19">
        <f>B75/67</f>
        <v>0</v>
      </c>
      <c r="C76" s="19">
        <f>C75/(67-B75)</f>
        <v>0</v>
      </c>
      <c r="D76" s="19">
        <f>D75/(67-B75)</f>
        <v>0</v>
      </c>
      <c r="E76" s="19">
        <f>E75/(67-B75)</f>
        <v>1.4925373134328358E-2</v>
      </c>
      <c r="F76" s="19">
        <f>F75/(67-B75)</f>
        <v>0.16417910447761194</v>
      </c>
      <c r="G76" s="19">
        <f>G75/(67-B75)</f>
        <v>0.82089552238805974</v>
      </c>
      <c r="H76" s="20">
        <f>H75/(67-B75)</f>
        <v>0</v>
      </c>
      <c r="I76" s="72">
        <f>I75/(67-B75)</f>
        <v>0.9850746268656716</v>
      </c>
      <c r="J76" s="63">
        <f>J75/67</f>
        <v>1</v>
      </c>
    </row>
    <row r="77" spans="1:10" s="13" customFormat="1" ht="25.05" customHeight="1" x14ac:dyDescent="0.3">
      <c r="A77" s="27" t="s">
        <v>47</v>
      </c>
      <c r="B77" s="15">
        <v>0</v>
      </c>
      <c r="C77" s="15">
        <v>0</v>
      </c>
      <c r="D77" s="15">
        <v>0</v>
      </c>
      <c r="E77" s="15">
        <v>1</v>
      </c>
      <c r="F77" s="15">
        <v>12</v>
      </c>
      <c r="G77" s="15">
        <v>54</v>
      </c>
      <c r="H77" s="16">
        <v>0</v>
      </c>
      <c r="I77" s="61">
        <f>F77+G77</f>
        <v>66</v>
      </c>
      <c r="J77" s="17">
        <f>SUM(B77:H77)</f>
        <v>67</v>
      </c>
    </row>
    <row r="78" spans="1:10" s="13" customFormat="1" ht="25.05" customHeight="1" x14ac:dyDescent="0.3">
      <c r="A78" s="18" t="s">
        <v>19</v>
      </c>
      <c r="B78" s="19">
        <f>B77/67</f>
        <v>0</v>
      </c>
      <c r="C78" s="19">
        <f>C77/(67-B77)</f>
        <v>0</v>
      </c>
      <c r="D78" s="19">
        <f>D77/(67-B77)</f>
        <v>0</v>
      </c>
      <c r="E78" s="19">
        <f>E77/(67-B77)</f>
        <v>1.4925373134328358E-2</v>
      </c>
      <c r="F78" s="19">
        <f>F77/(67-B77)</f>
        <v>0.17910447761194029</v>
      </c>
      <c r="G78" s="19">
        <f>G77/(67-B77)</f>
        <v>0.80597014925373134</v>
      </c>
      <c r="H78" s="20">
        <f>H77/(67-B77)</f>
        <v>0</v>
      </c>
      <c r="I78" s="72">
        <f>I77/(67-B77)</f>
        <v>0.9850746268656716</v>
      </c>
      <c r="J78" s="63">
        <f>J77/67</f>
        <v>1</v>
      </c>
    </row>
    <row r="79" spans="1:10" s="121" customFormat="1" ht="45" customHeight="1" x14ac:dyDescent="0.3">
      <c r="A79" s="123" t="s">
        <v>100</v>
      </c>
      <c r="B79" s="151" t="s">
        <v>189</v>
      </c>
      <c r="C79" s="152"/>
      <c r="D79" s="152"/>
      <c r="E79" s="152"/>
      <c r="F79" s="152"/>
      <c r="G79" s="152"/>
      <c r="H79" s="153"/>
      <c r="I79" s="83"/>
      <c r="J79" s="63"/>
    </row>
    <row r="80" spans="1:10" s="13" customFormat="1" ht="25.05" customHeight="1" x14ac:dyDescent="0.3">
      <c r="A80" s="27" t="s">
        <v>48</v>
      </c>
      <c r="B80" s="15">
        <v>0</v>
      </c>
      <c r="C80" s="15">
        <v>0</v>
      </c>
      <c r="D80" s="15">
        <v>0</v>
      </c>
      <c r="E80" s="15">
        <v>0</v>
      </c>
      <c r="F80" s="15">
        <v>12</v>
      </c>
      <c r="G80" s="15">
        <v>55</v>
      </c>
      <c r="H80" s="16">
        <v>0</v>
      </c>
      <c r="I80" s="61">
        <f>F80+G80</f>
        <v>67</v>
      </c>
      <c r="J80" s="17">
        <f>SUM(B80:H80)</f>
        <v>67</v>
      </c>
    </row>
    <row r="81" spans="1:10" s="13" customFormat="1" ht="25.05" customHeight="1" x14ac:dyDescent="0.3">
      <c r="A81" s="81" t="s">
        <v>19</v>
      </c>
      <c r="B81" s="19">
        <f>B80/67</f>
        <v>0</v>
      </c>
      <c r="C81" s="19">
        <f>C80/(67-B80)</f>
        <v>0</v>
      </c>
      <c r="D81" s="19">
        <f>D80/(67-B80)</f>
        <v>0</v>
      </c>
      <c r="E81" s="19">
        <f>E80/(67-B80)</f>
        <v>0</v>
      </c>
      <c r="F81" s="19">
        <f>F80/(67-B80)</f>
        <v>0.17910447761194029</v>
      </c>
      <c r="G81" s="19">
        <f>G80/(67-B80)</f>
        <v>0.82089552238805974</v>
      </c>
      <c r="H81" s="20">
        <f>H80/(67-B80)</f>
        <v>0</v>
      </c>
      <c r="I81" s="72">
        <f>I80/(67-B80)</f>
        <v>1</v>
      </c>
      <c r="J81" s="63">
        <f>J80/67</f>
        <v>1</v>
      </c>
    </row>
    <row r="82" spans="1:10" s="121" customFormat="1" ht="45" customHeight="1" x14ac:dyDescent="0.3">
      <c r="A82" s="123" t="s">
        <v>100</v>
      </c>
      <c r="B82" s="151" t="s">
        <v>190</v>
      </c>
      <c r="C82" s="152"/>
      <c r="D82" s="152"/>
      <c r="E82" s="152"/>
      <c r="F82" s="152"/>
      <c r="G82" s="152"/>
      <c r="H82" s="153"/>
      <c r="I82" s="83"/>
      <c r="J82" s="63"/>
    </row>
    <row r="83" spans="1:10" s="13" customFormat="1" ht="25.05" customHeight="1" x14ac:dyDescent="0.3">
      <c r="A83" s="91" t="s">
        <v>103</v>
      </c>
      <c r="B83" s="26"/>
      <c r="C83" s="26"/>
      <c r="D83" s="26"/>
      <c r="E83" s="26"/>
      <c r="F83" s="26"/>
      <c r="G83" s="26"/>
      <c r="H83" s="88"/>
      <c r="I83" s="88"/>
      <c r="J83" s="66"/>
    </row>
    <row r="84" spans="1:10" s="13" customFormat="1" ht="25.05" customHeight="1" x14ac:dyDescent="0.3">
      <c r="A84" s="32" t="s">
        <v>49</v>
      </c>
      <c r="B84" s="15">
        <v>23</v>
      </c>
      <c r="C84" s="15">
        <v>0</v>
      </c>
      <c r="D84" s="15">
        <v>0</v>
      </c>
      <c r="E84" s="15">
        <v>0</v>
      </c>
      <c r="F84" s="15">
        <v>12</v>
      </c>
      <c r="G84" s="15">
        <v>32</v>
      </c>
      <c r="H84" s="16">
        <v>0</v>
      </c>
      <c r="I84" s="61">
        <f>F84+G84</f>
        <v>44</v>
      </c>
      <c r="J84" s="17">
        <f>SUM(B84:H84)</f>
        <v>67</v>
      </c>
    </row>
    <row r="85" spans="1:10" s="13" customFormat="1" ht="25.05" customHeight="1" x14ac:dyDescent="0.3">
      <c r="A85" s="18" t="s">
        <v>19</v>
      </c>
      <c r="B85" s="19">
        <f>B84/67</f>
        <v>0.34328358208955223</v>
      </c>
      <c r="C85" s="19">
        <f>C84/(67-B84)</f>
        <v>0</v>
      </c>
      <c r="D85" s="19">
        <f>D84/(67-B84)</f>
        <v>0</v>
      </c>
      <c r="E85" s="19">
        <f>E84/(67-B84)</f>
        <v>0</v>
      </c>
      <c r="F85" s="19">
        <f>F84/(67-B84)</f>
        <v>0.27272727272727271</v>
      </c>
      <c r="G85" s="19">
        <f>G84/(67-B84)</f>
        <v>0.72727272727272729</v>
      </c>
      <c r="H85" s="20">
        <f>H84/(67-B84)</f>
        <v>0</v>
      </c>
      <c r="I85" s="72">
        <f>I84/(67-B84)</f>
        <v>1</v>
      </c>
      <c r="J85" s="63">
        <f>J84/67</f>
        <v>1</v>
      </c>
    </row>
    <row r="86" spans="1:10" s="13" customFormat="1" ht="25.05" customHeight="1" x14ac:dyDescent="0.3">
      <c r="A86" s="27" t="s">
        <v>50</v>
      </c>
      <c r="B86" s="15">
        <v>25</v>
      </c>
      <c r="C86" s="15">
        <v>0</v>
      </c>
      <c r="D86" s="15">
        <v>0</v>
      </c>
      <c r="E86" s="15">
        <v>0</v>
      </c>
      <c r="F86" s="15">
        <v>9</v>
      </c>
      <c r="G86" s="15">
        <v>33</v>
      </c>
      <c r="H86" s="16">
        <v>0</v>
      </c>
      <c r="I86" s="61">
        <f>F86+G86</f>
        <v>42</v>
      </c>
      <c r="J86" s="17">
        <f>SUM(B86:H86)</f>
        <v>67</v>
      </c>
    </row>
    <row r="87" spans="1:10" s="13" customFormat="1" ht="25.05" customHeight="1" thickBot="1" x14ac:dyDescent="0.35">
      <c r="A87" s="33" t="s">
        <v>19</v>
      </c>
      <c r="B87" s="19">
        <f>B86/67</f>
        <v>0.37313432835820898</v>
      </c>
      <c r="C87" s="19">
        <f>C86/(67-B86)</f>
        <v>0</v>
      </c>
      <c r="D87" s="19">
        <f>D86/(67-B86)</f>
        <v>0</v>
      </c>
      <c r="E87" s="19">
        <f>E86/(67-B86)</f>
        <v>0</v>
      </c>
      <c r="F87" s="19">
        <f>F86/(67-B86)</f>
        <v>0.21428571428571427</v>
      </c>
      <c r="G87" s="19">
        <f>G86/(67-B86)</f>
        <v>0.7857142857142857</v>
      </c>
      <c r="H87" s="20">
        <f>H86/(67-B86)</f>
        <v>0</v>
      </c>
      <c r="I87" s="72">
        <f>I86/(67-B86)</f>
        <v>1</v>
      </c>
      <c r="J87" s="63">
        <f>J86/67</f>
        <v>1</v>
      </c>
    </row>
    <row r="88" spans="1:10" s="99" customFormat="1" ht="25.05" customHeight="1" x14ac:dyDescent="0.3">
      <c r="A88" s="112" t="s">
        <v>157</v>
      </c>
      <c r="B88" s="113"/>
      <c r="C88" s="113"/>
      <c r="D88" s="113"/>
      <c r="E88" s="113"/>
      <c r="F88" s="113"/>
      <c r="G88" s="113"/>
      <c r="H88" s="114"/>
      <c r="I88" s="114"/>
      <c r="J88" s="115"/>
    </row>
    <row r="89" spans="1:10" s="99" customFormat="1" ht="25.05" customHeight="1" x14ac:dyDescent="0.3">
      <c r="A89" s="32" t="s">
        <v>158</v>
      </c>
      <c r="B89" s="15">
        <v>0</v>
      </c>
      <c r="C89" s="15">
        <v>0</v>
      </c>
      <c r="D89" s="15">
        <v>0</v>
      </c>
      <c r="E89" s="15">
        <v>0</v>
      </c>
      <c r="F89" s="15">
        <v>17</v>
      </c>
      <c r="G89" s="15">
        <v>50</v>
      </c>
      <c r="H89" s="16">
        <v>0</v>
      </c>
      <c r="I89" s="61">
        <f>F89+G89</f>
        <v>67</v>
      </c>
      <c r="J89" s="17">
        <f>SUM(B89:H89)</f>
        <v>67</v>
      </c>
    </row>
    <row r="90" spans="1:10" s="99" customFormat="1" ht="25.05" customHeight="1" x14ac:dyDescent="0.3">
      <c r="A90" s="18" t="s">
        <v>19</v>
      </c>
      <c r="B90" s="19">
        <f>B89/67</f>
        <v>0</v>
      </c>
      <c r="C90" s="19">
        <f>C89/(67-B89)</f>
        <v>0</v>
      </c>
      <c r="D90" s="19">
        <f>D89/(67-B89)</f>
        <v>0</v>
      </c>
      <c r="E90" s="19">
        <f>E89/(67-B89)</f>
        <v>0</v>
      </c>
      <c r="F90" s="19">
        <f>F89/(67-B89)</f>
        <v>0.2537313432835821</v>
      </c>
      <c r="G90" s="19">
        <f>G89/(67-B89)</f>
        <v>0.74626865671641796</v>
      </c>
      <c r="H90" s="20">
        <f>H89/(67-B89)</f>
        <v>0</v>
      </c>
      <c r="I90" s="72">
        <f>I89/(67-B89)</f>
        <v>1</v>
      </c>
      <c r="J90" s="63">
        <f>J89/67</f>
        <v>1</v>
      </c>
    </row>
    <row r="91" spans="1:10" s="99" customFormat="1" ht="24.6" customHeight="1" x14ac:dyDescent="0.3">
      <c r="A91" s="27" t="s">
        <v>159</v>
      </c>
      <c r="B91" s="15">
        <v>0</v>
      </c>
      <c r="C91" s="15">
        <v>0</v>
      </c>
      <c r="D91" s="15">
        <v>0</v>
      </c>
      <c r="E91" s="15">
        <v>1</v>
      </c>
      <c r="F91" s="15">
        <v>14</v>
      </c>
      <c r="G91" s="15">
        <v>52</v>
      </c>
      <c r="H91" s="16">
        <v>0</v>
      </c>
      <c r="I91" s="61">
        <f>F91+G91</f>
        <v>66</v>
      </c>
      <c r="J91" s="17">
        <f>SUM(B91:H91)</f>
        <v>67</v>
      </c>
    </row>
    <row r="92" spans="1:10" s="99" customFormat="1" ht="25.05" customHeight="1" x14ac:dyDescent="0.3">
      <c r="A92" s="81" t="s">
        <v>19</v>
      </c>
      <c r="B92" s="19">
        <f>B91/67</f>
        <v>0</v>
      </c>
      <c r="C92" s="19">
        <f>C91/(67-B91)</f>
        <v>0</v>
      </c>
      <c r="D92" s="19">
        <f>D91/(67-B91)</f>
        <v>0</v>
      </c>
      <c r="E92" s="19">
        <f>E91/(67-B91)</f>
        <v>1.4925373134328358E-2</v>
      </c>
      <c r="F92" s="19">
        <f>F91/(67-B91)</f>
        <v>0.20895522388059701</v>
      </c>
      <c r="G92" s="19">
        <f>G91/(67-B91)</f>
        <v>0.77611940298507465</v>
      </c>
      <c r="H92" s="20">
        <f>H91/(67-B91)</f>
        <v>0</v>
      </c>
      <c r="I92" s="72">
        <f>I91/(67-B91)</f>
        <v>0.9850746268656716</v>
      </c>
      <c r="J92" s="63">
        <f>J91/67</f>
        <v>1</v>
      </c>
    </row>
    <row r="93" spans="1:10" s="99" customFormat="1" ht="24.6" customHeight="1" x14ac:dyDescent="0.3">
      <c r="A93" s="135" t="s">
        <v>160</v>
      </c>
      <c r="B93" s="168" t="s">
        <v>191</v>
      </c>
      <c r="C93" s="168"/>
      <c r="D93" s="168"/>
      <c r="E93" s="168"/>
      <c r="F93" s="168"/>
      <c r="G93" s="168"/>
      <c r="H93" s="168"/>
      <c r="I93" s="138"/>
      <c r="J93" s="138"/>
    </row>
    <row r="94" spans="1:10" s="99" customFormat="1" ht="24.6" customHeight="1" x14ac:dyDescent="0.3">
      <c r="A94" s="136"/>
      <c r="B94" s="169" t="s">
        <v>192</v>
      </c>
      <c r="C94" s="170"/>
      <c r="D94" s="170"/>
      <c r="E94" s="170"/>
      <c r="F94" s="170"/>
      <c r="G94" s="170"/>
      <c r="H94" s="171"/>
      <c r="I94" s="139"/>
      <c r="J94" s="139"/>
    </row>
    <row r="95" spans="1:10" s="99" customFormat="1" ht="24.6" customHeight="1" x14ac:dyDescent="0.3">
      <c r="A95" s="136"/>
      <c r="B95" s="169" t="s">
        <v>193</v>
      </c>
      <c r="C95" s="170"/>
      <c r="D95" s="170"/>
      <c r="E95" s="170"/>
      <c r="F95" s="170"/>
      <c r="G95" s="170"/>
      <c r="H95" s="171"/>
      <c r="I95" s="139"/>
      <c r="J95" s="139"/>
    </row>
    <row r="96" spans="1:10" s="99" customFormat="1" ht="24.6" customHeight="1" x14ac:dyDescent="0.3">
      <c r="A96" s="136"/>
      <c r="B96" s="162" t="s">
        <v>194</v>
      </c>
      <c r="C96" s="163"/>
      <c r="D96" s="163"/>
      <c r="E96" s="163"/>
      <c r="F96" s="163"/>
      <c r="G96" s="163"/>
      <c r="H96" s="164"/>
      <c r="I96" s="139"/>
      <c r="J96" s="139"/>
    </row>
    <row r="97" spans="1:10" s="99" customFormat="1" ht="24.6" customHeight="1" x14ac:dyDescent="0.3">
      <c r="A97" s="136"/>
      <c r="B97" s="165" t="s">
        <v>195</v>
      </c>
      <c r="C97" s="166"/>
      <c r="D97" s="166"/>
      <c r="E97" s="166"/>
      <c r="F97" s="166"/>
      <c r="G97" s="166"/>
      <c r="H97" s="167"/>
      <c r="I97" s="139"/>
      <c r="J97" s="139"/>
    </row>
    <row r="98" spans="1:10" s="99" customFormat="1" ht="24.6" customHeight="1" x14ac:dyDescent="0.3">
      <c r="A98" s="136"/>
      <c r="B98" s="162" t="s">
        <v>196</v>
      </c>
      <c r="C98" s="163"/>
      <c r="D98" s="163"/>
      <c r="E98" s="163"/>
      <c r="F98" s="163"/>
      <c r="G98" s="163"/>
      <c r="H98" s="164"/>
      <c r="I98" s="139"/>
      <c r="J98" s="139"/>
    </row>
    <row r="99" spans="1:10" s="99" customFormat="1" ht="24.6" customHeight="1" x14ac:dyDescent="0.3">
      <c r="A99" s="136"/>
      <c r="B99" s="165" t="s">
        <v>197</v>
      </c>
      <c r="C99" s="166"/>
      <c r="D99" s="166"/>
      <c r="E99" s="166"/>
      <c r="F99" s="166"/>
      <c r="G99" s="166"/>
      <c r="H99" s="167"/>
      <c r="I99" s="139"/>
      <c r="J99" s="139"/>
    </row>
    <row r="100" spans="1:10" s="99" customFormat="1" ht="24.6" customHeight="1" x14ac:dyDescent="0.3">
      <c r="A100" s="136"/>
      <c r="B100" s="162" t="s">
        <v>198</v>
      </c>
      <c r="C100" s="163"/>
      <c r="D100" s="163"/>
      <c r="E100" s="163"/>
      <c r="F100" s="163"/>
      <c r="G100" s="163"/>
      <c r="H100" s="164"/>
      <c r="I100" s="139"/>
      <c r="J100" s="139"/>
    </row>
    <row r="101" spans="1:10" s="99" customFormat="1" ht="24.6" customHeight="1" x14ac:dyDescent="0.3">
      <c r="A101" s="136"/>
      <c r="B101" s="162" t="s">
        <v>199</v>
      </c>
      <c r="C101" s="163"/>
      <c r="D101" s="163"/>
      <c r="E101" s="163"/>
      <c r="F101" s="163"/>
      <c r="G101" s="163"/>
      <c r="H101" s="164"/>
      <c r="I101" s="139"/>
      <c r="J101" s="139"/>
    </row>
    <row r="102" spans="1:10" s="99" customFormat="1" ht="24.6" customHeight="1" x14ac:dyDescent="0.3">
      <c r="A102" s="136"/>
      <c r="B102" s="162" t="s">
        <v>200</v>
      </c>
      <c r="C102" s="163"/>
      <c r="D102" s="163"/>
      <c r="E102" s="163"/>
      <c r="F102" s="163"/>
      <c r="G102" s="163"/>
      <c r="H102" s="164"/>
      <c r="I102" s="139"/>
      <c r="J102" s="139"/>
    </row>
    <row r="103" spans="1:10" s="99" customFormat="1" ht="24.6" customHeight="1" x14ac:dyDescent="0.3">
      <c r="A103" s="136"/>
      <c r="B103" s="165" t="s">
        <v>201</v>
      </c>
      <c r="C103" s="166"/>
      <c r="D103" s="166"/>
      <c r="E103" s="166"/>
      <c r="F103" s="166"/>
      <c r="G103" s="166"/>
      <c r="H103" s="167"/>
      <c r="I103" s="139"/>
      <c r="J103" s="139"/>
    </row>
    <row r="104" spans="1:10" s="99" customFormat="1" ht="24.6" customHeight="1" x14ac:dyDescent="0.3">
      <c r="A104" s="136"/>
      <c r="B104" s="162" t="s">
        <v>202</v>
      </c>
      <c r="C104" s="163"/>
      <c r="D104" s="163"/>
      <c r="E104" s="163"/>
      <c r="F104" s="163"/>
      <c r="G104" s="163"/>
      <c r="H104" s="164"/>
      <c r="I104" s="139"/>
      <c r="J104" s="139"/>
    </row>
    <row r="105" spans="1:10" s="99" customFormat="1" ht="24.6" customHeight="1" x14ac:dyDescent="0.3">
      <c r="A105" s="136"/>
      <c r="B105" s="165" t="s">
        <v>203</v>
      </c>
      <c r="C105" s="166"/>
      <c r="D105" s="166"/>
      <c r="E105" s="166"/>
      <c r="F105" s="166"/>
      <c r="G105" s="166"/>
      <c r="H105" s="167"/>
      <c r="I105" s="139"/>
      <c r="J105" s="139"/>
    </row>
    <row r="106" spans="1:10" s="99" customFormat="1" ht="24.6" customHeight="1" x14ac:dyDescent="0.3">
      <c r="A106" s="136"/>
      <c r="B106" s="165" t="s">
        <v>204</v>
      </c>
      <c r="C106" s="166"/>
      <c r="D106" s="166"/>
      <c r="E106" s="166"/>
      <c r="F106" s="166"/>
      <c r="G106" s="166"/>
      <c r="H106" s="167"/>
      <c r="I106" s="139"/>
      <c r="J106" s="139"/>
    </row>
    <row r="107" spans="1:10" s="99" customFormat="1" ht="24.6" customHeight="1" x14ac:dyDescent="0.3">
      <c r="A107" s="136"/>
      <c r="B107" s="165" t="s">
        <v>205</v>
      </c>
      <c r="C107" s="166"/>
      <c r="D107" s="166"/>
      <c r="E107" s="166"/>
      <c r="F107" s="166"/>
      <c r="G107" s="166"/>
      <c r="H107" s="167"/>
      <c r="I107" s="139"/>
      <c r="J107" s="139"/>
    </row>
    <row r="108" spans="1:10" s="99" customFormat="1" ht="24.6" customHeight="1" x14ac:dyDescent="0.3">
      <c r="A108" s="136"/>
      <c r="B108" s="162" t="s">
        <v>206</v>
      </c>
      <c r="C108" s="163"/>
      <c r="D108" s="163"/>
      <c r="E108" s="163"/>
      <c r="F108" s="163"/>
      <c r="G108" s="163"/>
      <c r="H108" s="164"/>
      <c r="I108" s="139"/>
      <c r="J108" s="139"/>
    </row>
    <row r="109" spans="1:10" s="99" customFormat="1" ht="34.200000000000003" customHeight="1" x14ac:dyDescent="0.3">
      <c r="A109" s="136"/>
      <c r="B109" s="162" t="s">
        <v>207</v>
      </c>
      <c r="C109" s="163"/>
      <c r="D109" s="163"/>
      <c r="E109" s="163"/>
      <c r="F109" s="163"/>
      <c r="G109" s="163"/>
      <c r="H109" s="164"/>
      <c r="I109" s="139"/>
      <c r="J109" s="139"/>
    </row>
    <row r="110" spans="1:10" s="99" customFormat="1" ht="24.6" customHeight="1" x14ac:dyDescent="0.3">
      <c r="A110" s="136"/>
      <c r="B110" s="165" t="s">
        <v>208</v>
      </c>
      <c r="C110" s="166"/>
      <c r="D110" s="166"/>
      <c r="E110" s="166"/>
      <c r="F110" s="166"/>
      <c r="G110" s="166"/>
      <c r="H110" s="167"/>
      <c r="I110" s="139"/>
      <c r="J110" s="139"/>
    </row>
    <row r="111" spans="1:10" s="99" customFormat="1" ht="24.6" customHeight="1" x14ac:dyDescent="0.3">
      <c r="A111" s="136"/>
      <c r="B111" s="162" t="s">
        <v>209</v>
      </c>
      <c r="C111" s="163"/>
      <c r="D111" s="163"/>
      <c r="E111" s="163"/>
      <c r="F111" s="163"/>
      <c r="G111" s="163"/>
      <c r="H111" s="164"/>
      <c r="I111" s="139"/>
      <c r="J111" s="139"/>
    </row>
    <row r="112" spans="1:10" s="99" customFormat="1" ht="24.6" customHeight="1" x14ac:dyDescent="0.3">
      <c r="A112" s="136"/>
      <c r="B112" s="162" t="s">
        <v>210</v>
      </c>
      <c r="C112" s="163"/>
      <c r="D112" s="163"/>
      <c r="E112" s="163"/>
      <c r="F112" s="163"/>
      <c r="G112" s="163"/>
      <c r="H112" s="164"/>
      <c r="I112" s="139"/>
      <c r="J112" s="139"/>
    </row>
    <row r="113" spans="1:12" s="99" customFormat="1" ht="24.6" customHeight="1" x14ac:dyDescent="0.3">
      <c r="A113" s="136"/>
      <c r="B113" s="172" t="s">
        <v>211</v>
      </c>
      <c r="C113" s="173"/>
      <c r="D113" s="173"/>
      <c r="E113" s="173"/>
      <c r="F113" s="173"/>
      <c r="G113" s="173"/>
      <c r="H113" s="174"/>
      <c r="I113" s="139"/>
      <c r="J113" s="139"/>
    </row>
    <row r="114" spans="1:12" s="99" customFormat="1" ht="24.6" customHeight="1" x14ac:dyDescent="0.3">
      <c r="A114" s="136"/>
      <c r="B114" s="172" t="s">
        <v>212</v>
      </c>
      <c r="C114" s="173"/>
      <c r="D114" s="173"/>
      <c r="E114" s="173"/>
      <c r="F114" s="173"/>
      <c r="G114" s="173"/>
      <c r="H114" s="174"/>
      <c r="I114" s="139"/>
      <c r="J114" s="139"/>
    </row>
    <row r="115" spans="1:12" s="99" customFormat="1" ht="24.6" customHeight="1" x14ac:dyDescent="0.3">
      <c r="A115" s="136"/>
      <c r="B115" s="172" t="s">
        <v>213</v>
      </c>
      <c r="C115" s="173"/>
      <c r="D115" s="173"/>
      <c r="E115" s="173"/>
      <c r="F115" s="173"/>
      <c r="G115" s="173"/>
      <c r="H115" s="174"/>
      <c r="I115" s="139"/>
      <c r="J115" s="139"/>
    </row>
    <row r="116" spans="1:12" s="99" customFormat="1" ht="24.6" customHeight="1" x14ac:dyDescent="0.3">
      <c r="A116" s="136"/>
      <c r="B116" s="172" t="s">
        <v>214</v>
      </c>
      <c r="C116" s="173"/>
      <c r="D116" s="173"/>
      <c r="E116" s="173"/>
      <c r="F116" s="173"/>
      <c r="G116" s="173"/>
      <c r="H116" s="174"/>
      <c r="I116" s="139"/>
      <c r="J116" s="139"/>
    </row>
    <row r="117" spans="1:12" s="99" customFormat="1" ht="24.6" customHeight="1" x14ac:dyDescent="0.3">
      <c r="A117" s="136"/>
      <c r="B117" s="172" t="s">
        <v>215</v>
      </c>
      <c r="C117" s="173"/>
      <c r="D117" s="173"/>
      <c r="E117" s="173"/>
      <c r="F117" s="173"/>
      <c r="G117" s="173"/>
      <c r="H117" s="174"/>
      <c r="I117" s="139"/>
      <c r="J117" s="139"/>
    </row>
    <row r="118" spans="1:12" s="99" customFormat="1" ht="34.200000000000003" customHeight="1" thickBot="1" x14ac:dyDescent="0.35">
      <c r="A118" s="137"/>
      <c r="B118" s="175" t="s">
        <v>216</v>
      </c>
      <c r="C118" s="176"/>
      <c r="D118" s="176"/>
      <c r="E118" s="176"/>
      <c r="F118" s="176"/>
      <c r="G118" s="176"/>
      <c r="H118" s="177"/>
      <c r="I118" s="140"/>
      <c r="J118" s="140"/>
    </row>
    <row r="119" spans="1:12" ht="30" customHeight="1" x14ac:dyDescent="0.3">
      <c r="A119" s="36" t="s">
        <v>51</v>
      </c>
    </row>
    <row r="120" spans="1:12" ht="30" customHeight="1" thickBot="1" x14ac:dyDescent="0.35">
      <c r="A120" s="36" t="s">
        <v>52</v>
      </c>
    </row>
    <row r="121" spans="1:12" ht="141.6" x14ac:dyDescent="0.3">
      <c r="A121" s="143" t="s">
        <v>3</v>
      </c>
      <c r="B121" s="37" t="s">
        <v>53</v>
      </c>
      <c r="C121" s="37" t="s">
        <v>4</v>
      </c>
      <c r="D121" s="37" t="s">
        <v>54</v>
      </c>
      <c r="E121" s="37" t="s">
        <v>55</v>
      </c>
      <c r="F121" s="37" t="s">
        <v>5</v>
      </c>
      <c r="G121" s="37" t="s">
        <v>56</v>
      </c>
      <c r="H121" s="37" t="s">
        <v>57</v>
      </c>
      <c r="I121" s="38" t="s">
        <v>21</v>
      </c>
      <c r="K121" s="3"/>
      <c r="L121" s="3"/>
    </row>
    <row r="122" spans="1:12" s="13" customFormat="1" ht="25.05" customHeight="1" x14ac:dyDescent="0.3">
      <c r="A122" s="144"/>
      <c r="B122" s="39">
        <v>0</v>
      </c>
      <c r="C122" s="39">
        <v>11</v>
      </c>
      <c r="D122" s="39">
        <v>12</v>
      </c>
      <c r="E122" s="39">
        <v>20</v>
      </c>
      <c r="F122" s="39">
        <v>7</v>
      </c>
      <c r="G122" s="39">
        <v>5</v>
      </c>
      <c r="H122" s="39">
        <v>12</v>
      </c>
      <c r="I122" s="17">
        <f>SUM(B122:H122)</f>
        <v>67</v>
      </c>
    </row>
    <row r="123" spans="1:12" s="13" customFormat="1" ht="25.05" customHeight="1" thickBot="1" x14ac:dyDescent="0.35">
      <c r="A123" s="18" t="s">
        <v>19</v>
      </c>
      <c r="B123" s="19">
        <f>B122/67</f>
        <v>0</v>
      </c>
      <c r="C123" s="19">
        <f>C122/67</f>
        <v>0.16417910447761194</v>
      </c>
      <c r="D123" s="19">
        <f>D122/67</f>
        <v>0.17910447761194029</v>
      </c>
      <c r="E123" s="19">
        <f>E122/67</f>
        <v>0.29850746268656714</v>
      </c>
      <c r="F123" s="19">
        <f>F122/67</f>
        <v>0.1044776119402985</v>
      </c>
      <c r="G123" s="19">
        <f>G122/67</f>
        <v>7.4626865671641784E-2</v>
      </c>
      <c r="H123" s="20">
        <f>H122/67</f>
        <v>0.17910447761194029</v>
      </c>
      <c r="I123" s="20">
        <f>I122/67</f>
        <v>1</v>
      </c>
    </row>
    <row r="124" spans="1:12" ht="172.8" x14ac:dyDescent="0.3">
      <c r="A124" s="145" t="s">
        <v>58</v>
      </c>
      <c r="B124" s="40" t="s">
        <v>59</v>
      </c>
      <c r="C124" s="40" t="s">
        <v>60</v>
      </c>
      <c r="D124" s="40" t="s">
        <v>61</v>
      </c>
      <c r="E124" s="40" t="s">
        <v>62</v>
      </c>
      <c r="F124" s="40" t="s">
        <v>6</v>
      </c>
      <c r="G124" s="38" t="s">
        <v>21</v>
      </c>
      <c r="H124" s="3"/>
      <c r="I124" s="3"/>
      <c r="J124" s="3"/>
      <c r="K124" s="3"/>
      <c r="L124" s="3"/>
    </row>
    <row r="125" spans="1:12" s="13" customFormat="1" ht="25.05" customHeight="1" x14ac:dyDescent="0.3">
      <c r="A125" s="146"/>
      <c r="B125" s="39">
        <v>7</v>
      </c>
      <c r="C125" s="39">
        <v>14</v>
      </c>
      <c r="D125" s="39">
        <v>14</v>
      </c>
      <c r="E125" s="39">
        <v>11</v>
      </c>
      <c r="F125" s="39">
        <v>21</v>
      </c>
      <c r="G125" s="17">
        <f>B125+C125+D125+E125+F125</f>
        <v>67</v>
      </c>
    </row>
    <row r="126" spans="1:12" s="13" customFormat="1" ht="25.05" customHeight="1" x14ac:dyDescent="0.3">
      <c r="A126" s="18" t="s">
        <v>19</v>
      </c>
      <c r="B126" s="19">
        <f>B125/67</f>
        <v>0.1044776119402985</v>
      </c>
      <c r="C126" s="19">
        <f>C125/67</f>
        <v>0.20895522388059701</v>
      </c>
      <c r="D126" s="19">
        <f>D125/67</f>
        <v>0.20895522388059701</v>
      </c>
      <c r="E126" s="19">
        <f>E125/67</f>
        <v>0.16417910447761194</v>
      </c>
      <c r="F126" s="20">
        <f>F125/67</f>
        <v>0.31343283582089554</v>
      </c>
      <c r="G126" s="20">
        <f>G125/67</f>
        <v>1</v>
      </c>
    </row>
    <row r="127" spans="1:12" ht="141.6" x14ac:dyDescent="0.3">
      <c r="A127" s="42" t="s">
        <v>63</v>
      </c>
      <c r="B127" s="43" t="s">
        <v>7</v>
      </c>
      <c r="C127" s="43" t="s">
        <v>64</v>
      </c>
      <c r="D127" s="43" t="s">
        <v>104</v>
      </c>
      <c r="E127" s="43" t="s">
        <v>162</v>
      </c>
      <c r="F127" s="43" t="s">
        <v>8</v>
      </c>
      <c r="G127" s="68" t="s">
        <v>65</v>
      </c>
      <c r="H127" s="57" t="s">
        <v>66</v>
      </c>
      <c r="I127" s="2"/>
      <c r="J127" s="3"/>
      <c r="K127" s="3"/>
      <c r="L127" s="3"/>
    </row>
    <row r="128" spans="1:12" s="13" customFormat="1" ht="25.05" customHeight="1" x14ac:dyDescent="0.3">
      <c r="A128" s="44"/>
      <c r="B128" s="15">
        <v>28</v>
      </c>
      <c r="C128" s="15">
        <v>44</v>
      </c>
      <c r="D128" s="15">
        <v>7</v>
      </c>
      <c r="E128" s="15">
        <v>8</v>
      </c>
      <c r="F128" s="15">
        <v>4</v>
      </c>
      <c r="G128" s="31">
        <v>1</v>
      </c>
      <c r="H128" s="16">
        <v>1</v>
      </c>
    </row>
    <row r="129" spans="1:12" s="13" customFormat="1" ht="25.05" customHeight="1" x14ac:dyDescent="0.3">
      <c r="A129" s="45" t="s">
        <v>19</v>
      </c>
      <c r="B129" s="19">
        <f>B128/67</f>
        <v>0.41791044776119401</v>
      </c>
      <c r="C129" s="19">
        <f>C128/67</f>
        <v>0.65671641791044777</v>
      </c>
      <c r="D129" s="19">
        <f>D128/67</f>
        <v>0.1044776119402985</v>
      </c>
      <c r="E129" s="19">
        <f>E128/67</f>
        <v>0.11940298507462686</v>
      </c>
      <c r="F129" s="19">
        <f>F128/67</f>
        <v>5.9701492537313432E-2</v>
      </c>
      <c r="G129" s="19">
        <f>G128/67</f>
        <v>1.4925373134328358E-2</v>
      </c>
      <c r="H129" s="20">
        <f>H128/67</f>
        <v>1.4925373134328358E-2</v>
      </c>
    </row>
    <row r="130" spans="1:12" ht="172.8" x14ac:dyDescent="0.3">
      <c r="A130" s="145" t="s">
        <v>67</v>
      </c>
      <c r="B130" s="43" t="s">
        <v>9</v>
      </c>
      <c r="C130" s="43" t="s">
        <v>10</v>
      </c>
      <c r="D130" s="43" t="s">
        <v>68</v>
      </c>
      <c r="E130" s="43" t="s">
        <v>11</v>
      </c>
      <c r="F130" s="58" t="s">
        <v>164</v>
      </c>
      <c r="G130" s="3"/>
      <c r="H130" s="3"/>
      <c r="I130" s="3"/>
      <c r="J130" s="3"/>
      <c r="K130" s="3" t="s">
        <v>69</v>
      </c>
      <c r="L130" s="3"/>
    </row>
    <row r="131" spans="1:12" s="13" customFormat="1" ht="25.05" customHeight="1" x14ac:dyDescent="0.3">
      <c r="A131" s="146"/>
      <c r="B131" s="39">
        <v>27</v>
      </c>
      <c r="C131" s="39">
        <v>18</v>
      </c>
      <c r="D131" s="39">
        <v>31</v>
      </c>
      <c r="E131" s="39">
        <v>8</v>
      </c>
      <c r="F131" s="59">
        <v>7</v>
      </c>
    </row>
    <row r="132" spans="1:12" s="13" customFormat="1" ht="25.05" customHeight="1" thickBot="1" x14ac:dyDescent="0.35">
      <c r="A132" s="33" t="s">
        <v>19</v>
      </c>
      <c r="B132" s="34">
        <f>B131/67</f>
        <v>0.40298507462686567</v>
      </c>
      <c r="C132" s="34">
        <f>C131/67</f>
        <v>0.26865671641791045</v>
      </c>
      <c r="D132" s="34">
        <f>D131/67</f>
        <v>0.46268656716417911</v>
      </c>
      <c r="E132" s="34">
        <f>E131/67</f>
        <v>0.11940298507462686</v>
      </c>
      <c r="F132" s="35">
        <f>F131/67</f>
        <v>0.1044776119402985</v>
      </c>
    </row>
    <row r="133" spans="1:12" ht="16.2" thickBot="1" x14ac:dyDescent="0.35"/>
    <row r="134" spans="1:12" ht="111" thickBot="1" x14ac:dyDescent="0.35">
      <c r="A134" s="46" t="s">
        <v>70</v>
      </c>
      <c r="B134" s="74"/>
      <c r="C134" s="5" t="s">
        <v>12</v>
      </c>
      <c r="D134" s="5" t="s">
        <v>13</v>
      </c>
      <c r="E134" s="5" t="s">
        <v>14</v>
      </c>
      <c r="F134" s="5" t="s">
        <v>15</v>
      </c>
      <c r="G134" s="5" t="s">
        <v>20</v>
      </c>
      <c r="H134" s="6" t="s">
        <v>17</v>
      </c>
      <c r="I134" s="64" t="s">
        <v>18</v>
      </c>
      <c r="J134" s="8" t="s">
        <v>21</v>
      </c>
    </row>
    <row r="135" spans="1:12" s="13" customFormat="1" ht="25.05" customHeight="1" thickTop="1" x14ac:dyDescent="0.3">
      <c r="A135" s="47" t="s">
        <v>71</v>
      </c>
      <c r="B135" s="75"/>
      <c r="C135" s="22">
        <v>0</v>
      </c>
      <c r="D135" s="22">
        <v>0</v>
      </c>
      <c r="E135" s="22">
        <v>2</v>
      </c>
      <c r="F135" s="22">
        <v>14</v>
      </c>
      <c r="G135" s="22">
        <v>51</v>
      </c>
      <c r="H135" s="48">
        <v>0</v>
      </c>
      <c r="I135" s="65">
        <f>F135+G135</f>
        <v>65</v>
      </c>
      <c r="J135" s="12">
        <f>SUM(C135:H135)</f>
        <v>67</v>
      </c>
    </row>
    <row r="136" spans="1:12" s="13" customFormat="1" ht="25.05" customHeight="1" x14ac:dyDescent="0.3">
      <c r="A136" s="18" t="s">
        <v>19</v>
      </c>
      <c r="B136" s="76"/>
      <c r="C136" s="19">
        <f>C135/67</f>
        <v>0</v>
      </c>
      <c r="D136" s="19">
        <f>D135/67</f>
        <v>0</v>
      </c>
      <c r="E136" s="19">
        <f>E135/67</f>
        <v>2.9850746268656716E-2</v>
      </c>
      <c r="F136" s="19">
        <f>F135/67</f>
        <v>0.20895522388059701</v>
      </c>
      <c r="G136" s="19">
        <f>G135/67</f>
        <v>0.76119402985074625</v>
      </c>
      <c r="H136" s="62">
        <f>H135/67</f>
        <v>0</v>
      </c>
      <c r="I136" s="72">
        <f>I135/67</f>
        <v>0.97014925373134331</v>
      </c>
      <c r="J136" s="41">
        <f>J135/67</f>
        <v>1</v>
      </c>
    </row>
    <row r="137" spans="1:12" s="13" customFormat="1" ht="31.2" x14ac:dyDescent="0.3">
      <c r="A137" s="32" t="s">
        <v>72</v>
      </c>
      <c r="B137" s="77"/>
      <c r="C137" s="15">
        <v>0</v>
      </c>
      <c r="D137" s="15">
        <v>0</v>
      </c>
      <c r="E137" s="15">
        <v>2</v>
      </c>
      <c r="F137" s="15">
        <v>13</v>
      </c>
      <c r="G137" s="15">
        <v>51</v>
      </c>
      <c r="H137" s="31">
        <v>1</v>
      </c>
      <c r="I137" s="66">
        <f>F137+G137</f>
        <v>64</v>
      </c>
      <c r="J137" s="12">
        <f>SUM(D137:H137)</f>
        <v>67</v>
      </c>
    </row>
    <row r="138" spans="1:12" s="13" customFormat="1" ht="25.05" customHeight="1" x14ac:dyDescent="0.3">
      <c r="A138" s="18" t="s">
        <v>19</v>
      </c>
      <c r="B138" s="76"/>
      <c r="C138" s="19">
        <f>C137/67</f>
        <v>0</v>
      </c>
      <c r="D138" s="19">
        <f>D137/67</f>
        <v>0</v>
      </c>
      <c r="E138" s="19">
        <f>E137/67</f>
        <v>2.9850746268656716E-2</v>
      </c>
      <c r="F138" s="19">
        <f>F137/67</f>
        <v>0.19402985074626866</v>
      </c>
      <c r="G138" s="19">
        <f>G137/67</f>
        <v>0.76119402985074625</v>
      </c>
      <c r="H138" s="62">
        <f>H137/67</f>
        <v>1.4925373134328358E-2</v>
      </c>
      <c r="I138" s="72">
        <f>I137/67</f>
        <v>0.95522388059701491</v>
      </c>
      <c r="J138" s="41">
        <f>J137/67</f>
        <v>1</v>
      </c>
    </row>
    <row r="139" spans="1:12" s="13" customFormat="1" ht="25.05" customHeight="1" x14ac:dyDescent="0.3">
      <c r="A139" s="32" t="s">
        <v>73</v>
      </c>
      <c r="B139" s="77"/>
      <c r="C139" s="15">
        <v>0</v>
      </c>
      <c r="D139" s="15">
        <v>0</v>
      </c>
      <c r="E139" s="15">
        <v>2</v>
      </c>
      <c r="F139" s="15">
        <v>13</v>
      </c>
      <c r="G139" s="15">
        <v>52</v>
      </c>
      <c r="H139" s="31">
        <v>0</v>
      </c>
      <c r="I139" s="66">
        <f>F139+G139</f>
        <v>65</v>
      </c>
      <c r="J139" s="12">
        <f>SUM(D139:H139)</f>
        <v>67</v>
      </c>
    </row>
    <row r="140" spans="1:12" s="13" customFormat="1" ht="25.05" customHeight="1" x14ac:dyDescent="0.3">
      <c r="A140" s="122" t="s">
        <v>19</v>
      </c>
      <c r="B140" s="76"/>
      <c r="C140" s="19">
        <f>C139/67</f>
        <v>0</v>
      </c>
      <c r="D140" s="19">
        <f>D139/67</f>
        <v>0</v>
      </c>
      <c r="E140" s="19">
        <f>E139/67</f>
        <v>2.9850746268656716E-2</v>
      </c>
      <c r="F140" s="19">
        <f>F139/67</f>
        <v>0.19402985074626866</v>
      </c>
      <c r="G140" s="19">
        <f>G139/67</f>
        <v>0.77611940298507465</v>
      </c>
      <c r="H140" s="62">
        <f>H139/67</f>
        <v>0</v>
      </c>
      <c r="I140" s="72">
        <f>I139/67</f>
        <v>0.97014925373134331</v>
      </c>
      <c r="J140" s="41">
        <f>J139/67</f>
        <v>1</v>
      </c>
    </row>
    <row r="141" spans="1:12" s="121" customFormat="1" ht="37.200000000000003" customHeight="1" x14ac:dyDescent="0.3">
      <c r="A141" s="45" t="s">
        <v>100</v>
      </c>
      <c r="B141" s="151" t="s">
        <v>217</v>
      </c>
      <c r="C141" s="152"/>
      <c r="D141" s="152"/>
      <c r="E141" s="152"/>
      <c r="F141" s="152"/>
      <c r="G141" s="152"/>
      <c r="H141" s="153"/>
      <c r="I141" s="83"/>
      <c r="J141" s="63"/>
    </row>
    <row r="142" spans="1:12" s="13" customFormat="1" ht="25.05" customHeight="1" x14ac:dyDescent="0.3">
      <c r="A142" s="32" t="s">
        <v>74</v>
      </c>
      <c r="B142" s="77"/>
      <c r="C142" s="15">
        <v>0</v>
      </c>
      <c r="D142" s="15">
        <v>0</v>
      </c>
      <c r="E142" s="15">
        <v>1</v>
      </c>
      <c r="F142" s="15">
        <v>12</v>
      </c>
      <c r="G142" s="15">
        <v>54</v>
      </c>
      <c r="H142" s="31">
        <v>0</v>
      </c>
      <c r="I142" s="66">
        <f>F142+G142</f>
        <v>66</v>
      </c>
      <c r="J142" s="12">
        <f>SUM(D142:H142)</f>
        <v>67</v>
      </c>
    </row>
    <row r="143" spans="1:12" s="13" customFormat="1" ht="25.05" customHeight="1" x14ac:dyDescent="0.3">
      <c r="A143" s="122" t="s">
        <v>19</v>
      </c>
      <c r="B143" s="76"/>
      <c r="C143" s="19">
        <f>C142/67</f>
        <v>0</v>
      </c>
      <c r="D143" s="19">
        <f>D142/67</f>
        <v>0</v>
      </c>
      <c r="E143" s="19">
        <f>E142/67</f>
        <v>1.4925373134328358E-2</v>
      </c>
      <c r="F143" s="19">
        <f>F142/67</f>
        <v>0.17910447761194029</v>
      </c>
      <c r="G143" s="19">
        <f>G142/67</f>
        <v>0.80597014925373134</v>
      </c>
      <c r="H143" s="62">
        <f>H142/67</f>
        <v>0</v>
      </c>
      <c r="I143" s="72">
        <f>I142/67</f>
        <v>0.9850746268656716</v>
      </c>
      <c r="J143" s="41">
        <f>J142/67</f>
        <v>1</v>
      </c>
    </row>
    <row r="144" spans="1:12" s="121" customFormat="1" ht="37.200000000000003" customHeight="1" x14ac:dyDescent="0.3">
      <c r="A144" s="45" t="s">
        <v>100</v>
      </c>
      <c r="B144" s="151" t="s">
        <v>218</v>
      </c>
      <c r="C144" s="152"/>
      <c r="D144" s="152"/>
      <c r="E144" s="152"/>
      <c r="F144" s="152"/>
      <c r="G144" s="152"/>
      <c r="H144" s="153"/>
      <c r="I144" s="83"/>
      <c r="J144" s="63"/>
    </row>
    <row r="145" spans="1:10" s="13" customFormat="1" ht="25.05" customHeight="1" x14ac:dyDescent="0.3">
      <c r="A145" s="32" t="s">
        <v>31</v>
      </c>
      <c r="B145" s="77"/>
      <c r="C145" s="15">
        <v>0</v>
      </c>
      <c r="D145" s="15">
        <v>0</v>
      </c>
      <c r="E145" s="15">
        <v>1</v>
      </c>
      <c r="F145" s="15">
        <v>16</v>
      </c>
      <c r="G145" s="15">
        <v>50</v>
      </c>
      <c r="H145" s="31">
        <v>0</v>
      </c>
      <c r="I145" s="66">
        <f>F145+G145</f>
        <v>66</v>
      </c>
      <c r="J145" s="12">
        <f>SUM(D145:H145)</f>
        <v>67</v>
      </c>
    </row>
    <row r="146" spans="1:10" s="13" customFormat="1" ht="25.05" customHeight="1" x14ac:dyDescent="0.3">
      <c r="A146" s="18" t="s">
        <v>19</v>
      </c>
      <c r="B146" s="76"/>
      <c r="C146" s="19">
        <f>C145/67</f>
        <v>0</v>
      </c>
      <c r="D146" s="19">
        <f>D145/67</f>
        <v>0</v>
      </c>
      <c r="E146" s="19">
        <f>E145/67</f>
        <v>1.4925373134328358E-2</v>
      </c>
      <c r="F146" s="19">
        <f>F145/67</f>
        <v>0.23880597014925373</v>
      </c>
      <c r="G146" s="19">
        <f>G145/67</f>
        <v>0.74626865671641796</v>
      </c>
      <c r="H146" s="62">
        <f>H145/67</f>
        <v>0</v>
      </c>
      <c r="I146" s="72">
        <f>I145/67</f>
        <v>0.9850746268656716</v>
      </c>
      <c r="J146" s="41">
        <f>J145/67</f>
        <v>1</v>
      </c>
    </row>
    <row r="147" spans="1:10" s="13" customFormat="1" ht="25.05" customHeight="1" x14ac:dyDescent="0.3">
      <c r="A147" s="32" t="s">
        <v>32</v>
      </c>
      <c r="B147" s="77"/>
      <c r="C147" s="15">
        <v>0</v>
      </c>
      <c r="D147" s="15">
        <v>0</v>
      </c>
      <c r="E147" s="15">
        <v>2</v>
      </c>
      <c r="F147" s="15">
        <v>17</v>
      </c>
      <c r="G147" s="15">
        <v>48</v>
      </c>
      <c r="H147" s="31">
        <v>0</v>
      </c>
      <c r="I147" s="66">
        <f>F147+G147</f>
        <v>65</v>
      </c>
      <c r="J147" s="12">
        <f>SUM(D147:H147)</f>
        <v>67</v>
      </c>
    </row>
    <row r="148" spans="1:10" s="13" customFormat="1" ht="25.05" customHeight="1" x14ac:dyDescent="0.3">
      <c r="A148" s="18" t="s">
        <v>19</v>
      </c>
      <c r="B148" s="76"/>
      <c r="C148" s="19">
        <f>C147/67</f>
        <v>0</v>
      </c>
      <c r="D148" s="19">
        <f>D147/67</f>
        <v>0</v>
      </c>
      <c r="E148" s="19">
        <f>E147/67</f>
        <v>2.9850746268656716E-2</v>
      </c>
      <c r="F148" s="19">
        <f>F147/67</f>
        <v>0.2537313432835821</v>
      </c>
      <c r="G148" s="19">
        <f>G147/67</f>
        <v>0.71641791044776115</v>
      </c>
      <c r="H148" s="62">
        <f>H147/67</f>
        <v>0</v>
      </c>
      <c r="I148" s="72">
        <f>I147/67</f>
        <v>0.97014925373134331</v>
      </c>
      <c r="J148" s="41">
        <f>J147/67</f>
        <v>1</v>
      </c>
    </row>
    <row r="149" spans="1:10" s="13" customFormat="1" ht="25.05" customHeight="1" x14ac:dyDescent="0.3">
      <c r="A149" s="32" t="s">
        <v>33</v>
      </c>
      <c r="B149" s="77"/>
      <c r="C149" s="15">
        <v>0</v>
      </c>
      <c r="D149" s="15">
        <v>0</v>
      </c>
      <c r="E149" s="15">
        <v>1</v>
      </c>
      <c r="F149" s="15">
        <v>19</v>
      </c>
      <c r="G149" s="15">
        <v>47</v>
      </c>
      <c r="H149" s="31">
        <v>0</v>
      </c>
      <c r="I149" s="66">
        <f>F149+G149</f>
        <v>66</v>
      </c>
      <c r="J149" s="12">
        <f>SUM(D149:H149)</f>
        <v>67</v>
      </c>
    </row>
    <row r="150" spans="1:10" s="13" customFormat="1" ht="25.05" customHeight="1" x14ac:dyDescent="0.3">
      <c r="A150" s="122" t="s">
        <v>19</v>
      </c>
      <c r="B150" s="76"/>
      <c r="C150" s="19">
        <f>C149/67</f>
        <v>0</v>
      </c>
      <c r="D150" s="19">
        <f>D149/67</f>
        <v>0</v>
      </c>
      <c r="E150" s="19">
        <f>E149/67</f>
        <v>1.4925373134328358E-2</v>
      </c>
      <c r="F150" s="19">
        <f>F149/67</f>
        <v>0.28358208955223879</v>
      </c>
      <c r="G150" s="19">
        <f>G149/67</f>
        <v>0.70149253731343286</v>
      </c>
      <c r="H150" s="62">
        <f>H149/67</f>
        <v>0</v>
      </c>
      <c r="I150" s="72">
        <f>I149/67</f>
        <v>0.9850746268656716</v>
      </c>
      <c r="J150" s="41">
        <f>J149/67</f>
        <v>1</v>
      </c>
    </row>
    <row r="151" spans="1:10" s="121" customFormat="1" ht="37.200000000000003" customHeight="1" x14ac:dyDescent="0.3">
      <c r="A151" s="45" t="s">
        <v>100</v>
      </c>
      <c r="B151" s="151" t="s">
        <v>219</v>
      </c>
      <c r="C151" s="152"/>
      <c r="D151" s="152"/>
      <c r="E151" s="152"/>
      <c r="F151" s="152"/>
      <c r="G151" s="152"/>
      <c r="H151" s="153"/>
      <c r="I151" s="83"/>
      <c r="J151" s="63"/>
    </row>
    <row r="152" spans="1:10" s="13" customFormat="1" ht="25.05" customHeight="1" x14ac:dyDescent="0.3">
      <c r="A152" s="49" t="s">
        <v>75</v>
      </c>
      <c r="B152" s="77"/>
      <c r="C152" s="15">
        <v>0</v>
      </c>
      <c r="D152" s="15">
        <v>0</v>
      </c>
      <c r="E152" s="15">
        <v>2</v>
      </c>
      <c r="F152" s="15">
        <v>17</v>
      </c>
      <c r="G152" s="15">
        <v>48</v>
      </c>
      <c r="H152" s="31">
        <v>0</v>
      </c>
      <c r="I152" s="66">
        <f>F152+G152</f>
        <v>65</v>
      </c>
      <c r="J152" s="12">
        <f>SUM(D152:H152)</f>
        <v>67</v>
      </c>
    </row>
    <row r="153" spans="1:10" s="13" customFormat="1" ht="25.05" customHeight="1" x14ac:dyDescent="0.3">
      <c r="A153" s="159" t="s">
        <v>19</v>
      </c>
      <c r="B153" s="76"/>
      <c r="C153" s="19">
        <f>C152/67</f>
        <v>0</v>
      </c>
      <c r="D153" s="19">
        <f>D152/67</f>
        <v>0</v>
      </c>
      <c r="E153" s="19">
        <f>E152/67</f>
        <v>2.9850746268656716E-2</v>
      </c>
      <c r="F153" s="19">
        <f>F152/67</f>
        <v>0.2537313432835821</v>
      </c>
      <c r="G153" s="19">
        <f>G152/67</f>
        <v>0.71641791044776115</v>
      </c>
      <c r="H153" s="62">
        <f>H152/67</f>
        <v>0</v>
      </c>
      <c r="I153" s="72">
        <f>I152/67</f>
        <v>0.97014925373134331</v>
      </c>
      <c r="J153" s="41">
        <f>J152/67</f>
        <v>1</v>
      </c>
    </row>
    <row r="154" spans="1:10" s="121" customFormat="1" ht="37.200000000000003" customHeight="1" x14ac:dyDescent="0.3">
      <c r="A154" s="45" t="s">
        <v>100</v>
      </c>
      <c r="B154" s="151" t="s">
        <v>220</v>
      </c>
      <c r="C154" s="152"/>
      <c r="D154" s="152"/>
      <c r="E154" s="152"/>
      <c r="F154" s="152"/>
      <c r="G154" s="152"/>
      <c r="H154" s="153"/>
      <c r="I154" s="83"/>
      <c r="J154" s="63"/>
    </row>
    <row r="155" spans="1:10" s="13" customFormat="1" ht="25.05" customHeight="1" x14ac:dyDescent="0.3">
      <c r="A155" s="32" t="s">
        <v>76</v>
      </c>
      <c r="B155" s="77"/>
      <c r="C155" s="15">
        <v>0</v>
      </c>
      <c r="D155" s="15">
        <v>0</v>
      </c>
      <c r="E155" s="15">
        <v>0</v>
      </c>
      <c r="F155" s="15">
        <v>19</v>
      </c>
      <c r="G155" s="15">
        <v>48</v>
      </c>
      <c r="H155" s="31">
        <v>0</v>
      </c>
      <c r="I155" s="66">
        <f>F155+G155</f>
        <v>67</v>
      </c>
      <c r="J155" s="12">
        <f>SUM(D155:H155)</f>
        <v>67</v>
      </c>
    </row>
    <row r="156" spans="1:10" s="13" customFormat="1" ht="25.05" customHeight="1" thickBot="1" x14ac:dyDescent="0.35">
      <c r="A156" s="122" t="s">
        <v>19</v>
      </c>
      <c r="B156" s="78"/>
      <c r="C156" s="79">
        <f>C155/67</f>
        <v>0</v>
      </c>
      <c r="D156" s="79">
        <f>D155/67</f>
        <v>0</v>
      </c>
      <c r="E156" s="79">
        <f>E155/67</f>
        <v>0</v>
      </c>
      <c r="F156" s="79">
        <f>F155/67</f>
        <v>0.28358208955223879</v>
      </c>
      <c r="G156" s="79">
        <f>G155/67</f>
        <v>0.71641791044776115</v>
      </c>
      <c r="H156" s="158">
        <f>H155/67</f>
        <v>0</v>
      </c>
      <c r="I156" s="80">
        <f>I155/67</f>
        <v>1</v>
      </c>
      <c r="J156" s="178">
        <f>J155/67</f>
        <v>1</v>
      </c>
    </row>
    <row r="157" spans="1:10" ht="111" thickBot="1" x14ac:dyDescent="0.35">
      <c r="A157" s="46" t="s">
        <v>34</v>
      </c>
      <c r="B157" s="74"/>
      <c r="C157" s="5" t="s">
        <v>77</v>
      </c>
      <c r="D157" s="5" t="s">
        <v>78</v>
      </c>
      <c r="E157" s="5" t="s">
        <v>14</v>
      </c>
      <c r="F157" s="5" t="s">
        <v>79</v>
      </c>
      <c r="G157" s="6" t="s">
        <v>80</v>
      </c>
      <c r="H157" s="7" t="s">
        <v>17</v>
      </c>
      <c r="I157" s="64" t="s">
        <v>81</v>
      </c>
      <c r="J157" s="8" t="s">
        <v>21</v>
      </c>
    </row>
    <row r="158" spans="1:10" s="13" customFormat="1" ht="25.05" customHeight="1" thickTop="1" x14ac:dyDescent="0.3">
      <c r="A158" s="47" t="s">
        <v>35</v>
      </c>
      <c r="B158" s="75"/>
      <c r="C158" s="22">
        <v>0</v>
      </c>
      <c r="D158" s="22">
        <v>0</v>
      </c>
      <c r="E158" s="22">
        <v>0</v>
      </c>
      <c r="F158" s="22">
        <v>21</v>
      </c>
      <c r="G158" s="22">
        <v>46</v>
      </c>
      <c r="H158" s="70">
        <v>0</v>
      </c>
      <c r="I158" s="65">
        <f>F158+G158</f>
        <v>67</v>
      </c>
      <c r="J158" s="17">
        <f>SUM(B158:H158)</f>
        <v>67</v>
      </c>
    </row>
    <row r="159" spans="1:10" s="13" customFormat="1" ht="25.05" customHeight="1" x14ac:dyDescent="0.3">
      <c r="A159" s="81" t="s">
        <v>19</v>
      </c>
      <c r="B159" s="76"/>
      <c r="C159" s="19">
        <f>C158/67</f>
        <v>0</v>
      </c>
      <c r="D159" s="19">
        <f>D158/67</f>
        <v>0</v>
      </c>
      <c r="E159" s="19">
        <f>E158/67</f>
        <v>0</v>
      </c>
      <c r="F159" s="19">
        <f>F158/67</f>
        <v>0.31343283582089554</v>
      </c>
      <c r="G159" s="19">
        <f>G158/67</f>
        <v>0.68656716417910446</v>
      </c>
      <c r="H159" s="62">
        <f>H158/67</f>
        <v>0</v>
      </c>
      <c r="I159" s="72">
        <f>I158/67</f>
        <v>1</v>
      </c>
      <c r="J159" s="41">
        <f>J158/67</f>
        <v>1</v>
      </c>
    </row>
    <row r="160" spans="1:10" s="13" customFormat="1" ht="25.05" customHeight="1" x14ac:dyDescent="0.3">
      <c r="A160" s="32" t="s">
        <v>82</v>
      </c>
      <c r="B160" s="75"/>
      <c r="C160" s="22">
        <v>0</v>
      </c>
      <c r="D160" s="22">
        <v>0</v>
      </c>
      <c r="E160" s="22">
        <v>0</v>
      </c>
      <c r="F160" s="22">
        <v>21</v>
      </c>
      <c r="G160" s="22">
        <v>46</v>
      </c>
      <c r="H160" s="70">
        <v>0</v>
      </c>
      <c r="I160" s="66">
        <f>F160+G160</f>
        <v>67</v>
      </c>
      <c r="J160" s="17">
        <f>SUM(B160:H160)</f>
        <v>67</v>
      </c>
    </row>
    <row r="161" spans="1:10" s="13" customFormat="1" ht="25.05" customHeight="1" x14ac:dyDescent="0.3">
      <c r="A161" s="18" t="s">
        <v>19</v>
      </c>
      <c r="B161" s="76"/>
      <c r="C161" s="19">
        <f>C160/67</f>
        <v>0</v>
      </c>
      <c r="D161" s="19">
        <f>D160/67</f>
        <v>0</v>
      </c>
      <c r="E161" s="19">
        <f>E160/67</f>
        <v>0</v>
      </c>
      <c r="F161" s="19">
        <f>F160/67</f>
        <v>0.31343283582089554</v>
      </c>
      <c r="G161" s="19">
        <f>G160/67</f>
        <v>0.68656716417910446</v>
      </c>
      <c r="H161" s="62">
        <f>H160/67</f>
        <v>0</v>
      </c>
      <c r="I161" s="72">
        <f>I160/67</f>
        <v>1</v>
      </c>
      <c r="J161" s="41">
        <f>J160/67</f>
        <v>1</v>
      </c>
    </row>
    <row r="162" spans="1:10" s="13" customFormat="1" ht="25.05" customHeight="1" x14ac:dyDescent="0.3">
      <c r="A162" s="32" t="s">
        <v>36</v>
      </c>
      <c r="B162" s="75"/>
      <c r="C162" s="22">
        <v>0</v>
      </c>
      <c r="D162" s="22">
        <v>0</v>
      </c>
      <c r="E162" s="22">
        <v>1</v>
      </c>
      <c r="F162" s="22">
        <v>20</v>
      </c>
      <c r="G162" s="22">
        <v>45</v>
      </c>
      <c r="H162" s="70">
        <v>1</v>
      </c>
      <c r="I162" s="66">
        <f>F162+G162</f>
        <v>65</v>
      </c>
      <c r="J162" s="17">
        <f>SUM(B162:H162)</f>
        <v>67</v>
      </c>
    </row>
    <row r="163" spans="1:10" s="13" customFormat="1" ht="25.05" customHeight="1" x14ac:dyDescent="0.3">
      <c r="A163" s="81" t="s">
        <v>19</v>
      </c>
      <c r="B163" s="76"/>
      <c r="C163" s="19">
        <f>C162/67</f>
        <v>0</v>
      </c>
      <c r="D163" s="19">
        <f>D162/67</f>
        <v>0</v>
      </c>
      <c r="E163" s="19">
        <f>E162/67</f>
        <v>1.4925373134328358E-2</v>
      </c>
      <c r="F163" s="19">
        <f>F162/67</f>
        <v>0.29850746268656714</v>
      </c>
      <c r="G163" s="19">
        <f>G162/67</f>
        <v>0.67164179104477617</v>
      </c>
      <c r="H163" s="62">
        <f>H162/67</f>
        <v>1.4925373134328358E-2</v>
      </c>
      <c r="I163" s="72">
        <f>I162/67</f>
        <v>0.97014925373134331</v>
      </c>
      <c r="J163" s="41">
        <f>J162/67</f>
        <v>1</v>
      </c>
    </row>
    <row r="164" spans="1:10" s="13" customFormat="1" ht="36.6" customHeight="1" x14ac:dyDescent="0.3">
      <c r="A164" s="27" t="s">
        <v>83</v>
      </c>
      <c r="B164" s="75"/>
      <c r="C164" s="22">
        <v>0</v>
      </c>
      <c r="D164" s="22">
        <v>0</v>
      </c>
      <c r="E164" s="22">
        <v>1</v>
      </c>
      <c r="F164" s="22">
        <v>23</v>
      </c>
      <c r="G164" s="22">
        <v>43</v>
      </c>
      <c r="H164" s="70">
        <v>1</v>
      </c>
      <c r="I164" s="66">
        <f>F164+G164</f>
        <v>66</v>
      </c>
      <c r="J164" s="17">
        <f>SUM(B164:H164)</f>
        <v>68</v>
      </c>
    </row>
    <row r="165" spans="1:10" s="13" customFormat="1" ht="25.05" customHeight="1" x14ac:dyDescent="0.3">
      <c r="A165" s="123" t="s">
        <v>19</v>
      </c>
      <c r="B165" s="76"/>
      <c r="C165" s="19">
        <f>C164/67</f>
        <v>0</v>
      </c>
      <c r="D165" s="19">
        <f>D164/67</f>
        <v>0</v>
      </c>
      <c r="E165" s="19">
        <f>E164/67</f>
        <v>1.4925373134328358E-2</v>
      </c>
      <c r="F165" s="19">
        <f>F164/67</f>
        <v>0.34328358208955223</v>
      </c>
      <c r="G165" s="19">
        <f>G164/67</f>
        <v>0.64179104477611937</v>
      </c>
      <c r="H165" s="62">
        <f>H164/67</f>
        <v>1.4925373134328358E-2</v>
      </c>
      <c r="I165" s="72">
        <f>I164/67</f>
        <v>0.9850746268656716</v>
      </c>
      <c r="J165" s="41">
        <f>J164/67</f>
        <v>1.0149253731343284</v>
      </c>
    </row>
    <row r="166" spans="1:10" s="13" customFormat="1" ht="33" customHeight="1" x14ac:dyDescent="0.3">
      <c r="A166" s="47" t="s">
        <v>84</v>
      </c>
      <c r="B166" s="75"/>
      <c r="C166" s="22">
        <v>0</v>
      </c>
      <c r="D166" s="22">
        <v>0</v>
      </c>
      <c r="E166" s="22">
        <v>1</v>
      </c>
      <c r="F166" s="22">
        <v>19</v>
      </c>
      <c r="G166" s="22">
        <v>46</v>
      </c>
      <c r="H166" s="70">
        <v>1</v>
      </c>
      <c r="I166" s="66">
        <f>F166+G166</f>
        <v>65</v>
      </c>
      <c r="J166" s="17">
        <f>SUM(B166:H166)</f>
        <v>67</v>
      </c>
    </row>
    <row r="167" spans="1:10" s="13" customFormat="1" ht="25.05" customHeight="1" x14ac:dyDescent="0.3">
      <c r="A167" s="18" t="s">
        <v>19</v>
      </c>
      <c r="B167" s="76"/>
      <c r="C167" s="19">
        <f>C166/67</f>
        <v>0</v>
      </c>
      <c r="D167" s="19">
        <f>D166/67</f>
        <v>0</v>
      </c>
      <c r="E167" s="19">
        <f>E166/67</f>
        <v>1.4925373134328358E-2</v>
      </c>
      <c r="F167" s="19">
        <f>F166/67</f>
        <v>0.28358208955223879</v>
      </c>
      <c r="G167" s="19">
        <f>G166/67</f>
        <v>0.68656716417910446</v>
      </c>
      <c r="H167" s="62">
        <f>H166/67</f>
        <v>1.4925373134328358E-2</v>
      </c>
      <c r="I167" s="72">
        <f>I166/67</f>
        <v>0.97014925373134331</v>
      </c>
      <c r="J167" s="41">
        <f>J166/67</f>
        <v>1</v>
      </c>
    </row>
    <row r="168" spans="1:10" s="13" customFormat="1" ht="35.4" customHeight="1" x14ac:dyDescent="0.3">
      <c r="A168" s="32" t="s">
        <v>85</v>
      </c>
      <c r="B168" s="75"/>
      <c r="C168" s="22">
        <v>0</v>
      </c>
      <c r="D168" s="22">
        <v>0</v>
      </c>
      <c r="E168" s="22">
        <v>1</v>
      </c>
      <c r="F168" s="22">
        <v>19</v>
      </c>
      <c r="G168" s="22">
        <v>47</v>
      </c>
      <c r="H168" s="70">
        <v>0</v>
      </c>
      <c r="I168" s="66">
        <f>F168+G168</f>
        <v>66</v>
      </c>
      <c r="J168" s="17">
        <f>SUM(B168:H168)</f>
        <v>67</v>
      </c>
    </row>
    <row r="169" spans="1:10" s="13" customFormat="1" ht="25.05" customHeight="1" x14ac:dyDescent="0.3">
      <c r="A169" s="18" t="s">
        <v>19</v>
      </c>
      <c r="B169" s="76"/>
      <c r="C169" s="19">
        <f>C168/67</f>
        <v>0</v>
      </c>
      <c r="D169" s="19">
        <f>D168/67</f>
        <v>0</v>
      </c>
      <c r="E169" s="19">
        <f>E168/67</f>
        <v>1.4925373134328358E-2</v>
      </c>
      <c r="F169" s="19">
        <f>F168/67</f>
        <v>0.28358208955223879</v>
      </c>
      <c r="G169" s="19">
        <f>G168/67</f>
        <v>0.70149253731343286</v>
      </c>
      <c r="H169" s="62">
        <f>H168/67</f>
        <v>0</v>
      </c>
      <c r="I169" s="72">
        <f>I168/67</f>
        <v>0.9850746268656716</v>
      </c>
      <c r="J169" s="41">
        <f>J168/67</f>
        <v>1</v>
      </c>
    </row>
    <row r="170" spans="1:10" s="13" customFormat="1" ht="25.05" customHeight="1" x14ac:dyDescent="0.3">
      <c r="A170" s="32" t="s">
        <v>86</v>
      </c>
      <c r="B170" s="75"/>
      <c r="C170" s="22">
        <v>0</v>
      </c>
      <c r="D170" s="22">
        <v>0</v>
      </c>
      <c r="E170" s="22">
        <v>1</v>
      </c>
      <c r="F170" s="22">
        <v>17</v>
      </c>
      <c r="G170" s="22">
        <v>48</v>
      </c>
      <c r="H170" s="70">
        <v>1</v>
      </c>
      <c r="I170" s="66">
        <f>F170+G170</f>
        <v>65</v>
      </c>
      <c r="J170" s="17">
        <f>SUM(B170:H170)</f>
        <v>67</v>
      </c>
    </row>
    <row r="171" spans="1:10" s="13" customFormat="1" ht="25.05" customHeight="1" x14ac:dyDescent="0.3">
      <c r="A171" s="18" t="s">
        <v>19</v>
      </c>
      <c r="B171" s="76"/>
      <c r="C171" s="19">
        <f>C170/67</f>
        <v>0</v>
      </c>
      <c r="D171" s="19">
        <f>D170/67</f>
        <v>0</v>
      </c>
      <c r="E171" s="19">
        <f>E170/67</f>
        <v>1.4925373134328358E-2</v>
      </c>
      <c r="F171" s="19">
        <f>F170/67</f>
        <v>0.2537313432835821</v>
      </c>
      <c r="G171" s="19">
        <f>G170/67</f>
        <v>0.71641791044776115</v>
      </c>
      <c r="H171" s="62">
        <f>H170/67</f>
        <v>1.4925373134328358E-2</v>
      </c>
      <c r="I171" s="72">
        <f>I170/67</f>
        <v>0.97014925373134331</v>
      </c>
      <c r="J171" s="41">
        <f>J170/67</f>
        <v>1</v>
      </c>
    </row>
    <row r="172" spans="1:10" s="13" customFormat="1" ht="25.05" customHeight="1" x14ac:dyDescent="0.3">
      <c r="A172" s="32" t="s">
        <v>87</v>
      </c>
      <c r="B172" s="75"/>
      <c r="C172" s="22">
        <v>0</v>
      </c>
      <c r="D172" s="22">
        <v>0</v>
      </c>
      <c r="E172" s="22">
        <v>2</v>
      </c>
      <c r="F172" s="22">
        <v>17</v>
      </c>
      <c r="G172" s="22">
        <v>47</v>
      </c>
      <c r="H172" s="70">
        <v>1</v>
      </c>
      <c r="I172" s="66">
        <f>F172+G172</f>
        <v>64</v>
      </c>
      <c r="J172" s="17">
        <f>SUM(B172:H172)</f>
        <v>67</v>
      </c>
    </row>
    <row r="173" spans="1:10" s="13" customFormat="1" ht="25.05" customHeight="1" x14ac:dyDescent="0.3">
      <c r="A173" s="18" t="s">
        <v>19</v>
      </c>
      <c r="B173" s="76"/>
      <c r="C173" s="19">
        <f>C172/67</f>
        <v>0</v>
      </c>
      <c r="D173" s="19">
        <f>D172/67</f>
        <v>0</v>
      </c>
      <c r="E173" s="19">
        <f>E172/67</f>
        <v>2.9850746268656716E-2</v>
      </c>
      <c r="F173" s="19">
        <f>F172/67</f>
        <v>0.2537313432835821</v>
      </c>
      <c r="G173" s="19">
        <f>G172/67</f>
        <v>0.70149253731343286</v>
      </c>
      <c r="H173" s="62">
        <f>H172/67</f>
        <v>1.4925373134328358E-2</v>
      </c>
      <c r="I173" s="72">
        <f>I172/67</f>
        <v>0.95522388059701491</v>
      </c>
      <c r="J173" s="41">
        <f>J172/67</f>
        <v>1</v>
      </c>
    </row>
    <row r="174" spans="1:10" s="13" customFormat="1" ht="25.05" customHeight="1" x14ac:dyDescent="0.3">
      <c r="A174" s="32" t="s">
        <v>88</v>
      </c>
      <c r="B174" s="75"/>
      <c r="C174" s="22">
        <v>0</v>
      </c>
      <c r="D174" s="22">
        <v>0</v>
      </c>
      <c r="E174" s="22">
        <v>2</v>
      </c>
      <c r="F174" s="22">
        <v>17</v>
      </c>
      <c r="G174" s="22">
        <v>47</v>
      </c>
      <c r="H174" s="70">
        <v>1</v>
      </c>
      <c r="I174" s="66">
        <f>F174+G174</f>
        <v>64</v>
      </c>
      <c r="J174" s="17">
        <f>SUM(B174:H174)</f>
        <v>67</v>
      </c>
    </row>
    <row r="175" spans="1:10" s="13" customFormat="1" ht="25.05" customHeight="1" x14ac:dyDescent="0.3">
      <c r="A175" s="81" t="s">
        <v>19</v>
      </c>
      <c r="B175" s="76"/>
      <c r="C175" s="19">
        <f>C174/67</f>
        <v>0</v>
      </c>
      <c r="D175" s="19">
        <f>D174/67</f>
        <v>0</v>
      </c>
      <c r="E175" s="19">
        <f>E174/67</f>
        <v>2.9850746268656716E-2</v>
      </c>
      <c r="F175" s="19">
        <f>F174/67</f>
        <v>0.2537313432835821</v>
      </c>
      <c r="G175" s="19">
        <f>G174/67</f>
        <v>0.70149253731343286</v>
      </c>
      <c r="H175" s="62">
        <f>H174/67</f>
        <v>1.4925373134328358E-2</v>
      </c>
      <c r="I175" s="72">
        <f>I174/67</f>
        <v>0.95522388059701491</v>
      </c>
      <c r="J175" s="41">
        <f>J174/67</f>
        <v>1</v>
      </c>
    </row>
    <row r="176" spans="1:10" s="13" customFormat="1" ht="25.05" customHeight="1" x14ac:dyDescent="0.3">
      <c r="A176" s="27" t="s">
        <v>179</v>
      </c>
      <c r="B176" s="75"/>
      <c r="C176" s="22">
        <v>1</v>
      </c>
      <c r="D176" s="22">
        <v>0</v>
      </c>
      <c r="E176" s="22">
        <v>1</v>
      </c>
      <c r="F176" s="22">
        <v>19</v>
      </c>
      <c r="G176" s="22">
        <v>45</v>
      </c>
      <c r="H176" s="70">
        <v>1</v>
      </c>
      <c r="I176" s="66">
        <f>F176+G176</f>
        <v>64</v>
      </c>
      <c r="J176" s="17">
        <f>SUM(B176:H176)</f>
        <v>67</v>
      </c>
    </row>
    <row r="177" spans="1:12" s="13" customFormat="1" ht="25.05" customHeight="1" x14ac:dyDescent="0.3">
      <c r="A177" s="81" t="s">
        <v>19</v>
      </c>
      <c r="B177" s="76"/>
      <c r="C177" s="19">
        <f>C176/67</f>
        <v>1.4925373134328358E-2</v>
      </c>
      <c r="D177" s="19">
        <f>D176/67</f>
        <v>0</v>
      </c>
      <c r="E177" s="19">
        <f>E176/67</f>
        <v>1.4925373134328358E-2</v>
      </c>
      <c r="F177" s="19">
        <f>F176/67</f>
        <v>0.28358208955223879</v>
      </c>
      <c r="G177" s="19">
        <f>G176/67</f>
        <v>0.67164179104477617</v>
      </c>
      <c r="H177" s="62">
        <f>H176/67</f>
        <v>1.4925373134328358E-2</v>
      </c>
      <c r="I177" s="72">
        <f>I176/67</f>
        <v>0.95522388059701491</v>
      </c>
      <c r="J177" s="41">
        <f>J176/67</f>
        <v>1</v>
      </c>
    </row>
    <row r="178" spans="1:12" s="13" customFormat="1" ht="25.05" customHeight="1" x14ac:dyDescent="0.3">
      <c r="A178" s="27" t="s">
        <v>89</v>
      </c>
      <c r="B178" s="75"/>
      <c r="C178" s="22">
        <v>0</v>
      </c>
      <c r="D178" s="22">
        <v>0</v>
      </c>
      <c r="E178" s="22">
        <v>1</v>
      </c>
      <c r="F178" s="22">
        <v>17</v>
      </c>
      <c r="G178" s="22">
        <v>48</v>
      </c>
      <c r="H178" s="70">
        <v>1</v>
      </c>
      <c r="I178" s="66">
        <f>F178+G178</f>
        <v>65</v>
      </c>
      <c r="J178" s="17">
        <f>SUM(B178:H178)</f>
        <v>67</v>
      </c>
    </row>
    <row r="179" spans="1:12" s="13" customFormat="1" ht="25.05" customHeight="1" thickBot="1" x14ac:dyDescent="0.35">
      <c r="A179" s="33" t="s">
        <v>19</v>
      </c>
      <c r="B179" s="78"/>
      <c r="C179" s="19">
        <f>C178/67</f>
        <v>0</v>
      </c>
      <c r="D179" s="19">
        <f>D178/67</f>
        <v>0</v>
      </c>
      <c r="E179" s="19">
        <f>E178/67</f>
        <v>1.4925373134328358E-2</v>
      </c>
      <c r="F179" s="19">
        <f>F178/67</f>
        <v>0.2537313432835821</v>
      </c>
      <c r="G179" s="19">
        <f>G178/67</f>
        <v>0.71641791044776115</v>
      </c>
      <c r="H179" s="62">
        <f>H178/67</f>
        <v>1.4925373134328358E-2</v>
      </c>
      <c r="I179" s="72">
        <f>I178/67</f>
        <v>0.97014925373134331</v>
      </c>
      <c r="J179" s="41">
        <f>J178/67</f>
        <v>1</v>
      </c>
    </row>
    <row r="180" spans="1:12" ht="64.2" thickBot="1" x14ac:dyDescent="0.35">
      <c r="A180" s="69" t="s">
        <v>90</v>
      </c>
      <c r="B180" s="74"/>
      <c r="C180" s="5"/>
      <c r="D180" s="5"/>
      <c r="E180" s="5"/>
      <c r="F180" s="5"/>
      <c r="G180" s="6"/>
      <c r="H180" s="7"/>
      <c r="I180" s="64"/>
      <c r="J180" s="8" t="s">
        <v>21</v>
      </c>
    </row>
    <row r="181" spans="1:12" s="99" customFormat="1" ht="25.8" customHeight="1" thickTop="1" x14ac:dyDescent="0.3">
      <c r="A181" s="92" t="s">
        <v>107</v>
      </c>
      <c r="B181" s="93"/>
      <c r="C181" s="93"/>
      <c r="D181" s="93"/>
      <c r="E181" s="93"/>
      <c r="F181" s="93"/>
      <c r="G181" s="94"/>
      <c r="H181" s="95"/>
      <c r="I181" s="96"/>
      <c r="J181" s="97"/>
      <c r="K181" s="98"/>
      <c r="L181" s="98"/>
    </row>
    <row r="182" spans="1:12" s="99" customFormat="1" ht="31.2" x14ac:dyDescent="0.3">
      <c r="A182" s="47" t="s">
        <v>108</v>
      </c>
      <c r="B182" s="100" t="s">
        <v>109</v>
      </c>
      <c r="C182" s="100" t="s">
        <v>110</v>
      </c>
      <c r="D182" s="100" t="s">
        <v>111</v>
      </c>
      <c r="E182" s="100"/>
      <c r="F182" s="100"/>
      <c r="G182" s="100"/>
      <c r="H182" s="101"/>
      <c r="I182" s="12"/>
      <c r="J182" s="12"/>
    </row>
    <row r="183" spans="1:12" s="99" customFormat="1" ht="25.05" customHeight="1" x14ac:dyDescent="0.3">
      <c r="A183" s="47"/>
      <c r="B183" s="22">
        <v>1</v>
      </c>
      <c r="C183" s="22">
        <v>5</v>
      </c>
      <c r="D183" s="22">
        <v>61</v>
      </c>
      <c r="E183" s="22"/>
      <c r="F183" s="22"/>
      <c r="G183" s="22"/>
      <c r="H183" s="70"/>
      <c r="I183" s="12"/>
      <c r="J183" s="12">
        <f>SUM(B183:H183)</f>
        <v>67</v>
      </c>
    </row>
    <row r="184" spans="1:12" s="99" customFormat="1" ht="25.05" customHeight="1" x14ac:dyDescent="0.3">
      <c r="A184" s="18" t="s">
        <v>19</v>
      </c>
      <c r="B184" s="19">
        <f>B183/$J183</f>
        <v>1.4925373134328358E-2</v>
      </c>
      <c r="C184" s="19">
        <f>C183/$J183</f>
        <v>7.4626865671641784E-2</v>
      </c>
      <c r="D184" s="19">
        <f>D183/$J183</f>
        <v>0.91044776119402981</v>
      </c>
      <c r="E184" s="19"/>
      <c r="F184" s="19"/>
      <c r="G184" s="19"/>
      <c r="H184" s="20"/>
      <c r="I184" s="72"/>
      <c r="J184" s="41">
        <f>SUM(B184:H184)</f>
        <v>1</v>
      </c>
    </row>
    <row r="185" spans="1:12" s="99" customFormat="1" ht="25.05" customHeight="1" x14ac:dyDescent="0.3">
      <c r="A185" s="32" t="s">
        <v>112</v>
      </c>
      <c r="B185" s="22" t="s">
        <v>113</v>
      </c>
      <c r="C185" s="22" t="s">
        <v>114</v>
      </c>
      <c r="D185" s="22"/>
      <c r="E185" s="22"/>
      <c r="F185" s="22"/>
      <c r="G185" s="22"/>
      <c r="H185" s="70"/>
      <c r="I185" s="66"/>
      <c r="J185" s="17"/>
    </row>
    <row r="186" spans="1:12" s="99" customFormat="1" ht="25.05" customHeight="1" x14ac:dyDescent="0.3">
      <c r="A186" s="47"/>
      <c r="B186" s="22">
        <v>1</v>
      </c>
      <c r="C186" s="22">
        <v>66</v>
      </c>
      <c r="D186" s="22"/>
      <c r="E186" s="22"/>
      <c r="F186" s="22"/>
      <c r="G186" s="22"/>
      <c r="H186" s="70"/>
      <c r="I186" s="12"/>
      <c r="J186" s="17">
        <f>SUM(B186:H186)</f>
        <v>67</v>
      </c>
    </row>
    <row r="187" spans="1:12" s="99" customFormat="1" ht="25.05" customHeight="1" x14ac:dyDescent="0.3">
      <c r="A187" s="18" t="s">
        <v>19</v>
      </c>
      <c r="B187" s="19">
        <f>B186/$J186</f>
        <v>1.4925373134328358E-2</v>
      </c>
      <c r="C187" s="19">
        <f>C186/$J186</f>
        <v>0.9850746268656716</v>
      </c>
      <c r="D187" s="19"/>
      <c r="E187" s="19"/>
      <c r="F187" s="19"/>
      <c r="G187" s="19"/>
      <c r="H187" s="20"/>
      <c r="I187" s="72"/>
      <c r="J187" s="41">
        <f>SUM(B187:H187)</f>
        <v>1</v>
      </c>
    </row>
    <row r="188" spans="1:12" s="99" customFormat="1" ht="25.05" customHeight="1" x14ac:dyDescent="0.3">
      <c r="A188" s="32" t="s">
        <v>115</v>
      </c>
      <c r="B188" s="22" t="s">
        <v>113</v>
      </c>
      <c r="C188" s="22" t="s">
        <v>114</v>
      </c>
      <c r="D188" s="22"/>
      <c r="E188" s="22"/>
      <c r="F188" s="22"/>
      <c r="G188" s="22"/>
      <c r="H188" s="70"/>
      <c r="I188" s="66"/>
      <c r="J188" s="17"/>
    </row>
    <row r="189" spans="1:12" s="99" customFormat="1" ht="25.05" customHeight="1" x14ac:dyDescent="0.3">
      <c r="A189" s="47"/>
      <c r="B189" s="22">
        <v>1</v>
      </c>
      <c r="C189" s="22">
        <v>66</v>
      </c>
      <c r="D189" s="22"/>
      <c r="E189" s="22"/>
      <c r="F189" s="22"/>
      <c r="G189" s="22"/>
      <c r="H189" s="70"/>
      <c r="I189" s="12"/>
      <c r="J189" s="17">
        <f>SUM(B189:H189)</f>
        <v>67</v>
      </c>
    </row>
    <row r="190" spans="1:12" s="99" customFormat="1" ht="25.05" customHeight="1" x14ac:dyDescent="0.3">
      <c r="A190" s="18" t="s">
        <v>19</v>
      </c>
      <c r="B190" s="19">
        <f>B189/$J189</f>
        <v>1.4925373134328358E-2</v>
      </c>
      <c r="C190" s="19">
        <f>C189/$J189</f>
        <v>0.9850746268656716</v>
      </c>
      <c r="D190" s="19"/>
      <c r="E190" s="19"/>
      <c r="F190" s="19"/>
      <c r="G190" s="19"/>
      <c r="H190" s="20"/>
      <c r="I190" s="72"/>
      <c r="J190" s="41">
        <f>SUM(B190:H190)</f>
        <v>1</v>
      </c>
    </row>
    <row r="191" spans="1:12" s="99" customFormat="1" ht="25.05" customHeight="1" x14ac:dyDescent="0.3">
      <c r="A191" s="32" t="s">
        <v>116</v>
      </c>
      <c r="B191" s="22" t="s">
        <v>113</v>
      </c>
      <c r="C191" s="22" t="s">
        <v>114</v>
      </c>
      <c r="D191" s="22"/>
      <c r="E191" s="22"/>
      <c r="F191" s="22"/>
      <c r="G191" s="22"/>
      <c r="H191" s="70"/>
      <c r="I191" s="66"/>
      <c r="J191" s="17"/>
    </row>
    <row r="192" spans="1:12" s="99" customFormat="1" ht="25.05" customHeight="1" x14ac:dyDescent="0.3">
      <c r="A192" s="32"/>
      <c r="B192" s="22">
        <v>0</v>
      </c>
      <c r="C192" s="22">
        <v>67</v>
      </c>
      <c r="D192" s="22"/>
      <c r="E192" s="22"/>
      <c r="F192" s="22"/>
      <c r="G192" s="22"/>
      <c r="H192" s="70"/>
      <c r="I192" s="12"/>
      <c r="J192" s="17">
        <f>SUM(B192:H192)</f>
        <v>67</v>
      </c>
    </row>
    <row r="193" spans="1:10" s="99" customFormat="1" ht="25.05" customHeight="1" x14ac:dyDescent="0.3">
      <c r="A193" s="18" t="s">
        <v>19</v>
      </c>
      <c r="B193" s="19">
        <f>B192/$J192</f>
        <v>0</v>
      </c>
      <c r="C193" s="19">
        <f>C192/$J192</f>
        <v>1</v>
      </c>
      <c r="D193" s="19"/>
      <c r="E193" s="19"/>
      <c r="F193" s="19"/>
      <c r="G193" s="19"/>
      <c r="H193" s="20"/>
      <c r="I193" s="72"/>
      <c r="J193" s="41">
        <f>SUM(B193:H193)</f>
        <v>1</v>
      </c>
    </row>
    <row r="194" spans="1:10" s="99" customFormat="1" x14ac:dyDescent="0.3">
      <c r="A194" s="32" t="s">
        <v>117</v>
      </c>
      <c r="B194" s="100" t="s">
        <v>109</v>
      </c>
      <c r="C194" s="100" t="s">
        <v>118</v>
      </c>
      <c r="D194" s="100" t="s">
        <v>119</v>
      </c>
      <c r="E194" s="100"/>
      <c r="F194" s="100"/>
      <c r="G194" s="100"/>
      <c r="H194" s="101"/>
      <c r="I194" s="66"/>
      <c r="J194" s="17"/>
    </row>
    <row r="195" spans="1:10" s="99" customFormat="1" ht="25.05" customHeight="1" x14ac:dyDescent="0.3">
      <c r="A195" s="47"/>
      <c r="B195" s="22">
        <v>1</v>
      </c>
      <c r="C195" s="22">
        <v>2</v>
      </c>
      <c r="D195" s="22">
        <v>64</v>
      </c>
      <c r="E195" s="22"/>
      <c r="F195" s="22"/>
      <c r="G195" s="22"/>
      <c r="H195" s="70"/>
      <c r="I195" s="12"/>
      <c r="J195" s="17">
        <f>SUM(B195:H195)</f>
        <v>67</v>
      </c>
    </row>
    <row r="196" spans="1:10" s="99" customFormat="1" ht="25.05" customHeight="1" x14ac:dyDescent="0.3">
      <c r="A196" s="18" t="s">
        <v>19</v>
      </c>
      <c r="B196" s="19">
        <f>B195/$J195</f>
        <v>1.4925373134328358E-2</v>
      </c>
      <c r="C196" s="19">
        <f>C195/$J195</f>
        <v>2.9850746268656716E-2</v>
      </c>
      <c r="D196" s="19">
        <f>D195/$J195</f>
        <v>0.95522388059701491</v>
      </c>
      <c r="E196" s="19"/>
      <c r="F196" s="19"/>
      <c r="G196" s="19"/>
      <c r="H196" s="20"/>
      <c r="I196" s="72"/>
      <c r="J196" s="41">
        <f>SUM(B196:H196)</f>
        <v>1</v>
      </c>
    </row>
    <row r="197" spans="1:10" s="99" customFormat="1" ht="25.05" customHeight="1" x14ac:dyDescent="0.3">
      <c r="A197" s="32" t="s">
        <v>120</v>
      </c>
      <c r="B197" s="22" t="s">
        <v>113</v>
      </c>
      <c r="C197" s="22" t="s">
        <v>114</v>
      </c>
      <c r="D197" s="22"/>
      <c r="E197" s="22"/>
      <c r="F197" s="22"/>
      <c r="G197" s="22"/>
      <c r="H197" s="70"/>
      <c r="I197" s="66"/>
      <c r="J197" s="17"/>
    </row>
    <row r="198" spans="1:10" s="99" customFormat="1" ht="25.05" customHeight="1" x14ac:dyDescent="0.3">
      <c r="A198" s="47"/>
      <c r="B198" s="22">
        <v>0</v>
      </c>
      <c r="C198" s="22">
        <v>67</v>
      </c>
      <c r="D198" s="22"/>
      <c r="E198" s="22"/>
      <c r="F198" s="22"/>
      <c r="G198" s="22"/>
      <c r="H198" s="70"/>
      <c r="I198" s="12"/>
      <c r="J198" s="17">
        <f>SUM(B198:H198)</f>
        <v>67</v>
      </c>
    </row>
    <row r="199" spans="1:10" s="99" customFormat="1" ht="25.05" customHeight="1" x14ac:dyDescent="0.3">
      <c r="A199" s="18" t="s">
        <v>19</v>
      </c>
      <c r="B199" s="19">
        <f>B198/$J198</f>
        <v>0</v>
      </c>
      <c r="C199" s="19">
        <f>C198/$J198</f>
        <v>1</v>
      </c>
      <c r="D199" s="19"/>
      <c r="E199" s="19"/>
      <c r="F199" s="19"/>
      <c r="G199" s="19"/>
      <c r="H199" s="20"/>
      <c r="I199" s="72"/>
      <c r="J199" s="41">
        <f>SUM(B199:H199)</f>
        <v>1</v>
      </c>
    </row>
    <row r="200" spans="1:10" s="99" customFormat="1" ht="25.05" customHeight="1" x14ac:dyDescent="0.3">
      <c r="A200" s="32" t="s">
        <v>121</v>
      </c>
      <c r="B200" s="22" t="s">
        <v>113</v>
      </c>
      <c r="C200" s="22" t="s">
        <v>114</v>
      </c>
      <c r="D200" s="22"/>
      <c r="E200" s="22"/>
      <c r="F200" s="22"/>
      <c r="G200" s="22"/>
      <c r="H200" s="70"/>
      <c r="I200" s="66"/>
      <c r="J200" s="17"/>
    </row>
    <row r="201" spans="1:10" s="99" customFormat="1" ht="25.05" customHeight="1" x14ac:dyDescent="0.3">
      <c r="A201" s="47"/>
      <c r="B201" s="22">
        <v>0</v>
      </c>
      <c r="C201" s="22">
        <v>67</v>
      </c>
      <c r="D201" s="22"/>
      <c r="E201" s="22"/>
      <c r="F201" s="22"/>
      <c r="G201" s="22"/>
      <c r="H201" s="70"/>
      <c r="I201" s="12"/>
      <c r="J201" s="17">
        <f>SUM(B201:H201)</f>
        <v>67</v>
      </c>
    </row>
    <row r="202" spans="1:10" s="99" customFormat="1" ht="25.05" customHeight="1" x14ac:dyDescent="0.3">
      <c r="A202" s="18" t="s">
        <v>19</v>
      </c>
      <c r="B202" s="19">
        <f>B201/$J201</f>
        <v>0</v>
      </c>
      <c r="C202" s="19">
        <f>C201/$J201</f>
        <v>1</v>
      </c>
      <c r="D202" s="19"/>
      <c r="E202" s="19"/>
      <c r="F202" s="19"/>
      <c r="G202" s="19"/>
      <c r="H202" s="20"/>
      <c r="I202" s="72"/>
      <c r="J202" s="41">
        <f>SUM(B202:H202)</f>
        <v>1</v>
      </c>
    </row>
    <row r="203" spans="1:10" s="99" customFormat="1" ht="31.2" x14ac:dyDescent="0.3">
      <c r="A203" s="32" t="s">
        <v>122</v>
      </c>
      <c r="B203" s="102" t="s">
        <v>123</v>
      </c>
      <c r="C203" s="102" t="s">
        <v>124</v>
      </c>
      <c r="D203" s="102" t="s">
        <v>125</v>
      </c>
      <c r="E203" s="102" t="s">
        <v>126</v>
      </c>
      <c r="F203" s="102"/>
      <c r="G203" s="102"/>
      <c r="H203" s="103"/>
      <c r="I203" s="66"/>
      <c r="J203" s="17"/>
    </row>
    <row r="204" spans="1:10" s="99" customFormat="1" ht="25.05" customHeight="1" x14ac:dyDescent="0.3">
      <c r="A204" s="47"/>
      <c r="B204" s="22">
        <v>0</v>
      </c>
      <c r="C204" s="22">
        <v>0</v>
      </c>
      <c r="D204" s="22">
        <v>29</v>
      </c>
      <c r="E204" s="22">
        <v>38</v>
      </c>
      <c r="F204" s="22"/>
      <c r="G204" s="22"/>
      <c r="H204" s="70"/>
      <c r="I204" s="12"/>
      <c r="J204" s="17">
        <f>SUM(B204:H204)</f>
        <v>67</v>
      </c>
    </row>
    <row r="205" spans="1:10" s="99" customFormat="1" ht="25.05" customHeight="1" x14ac:dyDescent="0.3">
      <c r="A205" s="18" t="s">
        <v>19</v>
      </c>
      <c r="B205" s="19">
        <f>B204/$J204</f>
        <v>0</v>
      </c>
      <c r="C205" s="19">
        <f>C204/$J204</f>
        <v>0</v>
      </c>
      <c r="D205" s="19">
        <f>D204/$J204</f>
        <v>0.43283582089552236</v>
      </c>
      <c r="E205" s="19">
        <f>E204/$J204</f>
        <v>0.56716417910447758</v>
      </c>
      <c r="F205" s="19"/>
      <c r="G205" s="19"/>
      <c r="H205" s="20"/>
      <c r="I205" s="72"/>
      <c r="J205" s="41">
        <f>SUM(B205:H205)</f>
        <v>1</v>
      </c>
    </row>
    <row r="206" spans="1:10" s="99" customFormat="1" ht="25.05" customHeight="1" x14ac:dyDescent="0.3">
      <c r="A206" s="104" t="s">
        <v>127</v>
      </c>
      <c r="B206" s="105"/>
      <c r="C206" s="105"/>
      <c r="D206" s="105"/>
      <c r="E206" s="105"/>
      <c r="F206" s="105"/>
      <c r="G206" s="105"/>
      <c r="H206" s="106"/>
      <c r="I206" s="89"/>
      <c r="J206" s="90"/>
    </row>
    <row r="207" spans="1:10" s="99" customFormat="1" x14ac:dyDescent="0.3">
      <c r="A207" s="27" t="s">
        <v>128</v>
      </c>
      <c r="B207" s="100" t="s">
        <v>109</v>
      </c>
      <c r="C207" s="100" t="s">
        <v>129</v>
      </c>
      <c r="D207" s="100" t="s">
        <v>130</v>
      </c>
      <c r="E207" s="100"/>
      <c r="F207" s="100"/>
      <c r="G207" s="100"/>
      <c r="H207" s="101"/>
      <c r="I207" s="12"/>
      <c r="J207" s="12"/>
    </row>
    <row r="208" spans="1:10" s="99" customFormat="1" ht="25.05" customHeight="1" x14ac:dyDescent="0.3">
      <c r="A208" s="47"/>
      <c r="B208" s="22">
        <v>0</v>
      </c>
      <c r="C208" s="22">
        <v>14</v>
      </c>
      <c r="D208" s="22">
        <v>53</v>
      </c>
      <c r="E208" s="22"/>
      <c r="F208" s="22"/>
      <c r="G208" s="22"/>
      <c r="H208" s="70"/>
      <c r="I208" s="12"/>
      <c r="J208" s="17">
        <f>SUM(B208:H208)</f>
        <v>67</v>
      </c>
    </row>
    <row r="209" spans="1:10" s="99" customFormat="1" ht="25.05" customHeight="1" x14ac:dyDescent="0.3">
      <c r="A209" s="18" t="s">
        <v>19</v>
      </c>
      <c r="B209" s="19">
        <f>B208/$J208</f>
        <v>0</v>
      </c>
      <c r="C209" s="19">
        <f>C208/$J208</f>
        <v>0.20895522388059701</v>
      </c>
      <c r="D209" s="19">
        <f>D208/$J208</f>
        <v>0.79104477611940294</v>
      </c>
      <c r="E209" s="19"/>
      <c r="F209" s="19"/>
      <c r="G209" s="19"/>
      <c r="H209" s="20"/>
      <c r="I209" s="72"/>
      <c r="J209" s="41">
        <f>SUM(B209:H209)</f>
        <v>1</v>
      </c>
    </row>
    <row r="210" spans="1:10" s="99" customFormat="1" ht="31.2" x14ac:dyDescent="0.3">
      <c r="A210" s="27" t="s">
        <v>131</v>
      </c>
      <c r="B210" s="100" t="s">
        <v>123</v>
      </c>
      <c r="C210" s="100" t="s">
        <v>124</v>
      </c>
      <c r="D210" s="102" t="s">
        <v>125</v>
      </c>
      <c r="E210" s="100" t="s">
        <v>126</v>
      </c>
      <c r="F210" s="100"/>
      <c r="G210" s="100"/>
      <c r="H210" s="101"/>
      <c r="I210" s="66"/>
      <c r="J210" s="17"/>
    </row>
    <row r="211" spans="1:10" s="99" customFormat="1" ht="25.05" customHeight="1" x14ac:dyDescent="0.3">
      <c r="A211" s="47"/>
      <c r="B211" s="22">
        <v>0</v>
      </c>
      <c r="C211" s="22">
        <v>0</v>
      </c>
      <c r="D211" s="22">
        <v>26</v>
      </c>
      <c r="E211" s="22">
        <v>41</v>
      </c>
      <c r="F211" s="22"/>
      <c r="G211" s="22"/>
      <c r="H211" s="70"/>
      <c r="I211" s="12"/>
      <c r="J211" s="17">
        <f>SUM(B211:H211)</f>
        <v>67</v>
      </c>
    </row>
    <row r="212" spans="1:10" s="99" customFormat="1" ht="25.05" customHeight="1" x14ac:dyDescent="0.3">
      <c r="A212" s="18" t="s">
        <v>19</v>
      </c>
      <c r="B212" s="19">
        <f>B211/$J211</f>
        <v>0</v>
      </c>
      <c r="C212" s="19">
        <f>C211/$J211</f>
        <v>0</v>
      </c>
      <c r="D212" s="19">
        <f>D211/$J211</f>
        <v>0.38805970149253732</v>
      </c>
      <c r="E212" s="19">
        <f>E211/$J211</f>
        <v>0.61194029850746268</v>
      </c>
      <c r="F212" s="19"/>
      <c r="G212" s="19"/>
      <c r="H212" s="20"/>
      <c r="I212" s="72"/>
      <c r="J212" s="41">
        <f>SUM(B212:H212)</f>
        <v>1</v>
      </c>
    </row>
    <row r="213" spans="1:10" s="99" customFormat="1" x14ac:dyDescent="0.3">
      <c r="A213" s="27" t="s">
        <v>132</v>
      </c>
      <c r="B213" s="100" t="s">
        <v>109</v>
      </c>
      <c r="C213" s="100" t="s">
        <v>129</v>
      </c>
      <c r="D213" s="100" t="s">
        <v>130</v>
      </c>
      <c r="E213" s="100"/>
      <c r="F213" s="100"/>
      <c r="G213" s="100"/>
      <c r="H213" s="101"/>
      <c r="I213" s="66"/>
      <c r="J213" s="17"/>
    </row>
    <row r="214" spans="1:10" s="99" customFormat="1" ht="25.05" customHeight="1" x14ac:dyDescent="0.3">
      <c r="A214" s="47"/>
      <c r="B214" s="22">
        <v>0</v>
      </c>
      <c r="C214" s="22">
        <v>14</v>
      </c>
      <c r="D214" s="22">
        <v>53</v>
      </c>
      <c r="E214" s="22"/>
      <c r="F214" s="22"/>
      <c r="G214" s="22"/>
      <c r="H214" s="70"/>
      <c r="I214" s="12"/>
      <c r="J214" s="17">
        <f>SUM(B214:H214)</f>
        <v>67</v>
      </c>
    </row>
    <row r="215" spans="1:10" s="99" customFormat="1" ht="25.05" customHeight="1" x14ac:dyDescent="0.3">
      <c r="A215" s="18" t="s">
        <v>19</v>
      </c>
      <c r="B215" s="19">
        <f>B214/$J214</f>
        <v>0</v>
      </c>
      <c r="C215" s="19">
        <f>C214/$J214</f>
        <v>0.20895522388059701</v>
      </c>
      <c r="D215" s="19">
        <f>D214/$J214</f>
        <v>0.79104477611940294</v>
      </c>
      <c r="E215" s="19"/>
      <c r="F215" s="19"/>
      <c r="G215" s="19"/>
      <c r="H215" s="20"/>
      <c r="I215" s="72"/>
      <c r="J215" s="41">
        <f>SUM(B215:H215)</f>
        <v>1</v>
      </c>
    </row>
    <row r="216" spans="1:10" s="99" customFormat="1" x14ac:dyDescent="0.3">
      <c r="A216" s="47" t="s">
        <v>133</v>
      </c>
      <c r="B216" s="100" t="s">
        <v>109</v>
      </c>
      <c r="C216" s="100" t="s">
        <v>129</v>
      </c>
      <c r="D216" s="100" t="s">
        <v>130</v>
      </c>
      <c r="E216" s="22"/>
      <c r="F216" s="22"/>
      <c r="G216" s="22"/>
      <c r="H216" s="70"/>
      <c r="I216" s="66"/>
      <c r="J216" s="17"/>
    </row>
    <row r="217" spans="1:10" s="99" customFormat="1" ht="25.05" customHeight="1" x14ac:dyDescent="0.3">
      <c r="A217" s="47"/>
      <c r="B217" s="22">
        <v>0</v>
      </c>
      <c r="C217" s="22">
        <v>23</v>
      </c>
      <c r="D217" s="22">
        <v>44</v>
      </c>
      <c r="E217" s="22"/>
      <c r="F217" s="22"/>
      <c r="G217" s="22"/>
      <c r="H217" s="70"/>
      <c r="I217" s="12"/>
      <c r="J217" s="17">
        <f>SUM(B217:H217)</f>
        <v>67</v>
      </c>
    </row>
    <row r="218" spans="1:10" s="99" customFormat="1" ht="25.05" customHeight="1" thickBot="1" x14ac:dyDescent="0.35">
      <c r="A218" s="33" t="s">
        <v>19</v>
      </c>
      <c r="B218" s="34">
        <f>B217/$J217</f>
        <v>0</v>
      </c>
      <c r="C218" s="34">
        <f>C217/$J217</f>
        <v>0.34328358208955223</v>
      </c>
      <c r="D218" s="34">
        <f>D217/$J217</f>
        <v>0.65671641791044777</v>
      </c>
      <c r="E218" s="34"/>
      <c r="F218" s="34"/>
      <c r="G218" s="34"/>
      <c r="H218" s="35"/>
      <c r="I218" s="73"/>
      <c r="J218" s="161">
        <f>SUM(B218:H218)</f>
        <v>1</v>
      </c>
    </row>
    <row r="219" spans="1:10" s="99" customFormat="1" ht="220.2" thickBot="1" x14ac:dyDescent="0.35">
      <c r="A219" s="107" t="s">
        <v>134</v>
      </c>
      <c r="B219" s="109" t="s">
        <v>135</v>
      </c>
      <c r="C219" s="109" t="s">
        <v>136</v>
      </c>
      <c r="D219" s="109" t="s">
        <v>137</v>
      </c>
      <c r="E219" s="109" t="s">
        <v>138</v>
      </c>
      <c r="F219" s="109" t="s">
        <v>139</v>
      </c>
      <c r="G219" s="160" t="s">
        <v>140</v>
      </c>
      <c r="H219" s="110" t="s">
        <v>17</v>
      </c>
      <c r="I219" s="98"/>
      <c r="J219" s="98"/>
    </row>
    <row r="220" spans="1:10" s="99" customFormat="1" ht="25.05" customHeight="1" thickTop="1" x14ac:dyDescent="0.3">
      <c r="A220" s="47" t="s">
        <v>141</v>
      </c>
      <c r="B220" s="22">
        <v>46</v>
      </c>
      <c r="C220" s="22">
        <v>17</v>
      </c>
      <c r="D220" s="22">
        <v>18</v>
      </c>
      <c r="E220" s="22">
        <v>16</v>
      </c>
      <c r="F220" s="22">
        <v>14</v>
      </c>
      <c r="G220" s="22">
        <v>0</v>
      </c>
      <c r="H220" s="70">
        <v>0</v>
      </c>
    </row>
    <row r="221" spans="1:10" s="99" customFormat="1" ht="25.05" customHeight="1" x14ac:dyDescent="0.3">
      <c r="A221" s="18" t="s">
        <v>19</v>
      </c>
      <c r="B221" s="19">
        <f>B220/67</f>
        <v>0.68656716417910446</v>
      </c>
      <c r="C221" s="19">
        <f>C220/(67-B220)</f>
        <v>0.80952380952380953</v>
      </c>
      <c r="D221" s="19">
        <f>D220/(67-B220)</f>
        <v>0.8571428571428571</v>
      </c>
      <c r="E221" s="19">
        <f>E220/(67-B220)</f>
        <v>0.76190476190476186</v>
      </c>
      <c r="F221" s="19">
        <f>F220/(67-B220)</f>
        <v>0.66666666666666663</v>
      </c>
      <c r="G221" s="19">
        <f>G220/(67-B220)</f>
        <v>0</v>
      </c>
      <c r="H221" s="20">
        <f>H220/(67-B220)</f>
        <v>0</v>
      </c>
    </row>
    <row r="222" spans="1:10" s="99" customFormat="1" ht="204.6" thickBot="1" x14ac:dyDescent="0.35">
      <c r="A222" s="107" t="s">
        <v>142</v>
      </c>
      <c r="B222" s="109" t="s">
        <v>180</v>
      </c>
      <c r="C222" s="109" t="s">
        <v>143</v>
      </c>
      <c r="D222" s="109" t="s">
        <v>144</v>
      </c>
      <c r="E222" s="109" t="s">
        <v>145</v>
      </c>
      <c r="F222" s="109" t="s">
        <v>140</v>
      </c>
      <c r="G222" s="110" t="s">
        <v>17</v>
      </c>
    </row>
    <row r="223" spans="1:10" s="99" customFormat="1" ht="26.4" customHeight="1" thickTop="1" x14ac:dyDescent="0.3">
      <c r="A223" s="32" t="s">
        <v>146</v>
      </c>
      <c r="B223" s="22">
        <v>24</v>
      </c>
      <c r="C223" s="22">
        <v>38</v>
      </c>
      <c r="D223" s="22">
        <v>1</v>
      </c>
      <c r="E223" s="22">
        <v>4</v>
      </c>
      <c r="F223" s="22">
        <v>1</v>
      </c>
      <c r="G223" s="70">
        <v>0</v>
      </c>
    </row>
    <row r="224" spans="1:10" s="99" customFormat="1" ht="29.4" customHeight="1" x14ac:dyDescent="0.3">
      <c r="A224" s="18" t="s">
        <v>19</v>
      </c>
      <c r="B224" s="19">
        <f>B223/67</f>
        <v>0.35820895522388058</v>
      </c>
      <c r="C224" s="19">
        <f>C223/(67-B223)</f>
        <v>0.88372093023255816</v>
      </c>
      <c r="D224" s="19">
        <f>D223/(67-B223)</f>
        <v>2.3255813953488372E-2</v>
      </c>
      <c r="E224" s="19">
        <f>E223/(67-B223)</f>
        <v>9.3023255813953487E-2</v>
      </c>
      <c r="F224" s="19">
        <f>F223/(67-B223)</f>
        <v>2.3255813953488372E-2</v>
      </c>
      <c r="G224" s="20">
        <f>G223/(67-B223)</f>
        <v>0</v>
      </c>
    </row>
    <row r="225" spans="1:7" s="99" customFormat="1" ht="39" customHeight="1" x14ac:dyDescent="0.3">
      <c r="A225" s="108" t="s">
        <v>100</v>
      </c>
      <c r="B225" s="154" t="s">
        <v>221</v>
      </c>
      <c r="C225" s="133"/>
      <c r="D225" s="133"/>
      <c r="E225" s="133"/>
      <c r="F225" s="133"/>
      <c r="G225" s="134"/>
    </row>
    <row r="226" spans="1:7" s="99" customFormat="1" ht="189" thickBot="1" x14ac:dyDescent="0.35">
      <c r="A226" s="107" t="s">
        <v>147</v>
      </c>
      <c r="B226" s="109" t="s">
        <v>165</v>
      </c>
      <c r="C226" s="109" t="s">
        <v>148</v>
      </c>
      <c r="D226" s="109" t="s">
        <v>149</v>
      </c>
      <c r="E226" s="109" t="s">
        <v>150</v>
      </c>
      <c r="F226" s="109" t="s">
        <v>140</v>
      </c>
      <c r="G226" s="110" t="s">
        <v>17</v>
      </c>
    </row>
    <row r="227" spans="1:7" s="99" customFormat="1" ht="26.4" customHeight="1" thickTop="1" x14ac:dyDescent="0.3">
      <c r="A227" s="32" t="s">
        <v>151</v>
      </c>
      <c r="B227" s="22">
        <v>51</v>
      </c>
      <c r="C227" s="22">
        <v>10</v>
      </c>
      <c r="D227" s="22">
        <v>9</v>
      </c>
      <c r="E227" s="22">
        <v>13</v>
      </c>
      <c r="F227" s="22">
        <v>0</v>
      </c>
      <c r="G227" s="70">
        <v>0</v>
      </c>
    </row>
    <row r="228" spans="1:7" s="99" customFormat="1" ht="25.2" customHeight="1" thickBot="1" x14ac:dyDescent="0.35">
      <c r="A228" s="18" t="s">
        <v>19</v>
      </c>
      <c r="B228" s="19">
        <f>B227/67</f>
        <v>0.76119402985074625</v>
      </c>
      <c r="C228" s="19">
        <f>C227/(67-B227)</f>
        <v>0.625</v>
      </c>
      <c r="D228" s="19">
        <f>D227/(67-B227)</f>
        <v>0.5625</v>
      </c>
      <c r="E228" s="19">
        <f>E227/(67-B227)</f>
        <v>0.8125</v>
      </c>
      <c r="F228" s="19">
        <f>F227/(67-B227)</f>
        <v>0</v>
      </c>
      <c r="G228" s="20">
        <f>G227/(67-B227)</f>
        <v>0</v>
      </c>
    </row>
    <row r="229" spans="1:7" s="99" customFormat="1" ht="48.6" thickBot="1" x14ac:dyDescent="0.35">
      <c r="A229" s="107" t="s">
        <v>152</v>
      </c>
      <c r="B229" s="5" t="s">
        <v>153</v>
      </c>
      <c r="C229" s="5" t="s">
        <v>154</v>
      </c>
      <c r="D229" s="5" t="s">
        <v>140</v>
      </c>
      <c r="E229" s="7" t="s">
        <v>17</v>
      </c>
    </row>
    <row r="230" spans="1:7" s="99" customFormat="1" ht="43.2" customHeight="1" thickTop="1" x14ac:dyDescent="0.3">
      <c r="A230" s="32" t="s">
        <v>155</v>
      </c>
      <c r="B230" s="22">
        <v>57</v>
      </c>
      <c r="C230" s="22">
        <v>7</v>
      </c>
      <c r="D230" s="22">
        <v>3</v>
      </c>
      <c r="E230" s="111">
        <v>0</v>
      </c>
    </row>
    <row r="231" spans="1:7" s="99" customFormat="1" ht="51" customHeight="1" x14ac:dyDescent="0.3">
      <c r="A231" s="18" t="s">
        <v>19</v>
      </c>
      <c r="B231" s="19">
        <f>B230/67</f>
        <v>0.85074626865671643</v>
      </c>
      <c r="C231" s="19">
        <f>C230/67</f>
        <v>0.1044776119402985</v>
      </c>
      <c r="D231" s="19">
        <f>D230/67</f>
        <v>4.4776119402985072E-2</v>
      </c>
      <c r="E231" s="20">
        <f>E230/67</f>
        <v>0</v>
      </c>
    </row>
    <row r="232" spans="1:7" s="99" customFormat="1" ht="40.799999999999997" customHeight="1" x14ac:dyDescent="0.3">
      <c r="A232" s="129" t="s">
        <v>100</v>
      </c>
      <c r="B232" s="132" t="s">
        <v>222</v>
      </c>
      <c r="C232" s="133"/>
      <c r="D232" s="133"/>
      <c r="E232" s="134"/>
    </row>
    <row r="233" spans="1:7" s="99" customFormat="1" ht="55.2" customHeight="1" x14ac:dyDescent="0.3">
      <c r="A233" s="130"/>
      <c r="B233" s="132" t="s">
        <v>223</v>
      </c>
      <c r="C233" s="133"/>
      <c r="D233" s="133"/>
      <c r="E233" s="134"/>
    </row>
    <row r="234" spans="1:7" s="99" customFormat="1" ht="33.6" customHeight="1" x14ac:dyDescent="0.3">
      <c r="A234" s="130"/>
      <c r="B234" s="132" t="s">
        <v>224</v>
      </c>
      <c r="C234" s="133"/>
      <c r="D234" s="133"/>
      <c r="E234" s="134"/>
    </row>
    <row r="235" spans="1:7" s="99" customFormat="1" ht="33.6" customHeight="1" x14ac:dyDescent="0.3">
      <c r="A235" s="130"/>
      <c r="B235" s="132" t="s">
        <v>225</v>
      </c>
      <c r="C235" s="133"/>
      <c r="D235" s="133"/>
      <c r="E235" s="134"/>
    </row>
    <row r="236" spans="1:7" s="99" customFormat="1" ht="33.6" customHeight="1" x14ac:dyDescent="0.3">
      <c r="A236" s="130"/>
      <c r="B236" s="132" t="s">
        <v>226</v>
      </c>
      <c r="C236" s="133"/>
      <c r="D236" s="133"/>
      <c r="E236" s="134"/>
    </row>
    <row r="237" spans="1:7" s="99" customFormat="1" ht="35.4" customHeight="1" x14ac:dyDescent="0.3">
      <c r="A237" s="130"/>
      <c r="B237" s="132" t="s">
        <v>227</v>
      </c>
      <c r="C237" s="133"/>
      <c r="D237" s="133"/>
      <c r="E237" s="134"/>
    </row>
    <row r="238" spans="1:7" s="99" customFormat="1" ht="39" customHeight="1" x14ac:dyDescent="0.3">
      <c r="A238" s="130"/>
      <c r="B238" s="132" t="s">
        <v>228</v>
      </c>
      <c r="C238" s="133"/>
      <c r="D238" s="133"/>
      <c r="E238" s="134"/>
    </row>
    <row r="239" spans="1:7" s="99" customFormat="1" ht="32.4" customHeight="1" x14ac:dyDescent="0.3">
      <c r="A239" s="131"/>
      <c r="B239" s="132" t="s">
        <v>229</v>
      </c>
      <c r="C239" s="133"/>
      <c r="D239" s="133"/>
      <c r="E239" s="134"/>
    </row>
    <row r="240" spans="1:7" s="99" customFormat="1" ht="30.75" customHeight="1" x14ac:dyDescent="0.3">
      <c r="A240" s="135" t="s">
        <v>156</v>
      </c>
      <c r="B240" s="162" t="s">
        <v>191</v>
      </c>
      <c r="C240" s="163"/>
      <c r="D240" s="163"/>
      <c r="E240" s="164"/>
      <c r="F240" s="98"/>
    </row>
    <row r="241" spans="1:6" s="99" customFormat="1" ht="30.75" customHeight="1" x14ac:dyDescent="0.3">
      <c r="A241" s="136"/>
      <c r="B241" s="162" t="s">
        <v>230</v>
      </c>
      <c r="C241" s="163"/>
      <c r="D241" s="163"/>
      <c r="E241" s="164"/>
      <c r="F241" s="98"/>
    </row>
    <row r="242" spans="1:6" s="99" customFormat="1" ht="30.75" customHeight="1" x14ac:dyDescent="0.3">
      <c r="A242" s="136"/>
      <c r="B242" s="162" t="s">
        <v>231</v>
      </c>
      <c r="C242" s="163"/>
      <c r="D242" s="163"/>
      <c r="E242" s="164"/>
      <c r="F242" s="98"/>
    </row>
    <row r="243" spans="1:6" s="99" customFormat="1" ht="30.75" customHeight="1" x14ac:dyDescent="0.3">
      <c r="A243" s="136"/>
      <c r="B243" s="162" t="s">
        <v>232</v>
      </c>
      <c r="C243" s="163"/>
      <c r="D243" s="163"/>
      <c r="E243" s="164"/>
      <c r="F243" s="98"/>
    </row>
    <row r="244" spans="1:6" s="99" customFormat="1" ht="30.75" customHeight="1" x14ac:dyDescent="0.3">
      <c r="A244" s="136"/>
      <c r="B244" s="162" t="s">
        <v>233</v>
      </c>
      <c r="C244" s="163"/>
      <c r="D244" s="163"/>
      <c r="E244" s="164"/>
      <c r="F244" s="98"/>
    </row>
    <row r="245" spans="1:6" s="99" customFormat="1" ht="30.75" customHeight="1" x14ac:dyDescent="0.3">
      <c r="A245" s="136"/>
      <c r="B245" s="162" t="s">
        <v>234</v>
      </c>
      <c r="C245" s="163"/>
      <c r="D245" s="163"/>
      <c r="E245" s="164"/>
      <c r="F245" s="98"/>
    </row>
    <row r="246" spans="1:6" s="99" customFormat="1" ht="30.75" customHeight="1" x14ac:dyDescent="0.3">
      <c r="A246" s="136"/>
      <c r="B246" s="162" t="s">
        <v>235</v>
      </c>
      <c r="C246" s="163"/>
      <c r="D246" s="163"/>
      <c r="E246" s="164"/>
      <c r="F246" s="98"/>
    </row>
    <row r="247" spans="1:6" s="99" customFormat="1" ht="30.75" customHeight="1" x14ac:dyDescent="0.3">
      <c r="A247" s="136"/>
      <c r="B247" s="162" t="s">
        <v>236</v>
      </c>
      <c r="C247" s="163"/>
      <c r="D247" s="163"/>
      <c r="E247" s="164"/>
      <c r="F247" s="98"/>
    </row>
    <row r="248" spans="1:6" s="99" customFormat="1" ht="30.75" customHeight="1" x14ac:dyDescent="0.3">
      <c r="A248" s="136"/>
      <c r="B248" s="162" t="s">
        <v>237</v>
      </c>
      <c r="C248" s="163"/>
      <c r="D248" s="163"/>
      <c r="E248" s="164"/>
      <c r="F248" s="98"/>
    </row>
    <row r="249" spans="1:6" s="99" customFormat="1" ht="30.75" customHeight="1" x14ac:dyDescent="0.3">
      <c r="A249" s="136"/>
      <c r="B249" s="162" t="s">
        <v>238</v>
      </c>
      <c r="C249" s="163"/>
      <c r="D249" s="163"/>
      <c r="E249" s="164"/>
      <c r="F249" s="98"/>
    </row>
    <row r="250" spans="1:6" s="99" customFormat="1" ht="30.75" customHeight="1" x14ac:dyDescent="0.3">
      <c r="A250" s="136"/>
      <c r="B250" s="162" t="s">
        <v>239</v>
      </c>
      <c r="C250" s="163"/>
      <c r="D250" s="163"/>
      <c r="E250" s="164"/>
      <c r="F250" s="98"/>
    </row>
    <row r="251" spans="1:6" s="99" customFormat="1" ht="61.2" customHeight="1" x14ac:dyDescent="0.3">
      <c r="A251" s="136"/>
      <c r="B251" s="162" t="s">
        <v>240</v>
      </c>
      <c r="C251" s="163"/>
      <c r="D251" s="163"/>
      <c r="E251" s="164"/>
      <c r="F251" s="98"/>
    </row>
    <row r="252" spans="1:6" s="99" customFormat="1" ht="30.75" customHeight="1" x14ac:dyDescent="0.3">
      <c r="A252" s="136"/>
      <c r="B252" s="162" t="s">
        <v>241</v>
      </c>
      <c r="C252" s="163"/>
      <c r="D252" s="163"/>
      <c r="E252" s="164"/>
      <c r="F252" s="98"/>
    </row>
    <row r="253" spans="1:6" s="99" customFormat="1" ht="82.8" customHeight="1" x14ac:dyDescent="0.3">
      <c r="A253" s="136"/>
      <c r="B253" s="162" t="s">
        <v>242</v>
      </c>
      <c r="C253" s="163"/>
      <c r="D253" s="163"/>
      <c r="E253" s="164"/>
      <c r="F253" s="98"/>
    </row>
    <row r="254" spans="1:6" s="99" customFormat="1" ht="30.75" customHeight="1" x14ac:dyDescent="0.3">
      <c r="A254" s="136"/>
      <c r="B254" s="162" t="s">
        <v>243</v>
      </c>
      <c r="C254" s="163"/>
      <c r="D254" s="163"/>
      <c r="E254" s="164"/>
      <c r="F254" s="98"/>
    </row>
    <row r="255" spans="1:6" s="99" customFormat="1" ht="30.75" customHeight="1" x14ac:dyDescent="0.3">
      <c r="A255" s="136"/>
      <c r="B255" s="162" t="s">
        <v>244</v>
      </c>
      <c r="C255" s="163"/>
      <c r="D255" s="163"/>
      <c r="E255" s="164"/>
      <c r="F255" s="98"/>
    </row>
    <row r="256" spans="1:6" s="99" customFormat="1" ht="30.75" customHeight="1" x14ac:dyDescent="0.3">
      <c r="A256" s="136"/>
      <c r="B256" s="162" t="s">
        <v>245</v>
      </c>
      <c r="C256" s="163"/>
      <c r="D256" s="163"/>
      <c r="E256" s="164"/>
      <c r="F256" s="98"/>
    </row>
    <row r="257" spans="1:12" s="99" customFormat="1" ht="32.4" customHeight="1" thickBot="1" x14ac:dyDescent="0.35">
      <c r="A257" s="137"/>
      <c r="B257" s="132" t="s">
        <v>216</v>
      </c>
      <c r="C257" s="133"/>
      <c r="D257" s="133"/>
      <c r="E257" s="134"/>
    </row>
    <row r="258" spans="1:12" ht="110.4" customHeight="1" thickBot="1" x14ac:dyDescent="0.35">
      <c r="A258" s="4" t="s">
        <v>37</v>
      </c>
      <c r="B258" s="5" t="s">
        <v>38</v>
      </c>
      <c r="C258" s="5" t="s">
        <v>91</v>
      </c>
      <c r="D258" s="5" t="s">
        <v>92</v>
      </c>
      <c r="E258" s="5" t="s">
        <v>93</v>
      </c>
      <c r="F258" s="6" t="s">
        <v>39</v>
      </c>
      <c r="G258" s="64" t="s">
        <v>95</v>
      </c>
      <c r="H258" s="8" t="s">
        <v>161</v>
      </c>
      <c r="I258" s="2"/>
      <c r="K258" s="3"/>
      <c r="L258" s="3"/>
    </row>
    <row r="259" spans="1:12" s="13" customFormat="1" ht="25.05" customHeight="1" thickTop="1" x14ac:dyDescent="0.3">
      <c r="A259" s="14" t="s">
        <v>166</v>
      </c>
      <c r="B259" s="15">
        <v>1</v>
      </c>
      <c r="C259" s="15">
        <v>0</v>
      </c>
      <c r="D259" s="15">
        <v>2</v>
      </c>
      <c r="E259" s="15">
        <v>15</v>
      </c>
      <c r="F259" s="31">
        <v>49</v>
      </c>
      <c r="G259" s="17">
        <f>SUM(B259:F259)</f>
        <v>67</v>
      </c>
      <c r="H259" s="17">
        <f>F259+E259</f>
        <v>64</v>
      </c>
    </row>
    <row r="260" spans="1:12" s="13" customFormat="1" ht="25.8" customHeight="1" thickBot="1" x14ac:dyDescent="0.35">
      <c r="A260" s="33" t="s">
        <v>19</v>
      </c>
      <c r="B260" s="34">
        <f>B259/67</f>
        <v>1.4925373134328358E-2</v>
      </c>
      <c r="C260" s="34">
        <f>C259/67</f>
        <v>0</v>
      </c>
      <c r="D260" s="34">
        <f>D259/67</f>
        <v>2.9850746268656716E-2</v>
      </c>
      <c r="E260" s="34">
        <f>E259/67</f>
        <v>0.22388059701492538</v>
      </c>
      <c r="F260" s="116">
        <f>F259/67</f>
        <v>0.73134328358208955</v>
      </c>
      <c r="G260" s="73">
        <f>G259/67</f>
        <v>1</v>
      </c>
      <c r="H260" s="71">
        <f>H259/67</f>
        <v>0.95522388059701491</v>
      </c>
    </row>
    <row r="261" spans="1:12" s="13" customFormat="1" ht="25.05" customHeight="1" thickBot="1" x14ac:dyDescent="0.35">
      <c r="A261" s="85"/>
      <c r="B261" s="86"/>
      <c r="C261" s="86"/>
      <c r="D261" s="86"/>
      <c r="E261" s="86"/>
      <c r="F261" s="86"/>
      <c r="G261" s="86"/>
      <c r="H261" s="86"/>
      <c r="I261" s="87"/>
      <c r="J261" s="86"/>
    </row>
    <row r="262" spans="1:12" ht="50.4" customHeight="1" thickBot="1" x14ac:dyDescent="0.35">
      <c r="A262" s="147" t="s">
        <v>16</v>
      </c>
      <c r="B262" s="147"/>
      <c r="C262" s="147"/>
      <c r="D262" s="147"/>
      <c r="E262" s="147"/>
      <c r="F262" s="147"/>
      <c r="G262" s="147"/>
      <c r="H262" s="147"/>
      <c r="I262" s="147"/>
      <c r="J262" s="147"/>
    </row>
    <row r="263" spans="1:12" ht="48.6" thickBot="1" x14ac:dyDescent="0.35">
      <c r="A263" s="148" t="s">
        <v>94</v>
      </c>
      <c r="B263" s="149"/>
      <c r="C263" s="149"/>
      <c r="D263" s="149"/>
      <c r="E263" s="149"/>
      <c r="F263" s="149"/>
      <c r="G263" s="150"/>
      <c r="H263" s="50" t="s">
        <v>95</v>
      </c>
      <c r="I263" s="51" t="s">
        <v>19</v>
      </c>
      <c r="L263" s="3"/>
    </row>
    <row r="264" spans="1:12" ht="31.8" customHeight="1" thickTop="1" x14ac:dyDescent="0.3">
      <c r="A264" s="155" t="s">
        <v>246</v>
      </c>
      <c r="B264" s="156"/>
      <c r="C264" s="156"/>
      <c r="D264" s="156"/>
      <c r="E264" s="156"/>
      <c r="F264" s="156"/>
      <c r="G264" s="157"/>
      <c r="H264" s="117">
        <v>1</v>
      </c>
      <c r="I264" s="118">
        <f>H264/67</f>
        <v>1.4925373134328358E-2</v>
      </c>
      <c r="L264" s="3"/>
    </row>
    <row r="265" spans="1:12" ht="30.75" customHeight="1" thickBot="1" x14ac:dyDescent="0.35">
      <c r="A265" s="141" t="s">
        <v>17</v>
      </c>
      <c r="B265" s="142"/>
      <c r="C265" s="142"/>
      <c r="D265" s="142"/>
      <c r="E265" s="142"/>
      <c r="F265" s="142"/>
      <c r="G265" s="142"/>
      <c r="H265" s="52">
        <f>67-SUM(H264:H264)</f>
        <v>66</v>
      </c>
      <c r="I265" s="53">
        <f>H265/67</f>
        <v>0.9850746268656716</v>
      </c>
      <c r="L265" s="3"/>
    </row>
    <row r="266" spans="1:12" x14ac:dyDescent="0.3">
      <c r="A266" s="54"/>
      <c r="B266" s="55"/>
      <c r="C266" s="56"/>
    </row>
  </sheetData>
  <mergeCells count="66">
    <mergeCell ref="B98:H98"/>
    <mergeCell ref="B100:H100"/>
    <mergeCell ref="B101:H101"/>
    <mergeCell ref="B102:H102"/>
    <mergeCell ref="B104:H104"/>
    <mergeCell ref="B108:H108"/>
    <mergeCell ref="B109:H109"/>
    <mergeCell ref="B111:H111"/>
    <mergeCell ref="B112:H112"/>
    <mergeCell ref="B113:H113"/>
    <mergeCell ref="B114:H114"/>
    <mergeCell ref="B116:H116"/>
    <mergeCell ref="B117:H117"/>
    <mergeCell ref="B255:E255"/>
    <mergeCell ref="B256:E256"/>
    <mergeCell ref="B247:E247"/>
    <mergeCell ref="B248:E248"/>
    <mergeCell ref="B249:E249"/>
    <mergeCell ref="B250:E250"/>
    <mergeCell ref="B251:E251"/>
    <mergeCell ref="B252:E252"/>
    <mergeCell ref="B253:E253"/>
    <mergeCell ref="B254:E254"/>
    <mergeCell ref="B242:E242"/>
    <mergeCell ref="B243:E243"/>
    <mergeCell ref="B244:E244"/>
    <mergeCell ref="B245:E245"/>
    <mergeCell ref="B246:E246"/>
    <mergeCell ref="B141:H141"/>
    <mergeCell ref="B144:H144"/>
    <mergeCell ref="B151:H151"/>
    <mergeCell ref="B154:H154"/>
    <mergeCell ref="B241:E241"/>
    <mergeCell ref="B16:H16"/>
    <mergeCell ref="B46:H46"/>
    <mergeCell ref="B49:H49"/>
    <mergeCell ref="B52:H52"/>
    <mergeCell ref="B238:E238"/>
    <mergeCell ref="B237:E237"/>
    <mergeCell ref="B236:E236"/>
    <mergeCell ref="B115:H115"/>
    <mergeCell ref="B118:H118"/>
    <mergeCell ref="B43:H43"/>
    <mergeCell ref="B79:H79"/>
    <mergeCell ref="B82:H82"/>
    <mergeCell ref="B96:H96"/>
    <mergeCell ref="A265:G265"/>
    <mergeCell ref="A121:A122"/>
    <mergeCell ref="A124:A125"/>
    <mergeCell ref="A130:A131"/>
    <mergeCell ref="A262:J262"/>
    <mergeCell ref="A263:G263"/>
    <mergeCell ref="B225:G225"/>
    <mergeCell ref="B239:E239"/>
    <mergeCell ref="B240:E240"/>
    <mergeCell ref="B233:E233"/>
    <mergeCell ref="B232:E232"/>
    <mergeCell ref="A264:G264"/>
    <mergeCell ref="I93:I118"/>
    <mergeCell ref="J93:J118"/>
    <mergeCell ref="A93:A118"/>
    <mergeCell ref="A232:A239"/>
    <mergeCell ref="B257:E257"/>
    <mergeCell ref="A240:A257"/>
    <mergeCell ref="B235:E235"/>
    <mergeCell ref="B234:E234"/>
  </mergeCells>
  <phoneticPr fontId="1" type="noConversion"/>
  <printOptions horizontalCentered="1"/>
  <pageMargins left="0.11811023622047245" right="0.15748031496062992" top="0.51181102362204722" bottom="0.47244094488188981" header="0.51181102362204722" footer="0.15748031496062992"/>
  <pageSetup paperSize="9" scale="75" orientation="portrait" r:id="rId1"/>
  <headerFooter alignWithMargins="0">
    <oddFooter>&amp;L&amp;"新細明體,粗斜體"&amp;10&amp;D &amp;T&amp;C&amp;"新細明體,粗體"&amp;10&amp;A&amp;R&amp;"新細明體,粗斜體"&amp;10第&amp;P頁 共&amp;N頁</oddFooter>
  </headerFooter>
  <rowBreaks count="2" manualBreakCount="2">
    <brk id="118" max="16383" man="1"/>
    <brk id="1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臺中至德</vt:lpstr>
    </vt:vector>
  </TitlesOfParts>
  <Company>婦聯聽障文教基金會</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行政組長</dc:creator>
  <cp:lastModifiedBy>Lin Jill</cp:lastModifiedBy>
  <cp:lastPrinted>2017-11-15T05:45:20Z</cp:lastPrinted>
  <dcterms:created xsi:type="dcterms:W3CDTF">2010-06-01T01:28:29Z</dcterms:created>
  <dcterms:modified xsi:type="dcterms:W3CDTF">2022-11-21T03:40:15Z</dcterms:modified>
</cp:coreProperties>
</file>