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E:\滿意度問卷\基金會服務問卷\111基金會服務問卷\"/>
    </mc:Choice>
  </mc:AlternateContent>
  <xr:revisionPtr revIDLastSave="0" documentId="13_ncr:1_{2D7922AA-2D6F-405A-B6AF-C3461B85A594}" xr6:coauthVersionLast="47" xr6:coauthVersionMax="47" xr10:uidLastSave="{00000000-0000-0000-0000-000000000000}"/>
  <bookViews>
    <workbookView xWindow="-108" yWindow="-108" windowWidth="23256" windowHeight="12576" xr2:uid="{00000000-000D-0000-FFFF-FFFF00000000}"/>
  </bookViews>
  <sheets>
    <sheet name="台北至德" sheetId="3" r:id="rId1"/>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335" i="3" l="1"/>
  <c r="I339" i="3"/>
  <c r="H169" i="3"/>
  <c r="F172" i="3"/>
  <c r="E172" i="3"/>
  <c r="D172" i="3"/>
  <c r="B175" i="3"/>
  <c r="I168" i="3"/>
  <c r="I336" i="3"/>
  <c r="I337" i="3"/>
  <c r="I338" i="3"/>
  <c r="I340" i="3"/>
  <c r="C329" i="3"/>
  <c r="D329" i="3"/>
  <c r="E329" i="3"/>
  <c r="F329" i="3"/>
  <c r="B329" i="3"/>
  <c r="E293" i="3"/>
  <c r="D293" i="3"/>
  <c r="C293" i="3"/>
  <c r="B293" i="3"/>
  <c r="G289" i="3"/>
  <c r="F289" i="3"/>
  <c r="E289" i="3"/>
  <c r="D289" i="3"/>
  <c r="C289" i="3"/>
  <c r="B289" i="3"/>
  <c r="G285" i="3"/>
  <c r="F285" i="3"/>
  <c r="E285" i="3"/>
  <c r="D285" i="3"/>
  <c r="C285" i="3"/>
  <c r="B285" i="3"/>
  <c r="H281" i="3"/>
  <c r="G281" i="3"/>
  <c r="F281" i="3"/>
  <c r="E281" i="3"/>
  <c r="D281" i="3"/>
  <c r="C281" i="3"/>
  <c r="B281" i="3"/>
  <c r="I276" i="3"/>
  <c r="I277" i="3"/>
  <c r="H277" i="3"/>
  <c r="D277" i="3"/>
  <c r="E277" i="3"/>
  <c r="F277" i="3"/>
  <c r="G277" i="3"/>
  <c r="C277" i="3"/>
  <c r="J273" i="3"/>
  <c r="J274" i="3"/>
  <c r="I273" i="3"/>
  <c r="I274" i="3"/>
  <c r="H274" i="3"/>
  <c r="G274" i="3"/>
  <c r="F274" i="3"/>
  <c r="E274" i="3"/>
  <c r="D274" i="3"/>
  <c r="C274" i="3"/>
  <c r="J270" i="3"/>
  <c r="J271" i="3"/>
  <c r="I270" i="3"/>
  <c r="I271" i="3"/>
  <c r="H271" i="3"/>
  <c r="G271" i="3"/>
  <c r="F271" i="3"/>
  <c r="E271" i="3"/>
  <c r="D271" i="3"/>
  <c r="C271" i="3"/>
  <c r="J267" i="3"/>
  <c r="J268" i="3"/>
  <c r="I267" i="3"/>
  <c r="I268" i="3"/>
  <c r="H268" i="3"/>
  <c r="G268" i="3"/>
  <c r="F268" i="3"/>
  <c r="E268" i="3"/>
  <c r="D268" i="3"/>
  <c r="C268" i="3"/>
  <c r="J264" i="3"/>
  <c r="J265" i="3"/>
  <c r="I264" i="3"/>
  <c r="I265" i="3"/>
  <c r="H265" i="3"/>
  <c r="G265" i="3"/>
  <c r="F265" i="3"/>
  <c r="E265" i="3"/>
  <c r="D265" i="3"/>
  <c r="C265" i="3"/>
  <c r="J261" i="3"/>
  <c r="J262" i="3"/>
  <c r="I261" i="3"/>
  <c r="I262" i="3"/>
  <c r="H262" i="3"/>
  <c r="G262" i="3"/>
  <c r="F262" i="3"/>
  <c r="E262" i="3"/>
  <c r="D262" i="3"/>
  <c r="C262" i="3"/>
  <c r="J258" i="3"/>
  <c r="J259" i="3"/>
  <c r="I258" i="3"/>
  <c r="I259" i="3"/>
  <c r="H259" i="3"/>
  <c r="G259" i="3"/>
  <c r="F259" i="3"/>
  <c r="E259" i="3"/>
  <c r="D259" i="3"/>
  <c r="C259" i="3"/>
  <c r="J255" i="3"/>
  <c r="J256" i="3"/>
  <c r="I255" i="3"/>
  <c r="I256" i="3"/>
  <c r="H256" i="3"/>
  <c r="G256" i="3"/>
  <c r="F256" i="3"/>
  <c r="E256" i="3"/>
  <c r="D256" i="3"/>
  <c r="C256" i="3"/>
  <c r="J252" i="3"/>
  <c r="J253" i="3"/>
  <c r="I252" i="3"/>
  <c r="I253" i="3"/>
  <c r="H253" i="3"/>
  <c r="G253" i="3"/>
  <c r="F253" i="3"/>
  <c r="E253" i="3"/>
  <c r="D253" i="3"/>
  <c r="C253" i="3"/>
  <c r="J249" i="3"/>
  <c r="J250" i="3"/>
  <c r="I249" i="3"/>
  <c r="I250" i="3"/>
  <c r="H250" i="3"/>
  <c r="G250" i="3"/>
  <c r="F250" i="3"/>
  <c r="E250" i="3"/>
  <c r="D250" i="3"/>
  <c r="C250" i="3"/>
  <c r="J246" i="3"/>
  <c r="J247" i="3"/>
  <c r="I246" i="3"/>
  <c r="I247" i="3"/>
  <c r="H247" i="3"/>
  <c r="G247" i="3"/>
  <c r="F247" i="3"/>
  <c r="E247" i="3"/>
  <c r="D247" i="3"/>
  <c r="C247" i="3"/>
  <c r="J243" i="3"/>
  <c r="J244" i="3"/>
  <c r="I243" i="3"/>
  <c r="I244" i="3"/>
  <c r="H244" i="3"/>
  <c r="G244" i="3"/>
  <c r="F244" i="3"/>
  <c r="E244" i="3"/>
  <c r="D244" i="3"/>
  <c r="C244" i="3"/>
  <c r="J239" i="3"/>
  <c r="J240" i="3"/>
  <c r="I239" i="3"/>
  <c r="I240" i="3"/>
  <c r="H240" i="3"/>
  <c r="G240" i="3"/>
  <c r="F240" i="3"/>
  <c r="E240" i="3"/>
  <c r="D240" i="3"/>
  <c r="C240" i="3"/>
  <c r="J236" i="3"/>
  <c r="J237" i="3"/>
  <c r="I236" i="3"/>
  <c r="I237" i="3"/>
  <c r="H237" i="3"/>
  <c r="G237" i="3"/>
  <c r="F237" i="3"/>
  <c r="E237" i="3"/>
  <c r="D237" i="3"/>
  <c r="C237" i="3"/>
  <c r="J233" i="3"/>
  <c r="J234" i="3"/>
  <c r="I233" i="3"/>
  <c r="I234" i="3"/>
  <c r="H234" i="3"/>
  <c r="G234" i="3"/>
  <c r="F234" i="3"/>
  <c r="E234" i="3"/>
  <c r="D234" i="3"/>
  <c r="C234" i="3"/>
  <c r="J230" i="3"/>
  <c r="J231" i="3"/>
  <c r="I230" i="3"/>
  <c r="I231" i="3"/>
  <c r="H231" i="3"/>
  <c r="G231" i="3"/>
  <c r="F231" i="3"/>
  <c r="E231" i="3"/>
  <c r="D231" i="3"/>
  <c r="C231" i="3"/>
  <c r="J227" i="3"/>
  <c r="J228" i="3"/>
  <c r="I227" i="3"/>
  <c r="I228" i="3"/>
  <c r="H228" i="3"/>
  <c r="G228" i="3"/>
  <c r="F228" i="3"/>
  <c r="E228" i="3"/>
  <c r="D228" i="3"/>
  <c r="C228" i="3"/>
  <c r="J224" i="3"/>
  <c r="J225" i="3"/>
  <c r="I224" i="3"/>
  <c r="I225" i="3"/>
  <c r="H225" i="3"/>
  <c r="G225" i="3"/>
  <c r="F225" i="3"/>
  <c r="E225" i="3"/>
  <c r="D225" i="3"/>
  <c r="C225" i="3"/>
  <c r="J221" i="3"/>
  <c r="J222" i="3"/>
  <c r="I221" i="3"/>
  <c r="I222" i="3"/>
  <c r="H222" i="3"/>
  <c r="G222" i="3"/>
  <c r="F222" i="3"/>
  <c r="E222" i="3"/>
  <c r="D222" i="3"/>
  <c r="C222" i="3"/>
  <c r="J218" i="3"/>
  <c r="J219" i="3"/>
  <c r="I218" i="3"/>
  <c r="I219" i="3"/>
  <c r="H219" i="3"/>
  <c r="G219" i="3"/>
  <c r="F219" i="3"/>
  <c r="E219" i="3"/>
  <c r="D219" i="3"/>
  <c r="C219" i="3"/>
  <c r="J215" i="3"/>
  <c r="J216" i="3"/>
  <c r="I215" i="3"/>
  <c r="I216" i="3"/>
  <c r="H216" i="3"/>
  <c r="G216" i="3"/>
  <c r="F216" i="3"/>
  <c r="E216" i="3"/>
  <c r="D216" i="3"/>
  <c r="C216" i="3"/>
  <c r="J212" i="3"/>
  <c r="J213" i="3"/>
  <c r="I212" i="3"/>
  <c r="I213" i="3"/>
  <c r="H213" i="3"/>
  <c r="G213" i="3"/>
  <c r="F213" i="3"/>
  <c r="E213" i="3"/>
  <c r="D213" i="3"/>
  <c r="C213" i="3"/>
  <c r="J209" i="3"/>
  <c r="J210" i="3"/>
  <c r="I209" i="3"/>
  <c r="I210" i="3"/>
  <c r="H210" i="3"/>
  <c r="G210" i="3"/>
  <c r="F210" i="3"/>
  <c r="E210" i="3"/>
  <c r="D210" i="3"/>
  <c r="C210" i="3"/>
  <c r="J205" i="3"/>
  <c r="J206" i="3"/>
  <c r="I205" i="3"/>
  <c r="I206" i="3"/>
  <c r="H206" i="3"/>
  <c r="G206" i="3"/>
  <c r="F206" i="3"/>
  <c r="E206" i="3"/>
  <c r="D206" i="3"/>
  <c r="C206" i="3"/>
  <c r="J202" i="3"/>
  <c r="J203" i="3"/>
  <c r="I202" i="3"/>
  <c r="I203" i="3"/>
  <c r="H203" i="3"/>
  <c r="G203" i="3"/>
  <c r="F203" i="3"/>
  <c r="E203" i="3"/>
  <c r="D203" i="3"/>
  <c r="C203" i="3"/>
  <c r="J199" i="3"/>
  <c r="J200" i="3"/>
  <c r="I199" i="3"/>
  <c r="I200" i="3"/>
  <c r="H200" i="3"/>
  <c r="G200" i="3"/>
  <c r="F200" i="3"/>
  <c r="E200" i="3"/>
  <c r="D200" i="3"/>
  <c r="C200" i="3"/>
  <c r="J196" i="3"/>
  <c r="J197" i="3"/>
  <c r="I196" i="3"/>
  <c r="I197" i="3"/>
  <c r="H197" i="3"/>
  <c r="G197" i="3"/>
  <c r="F197" i="3"/>
  <c r="E197" i="3"/>
  <c r="D197" i="3"/>
  <c r="C197" i="3"/>
  <c r="J193" i="3"/>
  <c r="J194" i="3"/>
  <c r="I193" i="3"/>
  <c r="I194" i="3"/>
  <c r="H194" i="3"/>
  <c r="G194" i="3"/>
  <c r="F194" i="3"/>
  <c r="E194" i="3"/>
  <c r="D194" i="3"/>
  <c r="C194" i="3"/>
  <c r="J190" i="3"/>
  <c r="J191" i="3"/>
  <c r="I190" i="3"/>
  <c r="I191" i="3"/>
  <c r="H191" i="3"/>
  <c r="G191" i="3"/>
  <c r="F191" i="3"/>
  <c r="E191" i="3"/>
  <c r="D191" i="3"/>
  <c r="C191" i="3"/>
  <c r="J187" i="3"/>
  <c r="J188" i="3"/>
  <c r="I187" i="3"/>
  <c r="I188" i="3"/>
  <c r="H188" i="3"/>
  <c r="G188" i="3"/>
  <c r="F188" i="3"/>
  <c r="E188" i="3"/>
  <c r="D188" i="3"/>
  <c r="C188" i="3"/>
  <c r="J184" i="3"/>
  <c r="J185" i="3"/>
  <c r="I184" i="3"/>
  <c r="I185" i="3"/>
  <c r="H185" i="3"/>
  <c r="G185" i="3"/>
  <c r="F185" i="3"/>
  <c r="E185" i="3"/>
  <c r="D185" i="3"/>
  <c r="C185" i="3"/>
  <c r="D182" i="3"/>
  <c r="E182" i="3"/>
  <c r="F182" i="3"/>
  <c r="G182" i="3"/>
  <c r="I181" i="3"/>
  <c r="I182" i="3"/>
  <c r="H182" i="3"/>
  <c r="C182" i="3"/>
  <c r="F178" i="3"/>
  <c r="E178" i="3"/>
  <c r="D178" i="3"/>
  <c r="C178" i="3"/>
  <c r="B178" i="3"/>
  <c r="H175" i="3"/>
  <c r="G175" i="3"/>
  <c r="F175" i="3"/>
  <c r="E175" i="3"/>
  <c r="D175" i="3"/>
  <c r="C175" i="3"/>
  <c r="C172" i="3"/>
  <c r="B172" i="3"/>
  <c r="C169" i="3"/>
  <c r="D169" i="3"/>
  <c r="E169" i="3"/>
  <c r="F169" i="3"/>
  <c r="G169" i="3"/>
  <c r="B169" i="3"/>
  <c r="J137" i="3"/>
  <c r="J138" i="3"/>
  <c r="I137" i="3"/>
  <c r="I138" i="3"/>
  <c r="H138" i="3"/>
  <c r="G138" i="3"/>
  <c r="F138" i="3"/>
  <c r="E138" i="3"/>
  <c r="D138" i="3"/>
  <c r="C138" i="3"/>
  <c r="B138" i="3"/>
  <c r="J134" i="3"/>
  <c r="J135" i="3"/>
  <c r="I134" i="3"/>
  <c r="I135" i="3"/>
  <c r="H135" i="3"/>
  <c r="G135" i="3"/>
  <c r="F135" i="3"/>
  <c r="E135" i="3"/>
  <c r="D135" i="3"/>
  <c r="C135" i="3"/>
  <c r="B135" i="3"/>
  <c r="J130" i="3"/>
  <c r="J131" i="3"/>
  <c r="I130" i="3"/>
  <c r="I131" i="3"/>
  <c r="H131" i="3"/>
  <c r="G131" i="3"/>
  <c r="F131" i="3"/>
  <c r="E131" i="3"/>
  <c r="D131" i="3"/>
  <c r="C131" i="3"/>
  <c r="B131" i="3"/>
  <c r="J127" i="3"/>
  <c r="J128" i="3"/>
  <c r="I127" i="3"/>
  <c r="I128" i="3"/>
  <c r="H128" i="3"/>
  <c r="G128" i="3"/>
  <c r="F128" i="3"/>
  <c r="E128" i="3"/>
  <c r="D128" i="3"/>
  <c r="C128" i="3"/>
  <c r="B128" i="3"/>
  <c r="J123" i="3"/>
  <c r="J124" i="3"/>
  <c r="I123" i="3"/>
  <c r="I124" i="3"/>
  <c r="H124" i="3"/>
  <c r="G124" i="3"/>
  <c r="F124" i="3"/>
  <c r="E124" i="3"/>
  <c r="D124" i="3"/>
  <c r="C124" i="3"/>
  <c r="B124" i="3"/>
  <c r="J120" i="3"/>
  <c r="J121" i="3"/>
  <c r="I120" i="3"/>
  <c r="I121" i="3"/>
  <c r="H121" i="3"/>
  <c r="G121" i="3"/>
  <c r="F121" i="3"/>
  <c r="E121" i="3"/>
  <c r="D121" i="3"/>
  <c r="C121" i="3"/>
  <c r="B121" i="3"/>
  <c r="J117" i="3"/>
  <c r="J118" i="3"/>
  <c r="I117" i="3"/>
  <c r="I118" i="3"/>
  <c r="H118" i="3"/>
  <c r="G118" i="3"/>
  <c r="F118" i="3"/>
  <c r="E118" i="3"/>
  <c r="D118" i="3"/>
  <c r="C118" i="3"/>
  <c r="B118" i="3"/>
  <c r="J114" i="3"/>
  <c r="J115" i="3"/>
  <c r="I114" i="3"/>
  <c r="I115" i="3"/>
  <c r="H115" i="3"/>
  <c r="G115" i="3"/>
  <c r="F115" i="3"/>
  <c r="E115" i="3"/>
  <c r="D115" i="3"/>
  <c r="C115" i="3"/>
  <c r="B115" i="3"/>
  <c r="J110" i="3"/>
  <c r="J111" i="3"/>
  <c r="I110" i="3"/>
  <c r="I111" i="3"/>
  <c r="H111" i="3"/>
  <c r="G111" i="3"/>
  <c r="F111" i="3"/>
  <c r="E111" i="3"/>
  <c r="D111" i="3"/>
  <c r="C111" i="3"/>
  <c r="B111" i="3"/>
  <c r="J107" i="3"/>
  <c r="J108" i="3"/>
  <c r="I107" i="3"/>
  <c r="I108" i="3"/>
  <c r="H108" i="3"/>
  <c r="G108" i="3"/>
  <c r="F108" i="3"/>
  <c r="E108" i="3"/>
  <c r="D108" i="3"/>
  <c r="C108" i="3"/>
  <c r="B108" i="3"/>
  <c r="J104" i="3"/>
  <c r="J105" i="3"/>
  <c r="I104" i="3"/>
  <c r="I105" i="3"/>
  <c r="H105" i="3"/>
  <c r="G105" i="3"/>
  <c r="F105" i="3"/>
  <c r="E105" i="3"/>
  <c r="D105" i="3"/>
  <c r="C105" i="3"/>
  <c r="B105" i="3"/>
  <c r="J100" i="3"/>
  <c r="J101" i="3"/>
  <c r="I100" i="3"/>
  <c r="I101" i="3"/>
  <c r="H101" i="3"/>
  <c r="G101" i="3"/>
  <c r="F101" i="3"/>
  <c r="E101" i="3"/>
  <c r="D101" i="3"/>
  <c r="C101" i="3"/>
  <c r="B101" i="3"/>
  <c r="J97" i="3"/>
  <c r="J98" i="3"/>
  <c r="I97" i="3"/>
  <c r="I98" i="3"/>
  <c r="H98" i="3"/>
  <c r="G98" i="3"/>
  <c r="F98" i="3"/>
  <c r="E98" i="3"/>
  <c r="D98" i="3"/>
  <c r="C98" i="3"/>
  <c r="B98" i="3"/>
  <c r="J94" i="3"/>
  <c r="J95" i="3"/>
  <c r="I94" i="3"/>
  <c r="I95" i="3"/>
  <c r="H95" i="3"/>
  <c r="G95" i="3"/>
  <c r="F95" i="3"/>
  <c r="E95" i="3"/>
  <c r="D95" i="3"/>
  <c r="C95" i="3"/>
  <c r="B95" i="3"/>
  <c r="J91" i="3"/>
  <c r="J92" i="3"/>
  <c r="I91" i="3"/>
  <c r="I92" i="3"/>
  <c r="H92" i="3"/>
  <c r="G92" i="3"/>
  <c r="F92" i="3"/>
  <c r="E92" i="3"/>
  <c r="D92" i="3"/>
  <c r="C92" i="3"/>
  <c r="B92" i="3"/>
  <c r="J88" i="3"/>
  <c r="J89" i="3"/>
  <c r="I88" i="3"/>
  <c r="I89" i="3"/>
  <c r="H89" i="3"/>
  <c r="G89" i="3"/>
  <c r="F89" i="3"/>
  <c r="E89" i="3"/>
  <c r="D89" i="3"/>
  <c r="C89" i="3"/>
  <c r="B89" i="3"/>
  <c r="J85" i="3"/>
  <c r="J86" i="3"/>
  <c r="I85" i="3"/>
  <c r="I86" i="3"/>
  <c r="H86" i="3"/>
  <c r="G86" i="3"/>
  <c r="F86" i="3"/>
  <c r="E86" i="3"/>
  <c r="D86" i="3"/>
  <c r="C86" i="3"/>
  <c r="B86" i="3"/>
  <c r="J82" i="3"/>
  <c r="J83" i="3"/>
  <c r="I82" i="3"/>
  <c r="I83" i="3"/>
  <c r="H83" i="3"/>
  <c r="G83" i="3"/>
  <c r="F83" i="3"/>
  <c r="E83" i="3"/>
  <c r="D83" i="3"/>
  <c r="C83" i="3"/>
  <c r="B83" i="3"/>
  <c r="J78" i="3"/>
  <c r="J79" i="3"/>
  <c r="I78" i="3"/>
  <c r="I79" i="3"/>
  <c r="H79" i="3"/>
  <c r="G79" i="3"/>
  <c r="F79" i="3"/>
  <c r="E79" i="3"/>
  <c r="D79" i="3"/>
  <c r="C79" i="3"/>
  <c r="B79" i="3"/>
  <c r="J75" i="3"/>
  <c r="J76" i="3"/>
  <c r="I75" i="3"/>
  <c r="I76" i="3"/>
  <c r="H76" i="3"/>
  <c r="G76" i="3"/>
  <c r="F76" i="3"/>
  <c r="E76" i="3"/>
  <c r="D76" i="3"/>
  <c r="C76" i="3"/>
  <c r="B76" i="3"/>
  <c r="J72" i="3"/>
  <c r="J73" i="3"/>
  <c r="I72" i="3"/>
  <c r="I73" i="3"/>
  <c r="H73" i="3"/>
  <c r="G73" i="3"/>
  <c r="F73" i="3"/>
  <c r="E73" i="3"/>
  <c r="D73" i="3"/>
  <c r="C73" i="3"/>
  <c r="B73" i="3"/>
  <c r="J68" i="3"/>
  <c r="J69" i="3"/>
  <c r="I68" i="3"/>
  <c r="I69" i="3"/>
  <c r="H69" i="3"/>
  <c r="G69" i="3"/>
  <c r="F69" i="3"/>
  <c r="E69" i="3"/>
  <c r="D69" i="3"/>
  <c r="C69" i="3"/>
  <c r="B69" i="3"/>
  <c r="J64" i="3"/>
  <c r="J65" i="3"/>
  <c r="I64" i="3"/>
  <c r="I65" i="3"/>
  <c r="H65" i="3"/>
  <c r="G65" i="3"/>
  <c r="F65" i="3"/>
  <c r="E65" i="3"/>
  <c r="D65" i="3"/>
  <c r="C65" i="3"/>
  <c r="B65" i="3"/>
  <c r="J60" i="3"/>
  <c r="J61" i="3"/>
  <c r="I60" i="3"/>
  <c r="I61" i="3"/>
  <c r="H61" i="3"/>
  <c r="G61" i="3"/>
  <c r="F61" i="3"/>
  <c r="E61" i="3"/>
  <c r="D61" i="3"/>
  <c r="C61" i="3"/>
  <c r="B61" i="3"/>
  <c r="J56" i="3"/>
  <c r="J57" i="3"/>
  <c r="I56" i="3"/>
  <c r="I57" i="3"/>
  <c r="H57" i="3"/>
  <c r="G57" i="3"/>
  <c r="F57" i="3"/>
  <c r="E57" i="3"/>
  <c r="D57" i="3"/>
  <c r="C57" i="3"/>
  <c r="B57" i="3"/>
  <c r="J51" i="3"/>
  <c r="J52" i="3"/>
  <c r="I51" i="3"/>
  <c r="I52" i="3"/>
  <c r="H52" i="3"/>
  <c r="G52" i="3"/>
  <c r="F52" i="3"/>
  <c r="E52" i="3"/>
  <c r="D52" i="3"/>
  <c r="C52" i="3"/>
  <c r="B52" i="3"/>
  <c r="J47" i="3"/>
  <c r="J48" i="3"/>
  <c r="I47" i="3"/>
  <c r="I48" i="3"/>
  <c r="H48" i="3"/>
  <c r="G48" i="3"/>
  <c r="F48" i="3"/>
  <c r="E48" i="3"/>
  <c r="D48" i="3"/>
  <c r="C48" i="3"/>
  <c r="B48" i="3"/>
  <c r="J43" i="3"/>
  <c r="J44" i="3"/>
  <c r="I43" i="3"/>
  <c r="I44" i="3"/>
  <c r="H44" i="3"/>
  <c r="G44" i="3"/>
  <c r="F44" i="3"/>
  <c r="E44" i="3"/>
  <c r="D44" i="3"/>
  <c r="C44" i="3"/>
  <c r="B44" i="3"/>
  <c r="J39" i="3"/>
  <c r="J40" i="3"/>
  <c r="I39" i="3"/>
  <c r="I40" i="3"/>
  <c r="H40" i="3"/>
  <c r="G40" i="3"/>
  <c r="F40" i="3"/>
  <c r="E40" i="3"/>
  <c r="D40" i="3"/>
  <c r="C40" i="3"/>
  <c r="B40" i="3"/>
  <c r="J36" i="3"/>
  <c r="J37" i="3"/>
  <c r="I36" i="3"/>
  <c r="I37" i="3"/>
  <c r="H37" i="3"/>
  <c r="G37" i="3"/>
  <c r="F37" i="3"/>
  <c r="E37" i="3"/>
  <c r="D37" i="3"/>
  <c r="C37" i="3"/>
  <c r="B37" i="3"/>
  <c r="J32" i="3"/>
  <c r="J33" i="3"/>
  <c r="I32" i="3"/>
  <c r="I33" i="3"/>
  <c r="H33" i="3"/>
  <c r="G33" i="3"/>
  <c r="F33" i="3"/>
  <c r="E33" i="3"/>
  <c r="D33" i="3"/>
  <c r="C33" i="3"/>
  <c r="B33" i="3"/>
  <c r="J28" i="3"/>
  <c r="J29" i="3"/>
  <c r="I28" i="3"/>
  <c r="I29" i="3"/>
  <c r="H29" i="3"/>
  <c r="G29" i="3"/>
  <c r="F29" i="3"/>
  <c r="E29" i="3"/>
  <c r="D29" i="3"/>
  <c r="C29" i="3"/>
  <c r="B29" i="3"/>
  <c r="J24" i="3"/>
  <c r="J25" i="3"/>
  <c r="I24" i="3"/>
  <c r="I25" i="3"/>
  <c r="H25" i="3"/>
  <c r="G25" i="3"/>
  <c r="F25" i="3"/>
  <c r="E25" i="3"/>
  <c r="D25" i="3"/>
  <c r="C25" i="3"/>
  <c r="B25" i="3"/>
  <c r="J20" i="3"/>
  <c r="J21" i="3"/>
  <c r="I20" i="3"/>
  <c r="I21" i="3"/>
  <c r="H21" i="3"/>
  <c r="G21" i="3"/>
  <c r="F21" i="3"/>
  <c r="E21" i="3"/>
  <c r="D21" i="3"/>
  <c r="C21" i="3"/>
  <c r="B21" i="3"/>
  <c r="J14" i="3"/>
  <c r="J15" i="3"/>
  <c r="I14" i="3"/>
  <c r="I15" i="3"/>
  <c r="H15" i="3"/>
  <c r="G15" i="3"/>
  <c r="F15" i="3"/>
  <c r="E15" i="3"/>
  <c r="D15" i="3"/>
  <c r="C15" i="3"/>
  <c r="B15" i="3"/>
  <c r="J10" i="3"/>
  <c r="J11" i="3"/>
  <c r="I10" i="3"/>
  <c r="I11" i="3"/>
  <c r="H11" i="3"/>
  <c r="G11" i="3"/>
  <c r="F11" i="3"/>
  <c r="E11" i="3"/>
  <c r="D11" i="3"/>
  <c r="C11" i="3"/>
  <c r="B11" i="3"/>
  <c r="D6" i="3"/>
  <c r="I5" i="3"/>
  <c r="I6" i="3"/>
  <c r="H6" i="3"/>
  <c r="G6" i="3"/>
  <c r="F6" i="3"/>
  <c r="E6" i="3"/>
  <c r="C6" i="3"/>
  <c r="B6" i="3"/>
  <c r="H341" i="3"/>
  <c r="I341" i="3"/>
  <c r="F293" i="3"/>
  <c r="J276" i="3"/>
  <c r="J277" i="3"/>
  <c r="J181" i="3"/>
  <c r="J182" i="3"/>
  <c r="G171" i="3"/>
  <c r="G172" i="3"/>
  <c r="I169" i="3"/>
  <c r="J5" i="3"/>
  <c r="J6" i="3"/>
  <c r="I2" i="3"/>
  <c r="H328" i="3"/>
  <c r="G328" i="3"/>
  <c r="H329" i="3"/>
</calcChain>
</file>

<file path=xl/sharedStrings.xml><?xml version="1.0" encoding="utf-8"?>
<sst xmlns="http://schemas.openxmlformats.org/spreadsheetml/2006/main" count="506" uniqueCount="250">
  <si>
    <t>未接受此項服務</t>
  </si>
  <si>
    <t>二、聽力學服務</t>
  </si>
  <si>
    <t>三、社工服務</t>
  </si>
  <si>
    <t>您的孩子目前年齡：</t>
  </si>
  <si>
    <t>滿一歲至未滿兩歲</t>
    <phoneticPr fontId="1" type="noConversion"/>
  </si>
  <si>
    <t>滿四歲至未滿五歲</t>
    <phoneticPr fontId="1" type="noConversion"/>
  </si>
  <si>
    <t>滿三年以上</t>
    <phoneticPr fontId="1" type="noConversion"/>
  </si>
  <si>
    <t>個別課</t>
    <phoneticPr fontId="1" type="noConversion"/>
  </si>
  <si>
    <t>故事課</t>
    <phoneticPr fontId="1" type="noConversion"/>
  </si>
  <si>
    <t>在其他機構上課</t>
    <phoneticPr fontId="1" type="noConversion"/>
  </si>
  <si>
    <t>在醫院或診所上課</t>
    <phoneticPr fontId="1" type="noConversion"/>
  </si>
  <si>
    <t>就讀國小</t>
    <phoneticPr fontId="1" type="noConversion"/>
  </si>
  <si>
    <t>非常不滿意</t>
    <phoneticPr fontId="1" type="noConversion"/>
  </si>
  <si>
    <t>不滿意</t>
    <phoneticPr fontId="1" type="noConversion"/>
  </si>
  <si>
    <t>普通</t>
    <phoneticPr fontId="1" type="noConversion"/>
  </si>
  <si>
    <t>滿意</t>
    <phoneticPr fontId="1" type="noConversion"/>
  </si>
  <si>
    <t>對於本會所提供的課程或舉辦的活動（例如：活動的內容、地點、時間）有任何建議；或希望本會能再增加其他服務，均請您填寫於下方，謝謝!</t>
  </si>
  <si>
    <t>無意見</t>
    <phoneticPr fontId="1" type="noConversion"/>
  </si>
  <si>
    <t>滿意+非常滿意</t>
    <phoneticPr fontId="1" type="noConversion"/>
  </si>
  <si>
    <t>百分比</t>
    <phoneticPr fontId="1" type="noConversion"/>
  </si>
  <si>
    <t>非常滿意</t>
    <phoneticPr fontId="1" type="noConversion"/>
  </si>
  <si>
    <t>人數合計</t>
    <phoneticPr fontId="1" type="noConversion"/>
  </si>
  <si>
    <t>03. 助聽輔具的選配服務</t>
    <phoneticPr fontId="1" type="noConversion"/>
  </si>
  <si>
    <t>01. 聽力諮詢服務</t>
    <phoneticPr fontId="1" type="noConversion"/>
  </si>
  <si>
    <t>02. 聽力檢查服務</t>
    <phoneticPr fontId="1" type="noConversion"/>
  </si>
  <si>
    <t>05. 助聽輔具的租借服務</t>
    <phoneticPr fontId="1" type="noConversion"/>
  </si>
  <si>
    <t>03. 社會福利資訊之提供及資源連結服務</t>
    <phoneticPr fontId="1" type="noConversion"/>
  </si>
  <si>
    <t>02. 學習成效評估</t>
    <phoneticPr fontId="1" type="noConversion"/>
  </si>
  <si>
    <t>03. 個別服務計畫（ISP）的擬定與執行</t>
    <phoneticPr fontId="1" type="noConversion"/>
  </si>
  <si>
    <t>五、親職講座與親子活動</t>
    <phoneticPr fontId="1" type="noConversion"/>
  </si>
  <si>
    <t>01. 行政（包含會計、出納等）</t>
    <phoneticPr fontId="1" type="noConversion"/>
  </si>
  <si>
    <t>05. 課程設計的難易度</t>
    <phoneticPr fontId="1" type="noConversion"/>
  </si>
  <si>
    <t>06. 課程內容的生活化</t>
    <phoneticPr fontId="1" type="noConversion"/>
  </si>
  <si>
    <t>07. 課程內容的豐富性</t>
    <phoneticPr fontId="1" type="noConversion"/>
  </si>
  <si>
    <t>二、關於ITSMI智慧整合聽語教學課程</t>
    <phoneticPr fontId="1" type="noConversion"/>
  </si>
  <si>
    <t>01. 課程設計能讓您瞭解智慧整合概念</t>
    <phoneticPr fontId="1" type="noConversion"/>
  </si>
  <si>
    <t>03 智慧整合教學內容豐富且實用</t>
    <phoneticPr fontId="1" type="noConversion"/>
  </si>
  <si>
    <t>11.療育人員會適時解答您的各種提問</t>
    <phoneticPr fontId="1" type="noConversion"/>
  </si>
  <si>
    <t>12.療育人員有和您討論療育成效</t>
    <phoneticPr fontId="1" type="noConversion"/>
  </si>
  <si>
    <t>第三部份：本中心整體服務品質</t>
    <phoneticPr fontId="1" type="noConversion"/>
  </si>
  <si>
    <t>80分以下</t>
    <phoneticPr fontId="1" type="noConversion"/>
  </si>
  <si>
    <t>96分以上</t>
    <phoneticPr fontId="1" type="noConversion"/>
  </si>
  <si>
    <t>第一部份：本中心的整體服務</t>
    <phoneticPr fontId="1" type="noConversion"/>
  </si>
  <si>
    <t>一、行政服務</t>
    <phoneticPr fontId="1" type="noConversion"/>
  </si>
  <si>
    <t>04. 助聽輔具的調整服務</t>
    <phoneticPr fontId="1" type="noConversion"/>
  </si>
  <si>
    <t>01. 社工諮詢服務</t>
    <phoneticPr fontId="1" type="noConversion"/>
  </si>
  <si>
    <t>02. 家庭需求評估與關懷</t>
    <phoneticPr fontId="1" type="noConversion"/>
  </si>
  <si>
    <t>02. 親職教育講座</t>
    <phoneticPr fontId="1" type="noConversion"/>
  </si>
  <si>
    <t>02. 社工</t>
    <phoneticPr fontId="1" type="noConversion"/>
  </si>
  <si>
    <t>03. 老師（教保員）</t>
    <phoneticPr fontId="1" type="noConversion"/>
  </si>
  <si>
    <t>04. 聽力師</t>
    <phoneticPr fontId="1" type="noConversion"/>
  </si>
  <si>
    <t>01.對於家長反應意見之處理「速度」</t>
    <phoneticPr fontId="1" type="noConversion"/>
  </si>
  <si>
    <t>02.對於家長反應意見之處理「結果」</t>
    <phoneticPr fontId="1" type="noConversion"/>
  </si>
  <si>
    <t>第二部份：本中心的課程服務</t>
    <phoneticPr fontId="1" type="noConversion"/>
  </si>
  <si>
    <t>基本資料：</t>
    <phoneticPr fontId="1" type="noConversion"/>
  </si>
  <si>
    <t>一歲以下</t>
    <phoneticPr fontId="1" type="noConversion"/>
  </si>
  <si>
    <t>滿兩歲至未滿三歲</t>
    <phoneticPr fontId="1" type="noConversion"/>
  </si>
  <si>
    <t xml:space="preserve"> 滿三歲至未滿四歲</t>
    <phoneticPr fontId="1" type="noConversion"/>
  </si>
  <si>
    <t>滿五歲至未滿六歲</t>
    <phoneticPr fontId="1" type="noConversion"/>
  </si>
  <si>
    <t>六歲以上</t>
    <phoneticPr fontId="1" type="noConversion"/>
  </si>
  <si>
    <t>您的孩子在基金會接受聽損療育的時間（曾離會者，以最近入會日期計算）：</t>
    <phoneticPr fontId="1" type="noConversion"/>
  </si>
  <si>
    <t>未達六個月</t>
    <phoneticPr fontId="1" type="noConversion"/>
  </si>
  <si>
    <t>滿六個月至未滿一年</t>
    <phoneticPr fontId="1" type="noConversion"/>
  </si>
  <si>
    <t xml:space="preserve">滿一年至未滿兩年   </t>
    <phoneticPr fontId="1" type="noConversion"/>
  </si>
  <si>
    <t>滿兩年至未滿三年</t>
    <phoneticPr fontId="1" type="noConversion"/>
  </si>
  <si>
    <t>您的孩子目前在本中心接受的智慧整合課程（可複選）：</t>
    <phoneticPr fontId="1" type="noConversion"/>
  </si>
  <si>
    <t>團體＋聽覺技巧課</t>
    <phoneticPr fontId="1" type="noConversion"/>
  </si>
  <si>
    <t>音樂課</t>
    <phoneticPr fontId="1" type="noConversion"/>
  </si>
  <si>
    <t>美術課</t>
    <phoneticPr fontId="1" type="noConversion"/>
  </si>
  <si>
    <t>您的孩子目前除了在本中心上課，還：（可複選）</t>
    <phoneticPr fontId="1" type="noConversion"/>
  </si>
  <si>
    <t>就讀幼兒園</t>
    <phoneticPr fontId="1" type="noConversion"/>
  </si>
  <si>
    <t xml:space="preserve"> </t>
    <phoneticPr fontId="1" type="noConversion"/>
  </si>
  <si>
    <t>一、關於聽語認知（個別、團體、故事等）課程</t>
    <phoneticPr fontId="1" type="noConversion"/>
  </si>
  <si>
    <t>01.老師（教保員）的諮詢技巧</t>
    <phoneticPr fontId="1" type="noConversion"/>
  </si>
  <si>
    <t>02. 老師（教保員）的專業素養（教學技巧、專業知能等）</t>
    <phoneticPr fontId="1" type="noConversion"/>
  </si>
  <si>
    <t>03. 老師（教保員）的教學態度</t>
    <phoneticPr fontId="1" type="noConversion"/>
  </si>
  <si>
    <t>04.老師（教保員）和孩子的互動關係</t>
    <phoneticPr fontId="1" type="noConversion"/>
  </si>
  <si>
    <t>08.課程內容符合孩子的需求</t>
    <phoneticPr fontId="1" type="noConversion"/>
  </si>
  <si>
    <t>09. 課程目標的條理性</t>
    <phoneticPr fontId="1" type="noConversion"/>
  </si>
  <si>
    <t>非常不同意</t>
    <phoneticPr fontId="1" type="noConversion"/>
  </si>
  <si>
    <t>不同意</t>
    <phoneticPr fontId="1" type="noConversion"/>
  </si>
  <si>
    <t>同意</t>
    <phoneticPr fontId="1" type="noConversion"/>
  </si>
  <si>
    <t>非常同意</t>
    <phoneticPr fontId="1" type="noConversion"/>
  </si>
  <si>
    <t>同意+非常同意</t>
    <phoneticPr fontId="1" type="noConversion"/>
  </si>
  <si>
    <t>02. 課程諮詢能讓您瞭解智慧整合概念</t>
    <phoneticPr fontId="1" type="noConversion"/>
  </si>
  <si>
    <t>04. 您能以智慧整合技巧在家為孩子提供豐富的生活經驗</t>
    <phoneticPr fontId="1" type="noConversion"/>
  </si>
  <si>
    <t>05. 孩子透過學習能將習得之技巧類推在實際生活中</t>
    <phoneticPr fontId="1" type="noConversion"/>
  </si>
  <si>
    <t>06. 智慧整合教學對孩子的認知語言、溝通能力有幫助</t>
    <phoneticPr fontId="1" type="noConversion"/>
  </si>
  <si>
    <t>07. 智慧整合教學對孩子學習的能力有幫助</t>
    <phoneticPr fontId="1" type="noConversion"/>
  </si>
  <si>
    <t>08. 智慧整合教學對孩子發現問題的能力有幫助</t>
    <phoneticPr fontId="1" type="noConversion"/>
  </si>
  <si>
    <t>09. 智慧整合教學對孩子解決問題的能力有幫助</t>
    <phoneticPr fontId="1" type="noConversion"/>
  </si>
  <si>
    <t>11. 智慧整合教學對孩子整體的學習有幫助</t>
    <phoneticPr fontId="1" type="noConversion"/>
  </si>
  <si>
    <t>三、家長參與療育目標與成效評估</t>
    <phoneticPr fontId="1" type="noConversion"/>
  </si>
  <si>
    <t>01.評估人員會與您討論孩子學習發展的狀況</t>
    <phoneticPr fontId="1" type="noConversion"/>
  </si>
  <si>
    <t>02.評估人員會詢問您對孩子的期待</t>
    <phoneticPr fontId="1" type="noConversion"/>
  </si>
  <si>
    <t>03評估人員有和您討論療育目標(ISP)</t>
    <phoneticPr fontId="1" type="noConversion"/>
  </si>
  <si>
    <t>04.評估人員有清楚解說療育目標(ISP)的內容</t>
    <phoneticPr fontId="1" type="noConversion"/>
  </si>
  <si>
    <t>05.評估人員有讓您參與療育目標(ISP)評估</t>
    <phoneticPr fontId="1" type="noConversion"/>
  </si>
  <si>
    <t>06.評估人員會在課堂上讓您參與學習</t>
    <phoneticPr fontId="1" type="noConversion"/>
  </si>
  <si>
    <t>07.療育人員有建議您在家可執行的教學活動</t>
    <phoneticPr fontId="1" type="noConversion"/>
  </si>
  <si>
    <t>08.療育人員建議的活動適合您在家裡進行</t>
    <phoneticPr fontId="1" type="noConversion"/>
  </si>
  <si>
    <t>09.療育人員有和您討論在家裡執行的狀況</t>
    <phoneticPr fontId="1" type="noConversion"/>
  </si>
  <si>
    <t>10.療育人員會說明評估（成就評估）的結果</t>
    <phoneticPr fontId="1" type="noConversion"/>
  </si>
  <si>
    <t>81至85分</t>
    <phoneticPr fontId="1" type="noConversion"/>
  </si>
  <si>
    <t>86至90分</t>
    <phoneticPr fontId="1" type="noConversion"/>
  </si>
  <si>
    <t>91至95分</t>
    <phoneticPr fontId="1" type="noConversion"/>
  </si>
  <si>
    <t>意見內容</t>
    <phoneticPr fontId="1" type="noConversion"/>
  </si>
  <si>
    <t>合計</t>
    <phoneticPr fontId="1" type="noConversion"/>
  </si>
  <si>
    <t>四、教學（課程）服務</t>
    <phoneticPr fontId="1" type="noConversion"/>
  </si>
  <si>
    <t>01. 教學（課程）諮詢服務</t>
    <phoneticPr fontId="1" type="noConversion"/>
  </si>
  <si>
    <t>01. 環境衛生及安全的管理</t>
    <phoneticPr fontId="1" type="noConversion"/>
  </si>
  <si>
    <t>02. 無障礙環境設施設備的設置</t>
    <phoneticPr fontId="1" type="noConversion"/>
  </si>
  <si>
    <t>意見說明</t>
    <phoneticPr fontId="1" type="noConversion"/>
  </si>
  <si>
    <t>03. 親子活動</t>
    <phoneticPr fontId="1" type="noConversion"/>
  </si>
  <si>
    <t>六、工作人員服務態度</t>
    <phoneticPr fontId="1" type="noConversion"/>
  </si>
  <si>
    <t>七、對於家長意見反應處理</t>
    <phoneticPr fontId="1" type="noConversion"/>
  </si>
  <si>
    <r>
      <t>人際溝通</t>
    </r>
    <r>
      <rPr>
        <sz val="11"/>
        <rFont val="微軟正黑體"/>
        <family val="2"/>
        <charset val="136"/>
      </rPr>
      <t>課程</t>
    </r>
    <phoneticPr fontId="1" type="noConversion"/>
  </si>
  <si>
    <t>05. 入校宣導、校訪服務</t>
    <phoneticPr fontId="1" type="noConversion"/>
  </si>
  <si>
    <t>01. 節慶活動（聖誕節等）</t>
    <phoneticPr fontId="1" type="noConversion"/>
  </si>
  <si>
    <t>八、防疫期間服務品質</t>
    <phoneticPr fontId="1" type="noConversion"/>
  </si>
  <si>
    <t>01.訊息公告具即時性</t>
    <phoneticPr fontId="1" type="noConversion"/>
  </si>
  <si>
    <t>02.防疫期間服務規劃與親師溝通流暢</t>
    <phoneticPr fontId="1" type="noConversion"/>
  </si>
  <si>
    <t>03.防疫期間整體服務建議</t>
    <phoneticPr fontId="1" type="noConversion"/>
  </si>
  <si>
    <t>未接受此項課程</t>
    <phoneticPr fontId="1" type="noConversion"/>
  </si>
  <si>
    <t>親職教養知識實用、講解清楚</t>
    <phoneticPr fontId="1" type="noConversion"/>
  </si>
  <si>
    <t>課程內容能與生活結合</t>
    <phoneticPr fontId="1" type="noConversion"/>
  </si>
  <si>
    <t>課程內容符合孩子的興趣及需求</t>
    <phoneticPr fontId="1" type="noConversion"/>
  </si>
  <si>
    <t>人員充足態度佳</t>
    <phoneticPr fontId="1" type="noConversion"/>
  </si>
  <si>
    <t>其他</t>
    <phoneticPr fontId="1" type="noConversion"/>
  </si>
  <si>
    <t>01.嬰幼兒感覺運動課程（2歲以下）的上課感想</t>
    <phoneticPr fontId="1" type="noConversion"/>
  </si>
  <si>
    <t>四、嬰幼兒感覺運動課程（寶寶班）：01</t>
    <phoneticPr fontId="1" type="noConversion"/>
  </si>
  <si>
    <t>四、嬰幼兒感覺運動課程（寶寶班）：02</t>
    <phoneticPr fontId="1" type="noConversion"/>
  </si>
  <si>
    <t>02.未接受嬰幼兒感覺運動課程的原因</t>
    <phoneticPr fontId="1" type="noConversion"/>
  </si>
  <si>
    <t>孩子年齡不符合</t>
    <phoneticPr fontId="1" type="noConversion"/>
  </si>
  <si>
    <t>時間無法配合或已有課程資源</t>
    <phoneticPr fontId="1" type="noConversion"/>
  </si>
  <si>
    <t>不知道有這項課程</t>
    <phoneticPr fontId="1" type="noConversion"/>
  </si>
  <si>
    <t>五、視訊教學服務：02</t>
    <phoneticPr fontId="1" type="noConversion"/>
  </si>
  <si>
    <t>五、視訊教學服務：01</t>
    <phoneticPr fontId="1" type="noConversion"/>
  </si>
  <si>
    <t>01.接受過哪些本會視訊教學服務</t>
    <phoneticPr fontId="1" type="noConversion"/>
  </si>
  <si>
    <t>家長專業諮詢</t>
    <phoneticPr fontId="1" type="noConversion"/>
  </si>
  <si>
    <t>孩子的學習評估</t>
    <phoneticPr fontId="1" type="noConversion"/>
  </si>
  <si>
    <t>智慧整合聽語教學課程</t>
    <phoneticPr fontId="1" type="noConversion"/>
  </si>
  <si>
    <t>02.在暫停實體課程（到中心上課）期間，是否願意接受視訊教學課程？</t>
    <phoneticPr fontId="1" type="noConversion"/>
  </si>
  <si>
    <t>願意</t>
    <phoneticPr fontId="1" type="noConversion"/>
  </si>
  <si>
    <t>不願意</t>
    <phoneticPr fontId="1" type="noConversion"/>
  </si>
  <si>
    <t>03.關於視訊教學的建議</t>
    <phoneticPr fontId="1" type="noConversion"/>
  </si>
  <si>
    <t>嬰幼兒感覺運動課程</t>
    <phoneticPr fontId="1" type="noConversion"/>
  </si>
  <si>
    <t>91分以上百分比</t>
    <phoneticPr fontId="1" type="noConversion"/>
  </si>
  <si>
    <t>111年未接受其他課程</t>
    <phoneticPr fontId="1" type="noConversion"/>
  </si>
  <si>
    <t>111年已接受此項課程</t>
    <phoneticPr fontId="1" type="noConversion"/>
  </si>
  <si>
    <t>111年未接受過此項服務</t>
    <phoneticPr fontId="1" type="noConversion"/>
  </si>
  <si>
    <t>對於本中心111年度的整體服務，您的評分是：</t>
    <phoneticPr fontId="1" type="noConversion"/>
  </si>
  <si>
    <t>03. 整體行政服務效率</t>
    <phoneticPr fontId="1" type="noConversion"/>
  </si>
  <si>
    <t>06. 聽力學服務專業度</t>
    <phoneticPr fontId="1" type="noConversion"/>
  </si>
  <si>
    <t>07. 聽力學服務效率</t>
    <phoneticPr fontId="1" type="noConversion"/>
  </si>
  <si>
    <t>04.轉銜服務</t>
    <phoneticPr fontId="1" type="noConversion"/>
  </si>
  <si>
    <t>05. 社工服務效率</t>
    <phoneticPr fontId="1" type="noConversion"/>
  </si>
  <si>
    <t>04-1.課程滿意度：個別課</t>
    <phoneticPr fontId="1" type="noConversion"/>
  </si>
  <si>
    <t>04-2.課程滿意度：團體+聽覺技巧課</t>
    <phoneticPr fontId="1" type="noConversion"/>
  </si>
  <si>
    <t>04-3.課程滿意度：人際溝通課程</t>
    <phoneticPr fontId="1" type="noConversion"/>
  </si>
  <si>
    <t>04-4.課程滿意度：故事課</t>
    <phoneticPr fontId="1" type="noConversion"/>
  </si>
  <si>
    <t>04-5.課程滿意度：音樂課</t>
    <phoneticPr fontId="1" type="noConversion"/>
  </si>
  <si>
    <t>04-6.課程滿意度：美術課</t>
    <phoneticPr fontId="1" type="noConversion"/>
  </si>
  <si>
    <t>06.教學（課程）服務專業度</t>
    <phoneticPr fontId="1" type="noConversion"/>
  </si>
  <si>
    <t>10.智慧整合教學對孩子的人際互動能力有幫助</t>
    <phoneticPr fontId="1" type="noConversion"/>
  </si>
  <si>
    <t>財團法人中華民國婦聯聽覺健康社會福利基金會附設臺北市私立至德聽語中心111年度服務滿意度調查統計</t>
    <phoneticPr fontId="1" type="noConversion"/>
  </si>
  <si>
    <t>回收率：</t>
    <phoneticPr fontId="1" type="noConversion"/>
  </si>
  <si>
    <t>發出：</t>
    <phoneticPr fontId="1" type="noConversion"/>
  </si>
  <si>
    <t>回收：</t>
    <phoneticPr fontId="1" type="noConversion"/>
  </si>
  <si>
    <t>每次來上課都覺得很舒適</t>
    <phoneticPr fontId="1" type="noConversion"/>
  </si>
  <si>
    <t>希望新中心廁所的垃圾桶能是踩蓋式</t>
    <phoneticPr fontId="1" type="noConversion"/>
  </si>
  <si>
    <t>OK</t>
    <phoneticPr fontId="1" type="noConversion"/>
  </si>
  <si>
    <t>樓下也有無障礙坡道 停車也有無障礙車位</t>
    <phoneticPr fontId="1" type="noConversion"/>
  </si>
  <si>
    <t>ok</t>
  </si>
  <si>
    <t>ok</t>
    <phoneticPr fontId="1" type="noConversion"/>
  </si>
  <si>
    <t>好喜歡櫃檯及志工的親切</t>
    <phoneticPr fontId="1" type="noConversion"/>
  </si>
  <si>
    <t>當時社工交接資訊沒傳遞給下一位社工，導致有一段空窗期，不過幸好後來有緊急做處理，建議還是要妥善交接！</t>
    <phoneticPr fontId="1" type="noConversion"/>
  </si>
  <si>
    <t>這學期的兩位老師都給予了非常多的知識及幫忙</t>
    <phoneticPr fontId="1" type="noConversion"/>
  </si>
  <si>
    <t>聽檢時也非常有耐心的等待小孩的情緒</t>
    <phoneticPr fontId="1" type="noConversion"/>
  </si>
  <si>
    <t>沒有在此選配輔具</t>
    <phoneticPr fontId="1" type="noConversion"/>
  </si>
  <si>
    <t>關於調頻的意見 也很及時可以轉述給主治醫師</t>
    <phoneticPr fontId="1" type="noConversion"/>
  </si>
  <si>
    <t>老師給予了家長很多幫忙跟知識</t>
    <phoneticPr fontId="1" type="noConversion"/>
  </si>
  <si>
    <t>非常親切</t>
    <phoneticPr fontId="1" type="noConversion"/>
  </si>
  <si>
    <t>由於社工人員更換率高，新進人員因尚未熟悉事務，恐無時間給予家庭協助</t>
    <phoneticPr fontId="1" type="noConversion"/>
  </si>
  <si>
    <t>疫情當下 給予了快篩讓孩子們安心來上課</t>
    <phoneticPr fontId="1" type="noConversion"/>
  </si>
  <si>
    <t>並未得到中心主動提供資訊</t>
    <phoneticPr fontId="1" type="noConversion"/>
  </si>
  <si>
    <t>因居住桃園市，中心並未提供相關資訊</t>
    <phoneticPr fontId="1" type="noConversion"/>
  </si>
  <si>
    <t>老師備課很用心</t>
    <phoneticPr fontId="1" type="noConversion"/>
  </si>
  <si>
    <t>今年為人際小團課程</t>
    <phoneticPr fontId="1" type="noConversion"/>
  </si>
  <si>
    <t>都很好</t>
  </si>
  <si>
    <t>視訊上課</t>
  </si>
  <si>
    <t>希望每堂上課前老師和小朋友在教室均可先噴酒精</t>
  </si>
  <si>
    <t>比較希望小朋友不用每週快篩</t>
  </si>
  <si>
    <t>勤做教室的消毒</t>
  </si>
  <si>
    <t>線上授課課程目標能清楚明瞭為佳</t>
  </si>
  <si>
    <t>真的服務的很好</t>
  </si>
  <si>
    <t>很棒</t>
  </si>
  <si>
    <t>涂潔鳳</t>
  </si>
  <si>
    <t>視訊課雖然要控制小孩有點困難，但能持續上課覺得滿好的</t>
  </si>
  <si>
    <t>無建議,跟著政策走～</t>
  </si>
  <si>
    <t>還不錯</t>
  </si>
  <si>
    <t>無 辛苦老師們了</t>
  </si>
  <si>
    <t>沒有特別建議，目前很滿意</t>
  </si>
  <si>
    <t>停課措施適當，有給家長線上課或是延期的選項可靈活安排。</t>
  </si>
  <si>
    <t>沒問題</t>
  </si>
  <si>
    <t>聲音再好一點</t>
  </si>
  <si>
    <t>遵守防疫準則下的課程，讓家長更能放心帶孩子參與課程</t>
  </si>
  <si>
    <t>非常好</t>
  </si>
  <si>
    <t>非常滿意</t>
  </si>
  <si>
    <t>辛苦了</t>
  </si>
  <si>
    <t>很滿意</t>
  </si>
  <si>
    <t>保持適當距離</t>
  </si>
  <si>
    <t>好</t>
    <phoneticPr fontId="1" type="noConversion"/>
  </si>
  <si>
    <t>小孩容易分心</t>
    <phoneticPr fontId="1" type="noConversion"/>
  </si>
  <si>
    <t>視日程安排，時間許可即願意。</t>
    <phoneticPr fontId="1" type="noConversion"/>
  </si>
  <si>
    <t>不願意讓小孩太常接觸電子產品盯
著電腦、視訊缺少實際互動</t>
    <phoneticPr fontId="1" type="noConversion"/>
  </si>
  <si>
    <t>視訊上課通常效果不明顯</t>
    <phoneticPr fontId="1" type="noConversion"/>
  </si>
  <si>
    <t>小朋友坐不住</t>
    <phoneticPr fontId="1" type="noConversion"/>
  </si>
  <si>
    <t>因為視訊課程沒有很大的幫助</t>
    <phoneticPr fontId="1" type="noConversion"/>
  </si>
  <si>
    <t>小孩無法配合</t>
    <phoneticPr fontId="1" type="noConversion"/>
  </si>
  <si>
    <t>詳細不清楚</t>
    <phoneticPr fontId="1" type="noConversion"/>
  </si>
  <si>
    <t>希望一段團體課為主</t>
    <phoneticPr fontId="1" type="noConversion"/>
  </si>
  <si>
    <t>小孩無法專心上課</t>
    <phoneticPr fontId="1" type="noConversion"/>
  </si>
  <si>
    <t>無法兼顧視訊與孩子互動</t>
    <phoneticPr fontId="1" type="noConversion"/>
  </si>
  <si>
    <t>實體比較專心上課</t>
    <phoneticPr fontId="1" type="noConversion"/>
  </si>
  <si>
    <t>不建議</t>
    <phoneticPr fontId="1" type="noConversion"/>
  </si>
  <si>
    <t>融合互動式手作</t>
    <phoneticPr fontId="1" type="noConversion"/>
  </si>
  <si>
    <t>因應疫情情況，在疫情嚴峻時，希望能有快速方案盡快開啟視訊課程，之前中心只能先停課一段時間，等到能上視訊課已過一個多月</t>
    <phoneticPr fontId="1" type="noConversion"/>
  </si>
  <si>
    <t>能夠控制在半小時內</t>
    <phoneticPr fontId="1" type="noConversion"/>
  </si>
  <si>
    <t>能事前讓家長知道改次上課教學目標與需要準備的道具為佳</t>
    <phoneticPr fontId="1" type="noConversion"/>
  </si>
  <si>
    <t>盡可能時間拉長一些 畢竟視訊課程很多阻礙</t>
    <phoneticPr fontId="1" type="noConversion"/>
  </si>
  <si>
    <t>執行上有難度</t>
    <phoneticPr fontId="1" type="noConversion"/>
  </si>
  <si>
    <t>希望要家長準備的教材是比較好取得的東西</t>
    <phoneticPr fontId="1" type="noConversion"/>
  </si>
  <si>
    <t>準備的東西 可以少一點</t>
    <phoneticPr fontId="1" type="noConversion"/>
  </si>
  <si>
    <t>因為沒有很大的幫助,所以沒有什麼建議</t>
    <phoneticPr fontId="1" type="noConversion"/>
  </si>
  <si>
    <t>小孩還小，比較無法視訊上課</t>
    <phoneticPr fontId="1" type="noConversion"/>
  </si>
  <si>
    <t>可改為老師諮詢</t>
    <phoneticPr fontId="1" type="noConversion"/>
  </si>
  <si>
    <t>希望上課時間可以多點互動</t>
    <phoneticPr fontId="1" type="noConversion"/>
  </si>
  <si>
    <t>目前沒參與過，所以還不知道內容無法建議</t>
    <phoneticPr fontId="1" type="noConversion"/>
  </si>
  <si>
    <t>沒有問題</t>
    <phoneticPr fontId="1" type="noConversion"/>
  </si>
  <si>
    <t>沒上過</t>
    <phoneticPr fontId="1" type="noConversion"/>
  </si>
  <si>
    <t>視訊教學，也是疫情之下不得以的作法，但對於專注力不佳的孩子，效果並不好，但也能透過視訊跟老師進行家長的咨詢，學習更多在家訓練的技巧。</t>
    <phoneticPr fontId="1" type="noConversion"/>
  </si>
  <si>
    <t>多點互動課程</t>
    <phoneticPr fontId="1" type="noConversion"/>
  </si>
  <si>
    <t>很好</t>
    <phoneticPr fontId="1" type="noConversion"/>
  </si>
  <si>
    <t>人員流動很可惜</t>
    <phoneticPr fontId="1" type="noConversion"/>
  </si>
  <si>
    <t>以前有戶外教學，希望可以有機會恢復</t>
    <phoneticPr fontId="1" type="noConversion"/>
  </si>
  <si>
    <t>孩子的學習有顥著成長，教學環境也不錯。唯一缺點就是很難停車</t>
    <phoneticPr fontId="1" type="noConversion"/>
  </si>
  <si>
    <t>加油</t>
    <phoneticPr fontId="1" type="noConversion"/>
  </si>
  <si>
    <t>如果可以開設假日班的話，對於上班族會是比較好的一個選擇。</t>
    <phoneticPr fontId="1" type="noConversion"/>
  </si>
  <si>
    <t>線上問卷，建議可主題問題分頁式填寫，減少必須不斷向下滑的困擾，不小心就會分心，忘記剛剛在滑的頁面位置。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</si>
</sst>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2"/>
      <name val="新細明體"/>
      <family val="1"/>
      <charset val="136"/>
    </font>
    <font>
      <sz val="9"/>
      <name val="新細明體"/>
      <family val="1"/>
      <charset val="136"/>
    </font>
    <font>
      <sz val="12"/>
      <name val="微軟正黑體"/>
      <family val="2"/>
      <charset val="136"/>
    </font>
    <font>
      <b/>
      <sz val="12"/>
      <name val="微軟正黑體"/>
      <family val="2"/>
      <charset val="136"/>
    </font>
    <font>
      <b/>
      <sz val="16"/>
      <name val="微軟正黑體"/>
      <family val="2"/>
      <charset val="136"/>
    </font>
    <font>
      <b/>
      <sz val="14"/>
      <name val="微軟正黑體"/>
      <family val="2"/>
      <charset val="136"/>
    </font>
    <font>
      <sz val="11"/>
      <name val="微軟正黑體"/>
      <family val="2"/>
      <charset val="136"/>
    </font>
    <font>
      <sz val="12"/>
      <color rgb="FFFF0000"/>
      <name val="微軟正黑體"/>
      <family val="2"/>
      <charset val="136"/>
    </font>
  </fonts>
  <fills count="3">
    <fill>
      <patternFill patternType="none"/>
    </fill>
    <fill>
      <patternFill patternType="gray125"/>
    </fill>
    <fill>
      <patternFill patternType="solid">
        <fgColor theme="0" tint="-0.14999847407452621"/>
        <bgColor indexed="64"/>
      </patternFill>
    </fill>
  </fills>
  <borders count="86">
    <border>
      <left/>
      <right/>
      <top/>
      <bottom/>
      <diagonal/>
    </border>
    <border>
      <left style="medium">
        <color auto="1"/>
      </left>
      <right style="hair">
        <color auto="1"/>
      </right>
      <top style="medium">
        <color auto="1"/>
      </top>
      <bottom style="double">
        <color auto="1"/>
      </bottom>
      <diagonal/>
    </border>
    <border>
      <left style="hair">
        <color auto="1"/>
      </left>
      <right style="hair">
        <color auto="1"/>
      </right>
      <top style="medium">
        <color auto="1"/>
      </top>
      <bottom style="double">
        <color auto="1"/>
      </bottom>
      <diagonal/>
    </border>
    <border>
      <left style="hair">
        <color auto="1"/>
      </left>
      <right/>
      <top style="medium">
        <color auto="1"/>
      </top>
      <bottom style="double">
        <color auto="1"/>
      </bottom>
      <diagonal/>
    </border>
    <border>
      <left style="hair">
        <color auto="1"/>
      </left>
      <right style="medium">
        <color auto="1"/>
      </right>
      <top style="medium">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medium">
        <color auto="1"/>
      </left>
      <right style="medium">
        <color auto="1"/>
      </right>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hair">
        <color auto="1"/>
      </right>
      <top/>
      <bottom style="thin">
        <color auto="1"/>
      </bottom>
      <diagonal/>
    </border>
    <border>
      <left style="hair">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medium">
        <color auto="1"/>
      </left>
      <right style="hair">
        <color auto="1"/>
      </right>
      <top style="thin">
        <color auto="1"/>
      </top>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right/>
      <top style="thin">
        <color auto="1"/>
      </top>
      <bottom style="hair">
        <color auto="1"/>
      </bottom>
      <diagonal/>
    </border>
    <border>
      <left style="hair">
        <color auto="1"/>
      </left>
      <right/>
      <top style="hair">
        <color auto="1"/>
      </top>
      <bottom style="hair">
        <color auto="1"/>
      </bottom>
      <diagonal/>
    </border>
    <border>
      <left style="medium">
        <color auto="1"/>
      </left>
      <right style="hair">
        <color auto="1"/>
      </right>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hair">
        <color auto="1"/>
      </left>
      <right style="hair">
        <color auto="1"/>
      </right>
      <top style="medium">
        <color auto="1"/>
      </top>
      <bottom style="hair">
        <color auto="1"/>
      </bottom>
      <diagonal/>
    </border>
    <border>
      <left style="medium">
        <color auto="1"/>
      </left>
      <right style="medium">
        <color auto="1"/>
      </right>
      <top style="medium">
        <color auto="1"/>
      </top>
      <bottom style="hair">
        <color auto="1"/>
      </bottom>
      <diagonal/>
    </border>
    <border>
      <left style="hair">
        <color auto="1"/>
      </left>
      <right style="hair">
        <color auto="1"/>
      </right>
      <top/>
      <bottom/>
      <diagonal/>
    </border>
    <border>
      <left style="hair">
        <color auto="1"/>
      </left>
      <right style="medium">
        <color auto="1"/>
      </right>
      <top/>
      <bottom/>
      <diagonal/>
    </border>
    <border>
      <left style="medium">
        <color auto="1"/>
      </left>
      <right style="medium">
        <color auto="1"/>
      </right>
      <top style="hair">
        <color auto="1"/>
      </top>
      <bottom style="thin">
        <color auto="1"/>
      </bottom>
      <diagonal/>
    </border>
    <border>
      <left style="medium">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thin">
        <color auto="1"/>
      </bottom>
      <diagonal/>
    </border>
    <border>
      <left style="medium">
        <color auto="1"/>
      </left>
      <right style="hair">
        <color auto="1"/>
      </right>
      <top/>
      <bottom/>
      <diagonal/>
    </border>
    <border>
      <left style="hair">
        <color auto="1"/>
      </left>
      <right/>
      <top/>
      <bottom style="hair">
        <color auto="1"/>
      </bottom>
      <diagonal/>
    </border>
    <border>
      <left style="thin">
        <color auto="1"/>
      </left>
      <right style="thin">
        <color auto="1"/>
      </right>
      <top style="thin">
        <color auto="1"/>
      </top>
      <bottom style="thin">
        <color auto="1"/>
      </bottom>
      <diagonal/>
    </border>
    <border>
      <left style="hair">
        <color auto="1"/>
      </left>
      <right style="medium">
        <color auto="1"/>
      </right>
      <top style="thin">
        <color auto="1"/>
      </top>
      <bottom style="hair">
        <color auto="1"/>
      </bottom>
      <diagonal/>
    </border>
    <border>
      <left style="medium">
        <color auto="1"/>
      </left>
      <right style="hair">
        <color auto="1"/>
      </right>
      <top style="medium">
        <color auto="1"/>
      </top>
      <bottom/>
      <diagonal/>
    </border>
    <border>
      <left/>
      <right style="medium">
        <color auto="1"/>
      </right>
      <top style="medium">
        <color auto="1"/>
      </top>
      <bottom style="double">
        <color auto="1"/>
      </bottom>
      <diagonal/>
    </border>
    <border>
      <left/>
      <right style="medium">
        <color auto="1"/>
      </right>
      <top style="hair">
        <color auto="1"/>
      </top>
      <bottom style="hair">
        <color auto="1"/>
      </bottom>
      <diagonal/>
    </border>
    <border>
      <left style="hair">
        <color auto="1"/>
      </left>
      <right/>
      <top style="hair">
        <color auto="1"/>
      </top>
      <bottom style="thin">
        <color auto="1"/>
      </bottom>
      <diagonal/>
    </border>
    <border>
      <left/>
      <right style="medium">
        <color auto="1"/>
      </right>
      <top style="hair">
        <color auto="1"/>
      </top>
      <bottom style="thin">
        <color auto="1"/>
      </bottom>
      <diagonal/>
    </border>
    <border>
      <left style="medium">
        <color auto="1"/>
      </left>
      <right style="medium">
        <color auto="1"/>
      </right>
      <top style="double">
        <color auto="1"/>
      </top>
      <bottom style="hair">
        <color auto="1"/>
      </bottom>
      <diagonal/>
    </border>
    <border>
      <left style="medium">
        <color auto="1"/>
      </left>
      <right style="medium">
        <color auto="1"/>
      </right>
      <top style="thin">
        <color auto="1"/>
      </top>
      <bottom style="hair">
        <color auto="1"/>
      </bottom>
      <diagonal/>
    </border>
    <border>
      <left style="hair">
        <color auto="1"/>
      </left>
      <right/>
      <top style="thin">
        <color auto="1"/>
      </top>
      <bottom style="hair">
        <color auto="1"/>
      </bottom>
      <diagonal/>
    </border>
    <border>
      <left style="hair">
        <color auto="1"/>
      </left>
      <right style="hair">
        <color auto="1"/>
      </right>
      <top style="hair">
        <color auto="1"/>
      </top>
      <bottom/>
      <diagonal/>
    </border>
    <border>
      <left/>
      <right style="medium">
        <color auto="1"/>
      </right>
      <top style="hair">
        <color auto="1"/>
      </top>
      <bottom/>
      <diagonal/>
    </border>
    <border>
      <left style="medium">
        <color auto="1"/>
      </left>
      <right/>
      <top/>
      <bottom/>
      <diagonal/>
    </border>
    <border>
      <left style="hair">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hair">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hair">
        <color auto="1"/>
      </bottom>
      <diagonal/>
    </border>
    <border>
      <left/>
      <right/>
      <top style="thin">
        <color auto="1"/>
      </top>
      <bottom/>
      <diagonal/>
    </border>
    <border>
      <left/>
      <right style="medium">
        <color auto="1"/>
      </right>
      <top style="thin">
        <color auto="1"/>
      </top>
      <bottom/>
      <diagonal/>
    </border>
    <border>
      <left style="hair">
        <color auto="1"/>
      </left>
      <right/>
      <top style="thin">
        <color auto="1"/>
      </top>
      <bottom/>
      <diagonal/>
    </border>
    <border>
      <left style="hair">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hair">
        <color auto="1"/>
      </right>
      <top/>
      <bottom style="double">
        <color auto="1"/>
      </bottom>
      <diagonal/>
    </border>
    <border>
      <left style="hair">
        <color auto="1"/>
      </left>
      <right style="hair">
        <color auto="1"/>
      </right>
      <top/>
      <bottom style="double">
        <color auto="1"/>
      </bottom>
      <diagonal/>
    </border>
    <border>
      <left style="hair">
        <color auto="1"/>
      </left>
      <right style="medium">
        <color auto="1"/>
      </right>
      <top/>
      <bottom style="double">
        <color auto="1"/>
      </bottom>
      <diagonal/>
    </border>
    <border>
      <left style="hair">
        <color auto="1"/>
      </left>
      <right style="medium">
        <color auto="1"/>
      </right>
      <top style="double">
        <color auto="1"/>
      </top>
      <bottom style="hair">
        <color auto="1"/>
      </bottom>
      <diagonal/>
    </border>
    <border>
      <left style="hair">
        <color auto="1"/>
      </left>
      <right style="medium">
        <color auto="1"/>
      </right>
      <top style="hair">
        <color auto="1"/>
      </top>
      <bottom/>
      <diagonal/>
    </border>
    <border>
      <left style="medium">
        <color auto="1"/>
      </left>
      <right style="medium">
        <color auto="1"/>
      </right>
      <top style="hair">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medium">
        <color auto="1"/>
      </right>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hair">
        <color auto="1"/>
      </top>
      <bottom style="medium">
        <color auto="1"/>
      </bottom>
      <diagonal/>
    </border>
    <border>
      <left style="hair">
        <color auto="1"/>
      </left>
      <right/>
      <top/>
      <bottom style="double">
        <color auto="1"/>
      </bottom>
      <diagonal/>
    </border>
    <border>
      <left style="medium">
        <color auto="1"/>
      </left>
      <right style="hair">
        <color auto="1"/>
      </right>
      <top style="hair">
        <color auto="1"/>
      </top>
      <bottom style="medium">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hair">
        <color auto="1"/>
      </right>
      <top/>
      <bottom style="hair">
        <color auto="1"/>
      </bottom>
      <diagonal/>
    </border>
  </borders>
  <cellStyleXfs count="1">
    <xf numFmtId="0" fontId="0" fillId="0" borderId="0">
      <alignment vertical="center"/>
    </xf>
  </cellStyleXfs>
  <cellXfs count="179">
    <xf numFmtId="0" fontId="0" fillId="0" borderId="0" xfId="0">
      <alignment vertical="center"/>
    </xf>
    <xf numFmtId="0" fontId="2" fillId="0" borderId="0" xfId="0" applyFont="1" applyBorder="1" applyAlignment="1">
      <alignment horizontal="center" vertical="center" textRotation="255"/>
    </xf>
    <xf numFmtId="0" fontId="2" fillId="0" borderId="0" xfId="0" applyFont="1" applyBorder="1" applyAlignment="1">
      <alignment vertical="center" textRotation="255"/>
    </xf>
    <xf numFmtId="0" fontId="2" fillId="0" borderId="0" xfId="0" applyFont="1" applyBorder="1">
      <alignment vertical="center"/>
    </xf>
    <xf numFmtId="0" fontId="3" fillId="0" borderId="1" xfId="0" applyFont="1" applyBorder="1" applyAlignment="1">
      <alignment vertical="center"/>
    </xf>
    <xf numFmtId="0" fontId="2" fillId="0" borderId="2" xfId="0" applyFont="1" applyBorder="1" applyAlignment="1">
      <alignment horizontal="center" vertical="center" textRotation="255"/>
    </xf>
    <xf numFmtId="0" fontId="2" fillId="0" borderId="3" xfId="0" applyFont="1" applyBorder="1" applyAlignment="1">
      <alignment horizontal="center" vertical="center" textRotation="255"/>
    </xf>
    <xf numFmtId="0" fontId="2" fillId="0" borderId="4" xfId="0" applyFont="1" applyBorder="1" applyAlignment="1">
      <alignment horizontal="center" vertical="center" textRotation="255"/>
    </xf>
    <xf numFmtId="0" fontId="2" fillId="0" borderId="5" xfId="0" applyFont="1" applyBorder="1" applyAlignment="1">
      <alignment vertical="center" textRotation="255"/>
    </xf>
    <xf numFmtId="0" fontId="3" fillId="0" borderId="6" xfId="0" applyFont="1" applyBorder="1" applyAlignment="1">
      <alignment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0" xfId="0" applyFont="1" applyBorder="1" applyAlignment="1">
      <alignment vertical="center"/>
    </xf>
    <xf numFmtId="0" fontId="2" fillId="0" borderId="10" xfId="0" applyFont="1" applyBorder="1" applyAlignment="1">
      <alignment horizontal="justify"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right" vertical="center"/>
    </xf>
    <xf numFmtId="176" fontId="2" fillId="0" borderId="15" xfId="0" applyNumberFormat="1" applyFont="1" applyBorder="1" applyAlignment="1">
      <alignment horizontal="center" vertical="center"/>
    </xf>
    <xf numFmtId="176" fontId="2" fillId="0" borderId="16" xfId="0" applyNumberFormat="1" applyFont="1" applyBorder="1" applyAlignment="1">
      <alignment horizontal="center" vertical="center"/>
    </xf>
    <xf numFmtId="0" fontId="2" fillId="0" borderId="17" xfId="0" applyFont="1" applyBorder="1" applyAlignment="1">
      <alignment horizontal="justify" vertical="center"/>
    </xf>
    <xf numFmtId="0" fontId="2" fillId="0" borderId="18" xfId="0" applyFont="1" applyBorder="1" applyAlignment="1">
      <alignment horizontal="center" vertical="center"/>
    </xf>
    <xf numFmtId="0" fontId="3" fillId="0" borderId="6" xfId="0" applyFont="1" applyBorder="1" applyAlignment="1">
      <alignment horizontal="justify" vertical="center"/>
    </xf>
    <xf numFmtId="0" fontId="2" fillId="0" borderId="10" xfId="0" applyFont="1" applyBorder="1" applyAlignment="1">
      <alignment vertical="center"/>
    </xf>
    <xf numFmtId="0" fontId="2" fillId="0" borderId="17" xfId="0" applyFont="1" applyBorder="1" applyAlignment="1">
      <alignment vertical="center"/>
    </xf>
    <xf numFmtId="0" fontId="2" fillId="0" borderId="20" xfId="0" applyFont="1" applyBorder="1" applyAlignment="1">
      <alignment horizontal="center" vertical="center"/>
    </xf>
    <xf numFmtId="0" fontId="2" fillId="0" borderId="17" xfId="0" applyFont="1" applyBorder="1" applyAlignment="1">
      <alignment vertical="center" wrapText="1"/>
    </xf>
    <xf numFmtId="0" fontId="3" fillId="0" borderId="6" xfId="0" applyFont="1" applyBorder="1" applyAlignment="1">
      <alignment vertical="center" wrapText="1"/>
    </xf>
    <xf numFmtId="0" fontId="2" fillId="0" borderId="10" xfId="0" applyFont="1" applyBorder="1" applyAlignment="1">
      <alignment horizontal="justify" vertical="center" wrapText="1"/>
    </xf>
    <xf numFmtId="0" fontId="2" fillId="0" borderId="17" xfId="0" applyFont="1" applyBorder="1" applyAlignment="1">
      <alignment horizontal="justify" vertical="center" wrapText="1"/>
    </xf>
    <xf numFmtId="0" fontId="2" fillId="0" borderId="21" xfId="0" applyFont="1" applyBorder="1" applyAlignment="1">
      <alignment horizontal="center" vertical="center"/>
    </xf>
    <xf numFmtId="0" fontId="2" fillId="0" borderId="10" xfId="0" applyFont="1" applyBorder="1" applyAlignment="1">
      <alignment vertical="center" wrapText="1"/>
    </xf>
    <xf numFmtId="0" fontId="2" fillId="0" borderId="22" xfId="0" applyFont="1" applyBorder="1" applyAlignment="1">
      <alignment horizontal="right" vertical="center"/>
    </xf>
    <xf numFmtId="176" fontId="2" fillId="0" borderId="23" xfId="0" applyNumberFormat="1" applyFont="1" applyBorder="1" applyAlignment="1">
      <alignment horizontal="center" vertical="center"/>
    </xf>
    <xf numFmtId="176" fontId="2" fillId="0" borderId="24" xfId="0" applyNumberFormat="1" applyFont="1" applyBorder="1" applyAlignment="1">
      <alignment horizontal="center" vertical="center"/>
    </xf>
    <xf numFmtId="0" fontId="3" fillId="0" borderId="0" xfId="0" applyFont="1">
      <alignment vertical="center"/>
    </xf>
    <xf numFmtId="0" fontId="2" fillId="0" borderId="25" xfId="0" applyFont="1" applyBorder="1" applyAlignment="1">
      <alignment horizontal="center" vertical="center" textRotation="255"/>
    </xf>
    <xf numFmtId="0" fontId="2" fillId="0" borderId="26" xfId="0" applyFont="1" applyBorder="1" applyAlignment="1">
      <alignment vertical="center" textRotation="255"/>
    </xf>
    <xf numFmtId="0" fontId="2" fillId="0" borderId="27" xfId="0" applyFont="1" applyBorder="1" applyAlignment="1">
      <alignment horizontal="center" vertical="center"/>
    </xf>
    <xf numFmtId="0" fontId="2" fillId="0" borderId="18" xfId="0" applyFont="1" applyBorder="1" applyAlignment="1">
      <alignment horizontal="center" vertical="center" textRotation="255"/>
    </xf>
    <xf numFmtId="176" fontId="2" fillId="0" borderId="29" xfId="0" applyNumberFormat="1" applyFont="1" applyBorder="1" applyAlignment="1">
      <alignment horizontal="center" vertical="center"/>
    </xf>
    <xf numFmtId="0" fontId="2" fillId="0" borderId="31" xfId="0" applyFont="1" applyBorder="1" applyAlignment="1">
      <alignment horizontal="center" vertical="center" textRotation="255"/>
    </xf>
    <xf numFmtId="0" fontId="3" fillId="0" borderId="32" xfId="0" applyFont="1" applyBorder="1" applyAlignment="1">
      <alignment vertical="center"/>
    </xf>
    <xf numFmtId="0" fontId="2" fillId="0" borderId="33" xfId="0" applyFont="1" applyBorder="1" applyAlignment="1">
      <alignment horizontal="right" vertical="center"/>
    </xf>
    <xf numFmtId="0" fontId="3" fillId="0" borderId="1" xfId="0" applyFont="1" applyBorder="1">
      <alignment vertical="center"/>
    </xf>
    <xf numFmtId="0" fontId="2" fillId="0" borderId="34" xfId="0" applyFont="1" applyBorder="1" applyAlignment="1">
      <alignment vertical="center" wrapText="1"/>
    </xf>
    <xf numFmtId="0" fontId="2" fillId="0" borderId="35" xfId="0" applyFont="1" applyBorder="1" applyAlignment="1">
      <alignment horizontal="center" vertical="center"/>
    </xf>
    <xf numFmtId="0" fontId="2" fillId="0" borderId="36"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176" fontId="2" fillId="0" borderId="0" xfId="0" applyNumberFormat="1" applyFont="1" applyBorder="1" applyAlignment="1">
      <alignment horizontal="right" vertical="center"/>
    </xf>
    <xf numFmtId="0" fontId="2" fillId="0" borderId="37" xfId="0" applyFont="1" applyBorder="1" applyAlignment="1">
      <alignment horizontal="center" vertical="center" textRotation="255"/>
    </xf>
    <xf numFmtId="0" fontId="2" fillId="0" borderId="37" xfId="0" applyFont="1" applyFill="1" applyBorder="1" applyAlignment="1">
      <alignment horizontal="center" vertical="center" textRotation="255"/>
    </xf>
    <xf numFmtId="0" fontId="2" fillId="0" borderId="28" xfId="0" applyFont="1" applyFill="1" applyBorder="1" applyAlignment="1">
      <alignment horizontal="center" vertical="center"/>
    </xf>
    <xf numFmtId="0" fontId="2" fillId="0" borderId="39" xfId="0" applyFont="1" applyBorder="1" applyAlignment="1">
      <alignment horizontal="center" vertical="center" textRotation="255"/>
    </xf>
    <xf numFmtId="0" fontId="2" fillId="0" borderId="40" xfId="0" applyFont="1" applyBorder="1" applyAlignment="1">
      <alignment horizontal="center" vertical="center"/>
    </xf>
    <xf numFmtId="176" fontId="2" fillId="0" borderId="41" xfId="0" applyNumberFormat="1" applyFont="1" applyBorder="1" applyAlignment="1">
      <alignment horizontal="center" vertical="center"/>
    </xf>
    <xf numFmtId="176" fontId="2" fillId="0" borderId="42" xfId="0" applyNumberFormat="1" applyFont="1" applyBorder="1" applyAlignment="1">
      <alignment horizontal="center" vertical="center"/>
    </xf>
    <xf numFmtId="0" fontId="2" fillId="0" borderId="5" xfId="0" applyFont="1" applyBorder="1" applyAlignment="1">
      <alignment horizontal="center" vertical="center" textRotation="255"/>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4" fillId="0" borderId="0" xfId="0" applyFont="1" applyBorder="1">
      <alignment vertical="center"/>
    </xf>
    <xf numFmtId="0" fontId="5" fillId="0" borderId="0" xfId="0" applyFont="1" applyBorder="1">
      <alignment vertical="center"/>
    </xf>
    <xf numFmtId="0" fontId="2" fillId="0" borderId="45" xfId="0" applyFont="1" applyBorder="1" applyAlignment="1">
      <alignment horizontal="center" vertical="center" textRotation="255"/>
    </xf>
    <xf numFmtId="0" fontId="2" fillId="0" borderId="19" xfId="0" applyFont="1" applyBorder="1" applyAlignment="1">
      <alignment horizontal="center" vertical="center"/>
    </xf>
    <xf numFmtId="10" fontId="2" fillId="0" borderId="29" xfId="0" applyNumberFormat="1" applyFont="1" applyBorder="1" applyAlignment="1">
      <alignment horizontal="center" vertical="center"/>
    </xf>
    <xf numFmtId="0" fontId="2" fillId="2" borderId="2" xfId="0" applyFont="1" applyFill="1" applyBorder="1" applyAlignment="1">
      <alignment horizontal="center" vertical="center" textRotation="255"/>
    </xf>
    <xf numFmtId="0" fontId="2" fillId="2" borderId="18" xfId="0" applyFont="1" applyFill="1" applyBorder="1" applyAlignment="1">
      <alignment horizontal="center" vertical="center"/>
    </xf>
    <xf numFmtId="176" fontId="2" fillId="2" borderId="15" xfId="0" applyNumberFormat="1" applyFont="1" applyFill="1" applyBorder="1" applyAlignment="1">
      <alignment horizontal="center" vertical="center"/>
    </xf>
    <xf numFmtId="0" fontId="2" fillId="2" borderId="11" xfId="0" applyFont="1" applyFill="1" applyBorder="1" applyAlignment="1">
      <alignment horizontal="center" vertical="center"/>
    </xf>
    <xf numFmtId="176" fontId="2" fillId="2" borderId="46" xfId="0" applyNumberFormat="1" applyFont="1" applyFill="1" applyBorder="1" applyAlignment="1">
      <alignment horizontal="center" vertical="center"/>
    </xf>
    <xf numFmtId="0" fontId="2" fillId="0" borderId="34" xfId="0" applyFont="1" applyBorder="1" applyAlignment="1">
      <alignment horizontal="right" vertical="center"/>
    </xf>
    <xf numFmtId="176" fontId="2" fillId="0" borderId="47" xfId="0" applyNumberFormat="1" applyFont="1" applyBorder="1" applyAlignment="1">
      <alignment horizontal="center" vertical="center"/>
    </xf>
    <xf numFmtId="10" fontId="2" fillId="0" borderId="42" xfId="0" applyNumberFormat="1" applyFont="1" applyBorder="1" applyAlignment="1">
      <alignment horizontal="center" vertical="center"/>
    </xf>
    <xf numFmtId="0" fontId="3" fillId="0" borderId="48" xfId="0" applyFont="1" applyBorder="1" applyAlignment="1">
      <alignment vertical="center"/>
    </xf>
    <xf numFmtId="0" fontId="2" fillId="0" borderId="0" xfId="0" applyFont="1" applyBorder="1" applyAlignment="1">
      <alignment horizontal="right" vertical="center"/>
    </xf>
    <xf numFmtId="0" fontId="2" fillId="0" borderId="55" xfId="0" applyFont="1" applyBorder="1" applyAlignment="1">
      <alignment horizontal="center" vertical="center"/>
    </xf>
    <xf numFmtId="0" fontId="2" fillId="0" borderId="31" xfId="0" applyFont="1" applyBorder="1" applyAlignment="1">
      <alignment horizontal="center" vertical="center"/>
    </xf>
    <xf numFmtId="0" fontId="2" fillId="0" borderId="37" xfId="0" applyFont="1" applyBorder="1" applyAlignment="1">
      <alignment horizontal="center" vertical="center"/>
    </xf>
    <xf numFmtId="10" fontId="2" fillId="0" borderId="56" xfId="0" applyNumberFormat="1" applyFont="1" applyBorder="1" applyAlignment="1">
      <alignment horizontal="center" vertical="center"/>
    </xf>
    <xf numFmtId="176" fontId="2" fillId="0" borderId="54" xfId="0" applyNumberFormat="1" applyFont="1" applyBorder="1" applyAlignment="1">
      <alignment horizontal="center" vertical="center"/>
    </xf>
    <xf numFmtId="0" fontId="3" fillId="0" borderId="57" xfId="0" applyFont="1" applyBorder="1" applyAlignment="1">
      <alignment vertical="center" wrapText="1"/>
    </xf>
    <xf numFmtId="176" fontId="2" fillId="0" borderId="63" xfId="0" applyNumberFormat="1" applyFont="1" applyBorder="1" applyAlignment="1">
      <alignment horizontal="center" vertical="center"/>
    </xf>
    <xf numFmtId="0" fontId="2" fillId="0" borderId="2" xfId="0" applyFont="1" applyFill="1" applyBorder="1" applyAlignment="1">
      <alignment horizontal="center" vertical="center" textRotation="255"/>
    </xf>
    <xf numFmtId="0" fontId="2" fillId="0" borderId="18" xfId="0" applyFont="1" applyFill="1" applyBorder="1" applyAlignment="1">
      <alignment horizontal="center" vertical="center"/>
    </xf>
    <xf numFmtId="176" fontId="2" fillId="0" borderId="15" xfId="0" applyNumberFormat="1" applyFont="1" applyFill="1" applyBorder="1" applyAlignment="1">
      <alignment horizontal="center" vertical="center"/>
    </xf>
    <xf numFmtId="0" fontId="3" fillId="0" borderId="64" xfId="0" applyFont="1" applyBorder="1" applyAlignment="1">
      <alignment vertical="center" wrapText="1"/>
    </xf>
    <xf numFmtId="0" fontId="2" fillId="0" borderId="65" xfId="0" applyFont="1" applyFill="1" applyBorder="1" applyAlignment="1">
      <alignment horizontal="center" vertical="center" textRotation="255"/>
    </xf>
    <xf numFmtId="0" fontId="2" fillId="0" borderId="65" xfId="0" applyFont="1" applyBorder="1" applyAlignment="1">
      <alignment horizontal="center" vertical="center" textRotation="255"/>
    </xf>
    <xf numFmtId="0" fontId="2" fillId="0" borderId="66" xfId="0" applyFont="1" applyBorder="1" applyAlignment="1">
      <alignment horizontal="center" vertical="center" textRotation="255"/>
    </xf>
    <xf numFmtId="0" fontId="2" fillId="0" borderId="36" xfId="0" applyFont="1" applyBorder="1" applyAlignment="1">
      <alignment horizontal="right" vertical="center"/>
    </xf>
    <xf numFmtId="0" fontId="2" fillId="0" borderId="67" xfId="0" applyFont="1" applyBorder="1" applyAlignment="1">
      <alignment horizontal="center" vertical="center"/>
    </xf>
    <xf numFmtId="0" fontId="2" fillId="0" borderId="0" xfId="0" applyFont="1" applyBorder="1" applyAlignment="1">
      <alignment horizontal="left" vertical="center" wrapText="1"/>
    </xf>
    <xf numFmtId="0" fontId="2" fillId="0" borderId="36" xfId="0" applyFont="1" applyBorder="1" applyAlignment="1">
      <alignment horizontal="center" vertical="center" textRotation="255"/>
    </xf>
    <xf numFmtId="176" fontId="2" fillId="0" borderId="36" xfId="0" applyNumberFormat="1" applyFont="1" applyBorder="1" applyAlignment="1">
      <alignment horizontal="right" vertical="center"/>
    </xf>
    <xf numFmtId="0" fontId="2" fillId="0" borderId="34" xfId="0" applyFont="1" applyBorder="1" applyAlignment="1">
      <alignment horizontal="right" vertical="center"/>
    </xf>
    <xf numFmtId="0" fontId="2" fillId="0" borderId="14" xfId="0" applyFont="1" applyBorder="1" applyAlignment="1">
      <alignment horizontal="right" vertical="center"/>
    </xf>
    <xf numFmtId="176" fontId="2" fillId="0" borderId="46" xfId="0" applyNumberFormat="1" applyFont="1" applyBorder="1" applyAlignment="1">
      <alignment horizontal="center" vertical="center"/>
    </xf>
    <xf numFmtId="176" fontId="2" fillId="0" borderId="68" xfId="0" applyNumberFormat="1" applyFont="1" applyBorder="1" applyAlignment="1">
      <alignment horizontal="center" vertical="center"/>
    </xf>
    <xf numFmtId="10" fontId="2" fillId="0" borderId="69" xfId="0" applyNumberFormat="1" applyFont="1" applyBorder="1" applyAlignment="1">
      <alignment horizontal="center" vertical="center"/>
    </xf>
    <xf numFmtId="0" fontId="3" fillId="0" borderId="70" xfId="0" applyFont="1" applyBorder="1" applyAlignment="1">
      <alignment vertical="center" wrapText="1"/>
    </xf>
    <xf numFmtId="0" fontId="2" fillId="0" borderId="71" xfId="0" applyFont="1" applyBorder="1" applyAlignment="1">
      <alignment horizontal="center" vertical="center"/>
    </xf>
    <xf numFmtId="0" fontId="2" fillId="0" borderId="72" xfId="0" applyFont="1" applyBorder="1" applyAlignment="1">
      <alignment horizontal="center" vertical="center"/>
    </xf>
    <xf numFmtId="0" fontId="2" fillId="0" borderId="26" xfId="0" applyFont="1" applyBorder="1" applyAlignment="1">
      <alignment horizontal="center" vertical="center"/>
    </xf>
    <xf numFmtId="176" fontId="2" fillId="0" borderId="73" xfId="0" applyNumberFormat="1" applyFont="1" applyBorder="1" applyAlignment="1">
      <alignment horizontal="center" vertical="center"/>
    </xf>
    <xf numFmtId="10" fontId="2" fillId="0" borderId="73" xfId="0" applyNumberFormat="1" applyFont="1" applyBorder="1" applyAlignment="1">
      <alignment horizontal="center" vertical="center"/>
    </xf>
    <xf numFmtId="176" fontId="2" fillId="0" borderId="0" xfId="0" applyNumberFormat="1" applyFont="1" applyBorder="1" applyAlignment="1">
      <alignment horizontal="left" vertical="center"/>
    </xf>
    <xf numFmtId="0" fontId="2" fillId="0" borderId="30" xfId="0" applyFont="1" applyBorder="1" applyAlignment="1">
      <alignment vertical="center" wrapText="1"/>
    </xf>
    <xf numFmtId="0" fontId="2" fillId="0" borderId="14" xfId="0" applyFont="1" applyBorder="1" applyAlignment="1">
      <alignment horizontal="right" vertical="center"/>
    </xf>
    <xf numFmtId="176" fontId="2" fillId="0" borderId="52" xfId="0" applyNumberFormat="1" applyFont="1" applyBorder="1" applyAlignment="1">
      <alignment vertical="center" wrapText="1"/>
    </xf>
    <xf numFmtId="176" fontId="2" fillId="0" borderId="54" xfId="0" applyNumberFormat="1" applyFont="1" applyBorder="1" applyAlignment="1">
      <alignment vertical="center" wrapText="1"/>
    </xf>
    <xf numFmtId="0" fontId="2" fillId="0" borderId="14" xfId="0" applyFont="1" applyBorder="1" applyAlignment="1">
      <alignment horizontal="right" vertical="center"/>
    </xf>
    <xf numFmtId="0" fontId="2" fillId="0" borderId="34" xfId="0" applyFont="1" applyBorder="1" applyAlignment="1">
      <alignment horizontal="right" vertical="center"/>
    </xf>
    <xf numFmtId="0" fontId="2" fillId="0" borderId="36" xfId="0" applyFont="1" applyBorder="1" applyAlignment="1">
      <alignment horizontal="center" vertical="center" wrapText="1"/>
    </xf>
    <xf numFmtId="0" fontId="2" fillId="0" borderId="76" xfId="0" applyFont="1" applyBorder="1" applyAlignment="1">
      <alignment horizontal="right" vertical="center"/>
    </xf>
    <xf numFmtId="0" fontId="2" fillId="0" borderId="77" xfId="0" applyFont="1" applyBorder="1" applyAlignment="1">
      <alignment horizontal="right" vertical="center"/>
    </xf>
    <xf numFmtId="10" fontId="2" fillId="0" borderId="51" xfId="0" applyNumberFormat="1" applyFont="1" applyBorder="1" applyAlignment="1">
      <alignment horizontal="center" vertical="center"/>
    </xf>
    <xf numFmtId="176" fontId="2" fillId="0" borderId="51" xfId="0" applyNumberFormat="1" applyFont="1" applyBorder="1" applyAlignment="1">
      <alignment horizontal="center" vertical="center"/>
    </xf>
    <xf numFmtId="10" fontId="2" fillId="0" borderId="80" xfId="0" applyNumberFormat="1" applyFont="1" applyBorder="1" applyAlignment="1">
      <alignment horizontal="center" vertical="center"/>
    </xf>
    <xf numFmtId="176" fontId="2" fillId="0" borderId="80" xfId="0" applyNumberFormat="1" applyFont="1" applyBorder="1" applyAlignment="1">
      <alignment horizontal="center" vertical="center"/>
    </xf>
    <xf numFmtId="0" fontId="5" fillId="0" borderId="0" xfId="0" applyFont="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horizontal="left" vertical="center"/>
    </xf>
    <xf numFmtId="176" fontId="5" fillId="0" borderId="0" xfId="0" applyNumberFormat="1" applyFont="1" applyBorder="1" applyAlignment="1">
      <alignment horizontal="left" vertical="center"/>
    </xf>
    <xf numFmtId="0" fontId="2" fillId="0" borderId="17" xfId="0" applyFont="1" applyBorder="1" applyAlignment="1">
      <alignment horizontal="left" vertical="top"/>
    </xf>
    <xf numFmtId="0" fontId="2" fillId="0" borderId="34" xfId="0" applyFont="1" applyBorder="1" applyAlignment="1">
      <alignment horizontal="left" vertical="top"/>
    </xf>
    <xf numFmtId="0" fontId="2" fillId="0" borderId="22" xfId="0" applyFont="1" applyBorder="1" applyAlignment="1">
      <alignment horizontal="left" vertical="top"/>
    </xf>
    <xf numFmtId="176" fontId="2" fillId="0" borderId="36" xfId="0" applyNumberFormat="1" applyFont="1" applyBorder="1" applyAlignment="1">
      <alignment horizontal="left" vertical="center" wrapText="1"/>
    </xf>
    <xf numFmtId="176" fontId="2" fillId="0" borderId="75" xfId="0" applyNumberFormat="1" applyFont="1" applyBorder="1" applyAlignment="1">
      <alignment horizontal="left" vertical="center" wrapText="1"/>
    </xf>
    <xf numFmtId="176" fontId="2" fillId="0" borderId="78" xfId="0" applyNumberFormat="1" applyFont="1" applyBorder="1" applyAlignment="1">
      <alignment horizontal="left" vertical="center"/>
    </xf>
    <xf numFmtId="176" fontId="2" fillId="0" borderId="79" xfId="0" applyNumberFormat="1" applyFont="1" applyBorder="1" applyAlignment="1">
      <alignment horizontal="left" vertical="center"/>
    </xf>
    <xf numFmtId="176" fontId="2" fillId="0" borderId="53" xfId="0" applyNumberFormat="1" applyFont="1" applyBorder="1" applyAlignment="1">
      <alignment horizontal="left" vertical="center" wrapText="1"/>
    </xf>
    <xf numFmtId="176" fontId="2" fillId="0" borderId="52" xfId="0" applyNumberFormat="1" applyFont="1" applyBorder="1" applyAlignment="1">
      <alignment horizontal="left" vertical="center" wrapText="1"/>
    </xf>
    <xf numFmtId="176" fontId="2" fillId="0" borderId="54" xfId="0" applyNumberFormat="1" applyFont="1" applyBorder="1" applyAlignment="1">
      <alignment horizontal="left" vertical="center" wrapText="1"/>
    </xf>
    <xf numFmtId="176" fontId="2" fillId="0" borderId="53" xfId="0" applyNumberFormat="1" applyFont="1" applyBorder="1" applyAlignment="1">
      <alignment horizontal="left" vertical="center"/>
    </xf>
    <xf numFmtId="176" fontId="2" fillId="0" borderId="52" xfId="0" applyNumberFormat="1" applyFont="1" applyBorder="1" applyAlignment="1">
      <alignment horizontal="left" vertical="center"/>
    </xf>
    <xf numFmtId="176" fontId="2" fillId="0" borderId="54" xfId="0" applyNumberFormat="1" applyFont="1" applyBorder="1" applyAlignment="1">
      <alignment horizontal="left" vertical="center"/>
    </xf>
    <xf numFmtId="176" fontId="2" fillId="0" borderId="61" xfId="0" applyNumberFormat="1" applyFont="1" applyBorder="1" applyAlignment="1">
      <alignment horizontal="left" vertical="center" wrapText="1"/>
    </xf>
    <xf numFmtId="176" fontId="2" fillId="0" borderId="62" xfId="0" applyNumberFormat="1" applyFont="1" applyBorder="1" applyAlignment="1">
      <alignment horizontal="left" vertical="center" wrapText="1"/>
    </xf>
    <xf numFmtId="176" fontId="2" fillId="0" borderId="63" xfId="0" applyNumberFormat="1" applyFont="1" applyBorder="1" applyAlignment="1">
      <alignment horizontal="left" vertical="center" wrapText="1"/>
    </xf>
    <xf numFmtId="176" fontId="2" fillId="0" borderId="49" xfId="0" applyNumberFormat="1" applyFont="1" applyBorder="1" applyAlignment="1">
      <alignment horizontal="left" vertical="center" wrapText="1"/>
    </xf>
    <xf numFmtId="176" fontId="2" fillId="0" borderId="50" xfId="0" applyNumberFormat="1" applyFont="1" applyBorder="1" applyAlignment="1">
      <alignment horizontal="left" vertical="center" wrapText="1"/>
    </xf>
    <xf numFmtId="176" fontId="2" fillId="0" borderId="51" xfId="0" applyNumberFormat="1" applyFont="1" applyBorder="1" applyAlignment="1">
      <alignment horizontal="left" vertical="center" wrapText="1"/>
    </xf>
    <xf numFmtId="0" fontId="2" fillId="0" borderId="36" xfId="0" applyFont="1" applyBorder="1" applyAlignment="1">
      <alignment horizontal="left" vertical="center" wrapText="1"/>
    </xf>
    <xf numFmtId="0" fontId="2" fillId="0" borderId="38" xfId="0" applyFont="1" applyBorder="1" applyAlignment="1">
      <alignment horizontal="left" vertical="center"/>
    </xf>
    <xf numFmtId="0" fontId="2" fillId="0" borderId="34" xfId="0" applyFont="1" applyBorder="1" applyAlignment="1">
      <alignment horizontal="left" vertical="center"/>
    </xf>
    <xf numFmtId="0" fontId="2" fillId="0" borderId="17" xfId="0" applyFont="1" applyBorder="1" applyAlignment="1">
      <alignment horizontal="left" vertical="center" wrapText="1"/>
    </xf>
    <xf numFmtId="0" fontId="2" fillId="0" borderId="34" xfId="0" applyFont="1" applyBorder="1" applyAlignment="1">
      <alignment horizontal="left" vertical="center" wrapText="1"/>
    </xf>
    <xf numFmtId="0" fontId="2" fillId="0" borderId="36" xfId="0" applyFont="1" applyBorder="1" applyAlignment="1">
      <alignment horizontal="center" vertical="center" wrapText="1"/>
    </xf>
    <xf numFmtId="176" fontId="2" fillId="0" borderId="74" xfId="0" applyNumberFormat="1" applyFont="1" applyBorder="1" applyAlignment="1">
      <alignment horizontal="left" vertical="center" wrapText="1"/>
    </xf>
    <xf numFmtId="0" fontId="2" fillId="0" borderId="0" xfId="0" applyFont="1" applyBorder="1" applyAlignment="1">
      <alignment horizontal="left" vertical="center" wrapText="1"/>
    </xf>
    <xf numFmtId="0" fontId="2" fillId="0" borderId="61" xfId="0" applyFont="1" applyBorder="1" applyAlignment="1">
      <alignment vertical="center" wrapText="1"/>
    </xf>
    <xf numFmtId="0" fontId="2" fillId="0" borderId="62" xfId="0" applyFont="1" applyBorder="1" applyAlignment="1">
      <alignment vertical="center" wrapText="1"/>
    </xf>
    <xf numFmtId="0" fontId="2" fillId="0" borderId="63" xfId="0" applyFont="1" applyBorder="1" applyAlignment="1">
      <alignment vertical="center" wrapText="1"/>
    </xf>
    <xf numFmtId="0" fontId="2" fillId="0" borderId="10" xfId="0" applyFont="1" applyBorder="1" applyAlignment="1">
      <alignment horizontal="right" vertical="center"/>
    </xf>
    <xf numFmtId="0" fontId="2" fillId="0" borderId="14" xfId="0" applyFont="1" applyBorder="1" applyAlignment="1">
      <alignment horizontal="right" vertical="center"/>
    </xf>
    <xf numFmtId="0" fontId="2" fillId="0" borderId="17" xfId="0" applyFont="1" applyBorder="1" applyAlignment="1">
      <alignment horizontal="right" vertical="center"/>
    </xf>
    <xf numFmtId="0" fontId="2" fillId="0" borderId="34" xfId="0" applyFont="1" applyBorder="1" applyAlignment="1">
      <alignment horizontal="right" vertical="center"/>
    </xf>
    <xf numFmtId="10" fontId="2" fillId="0" borderId="47" xfId="0" applyNumberFormat="1" applyFont="1" applyBorder="1" applyAlignment="1">
      <alignment horizontal="center" vertical="center"/>
    </xf>
    <xf numFmtId="10" fontId="7" fillId="0" borderId="29" xfId="0" applyNumberFormat="1" applyFont="1" applyBorder="1" applyAlignment="1">
      <alignment horizontal="center" vertical="center"/>
    </xf>
    <xf numFmtId="10" fontId="7" fillId="0" borderId="51" xfId="0" applyNumberFormat="1" applyFont="1" applyBorder="1" applyAlignment="1">
      <alignment horizontal="center" vertical="center"/>
    </xf>
    <xf numFmtId="10" fontId="7" fillId="0" borderId="42" xfId="0" applyNumberFormat="1" applyFont="1" applyBorder="1" applyAlignment="1">
      <alignment horizontal="center" vertical="center"/>
    </xf>
    <xf numFmtId="0" fontId="2" fillId="0" borderId="81" xfId="0" applyFont="1" applyBorder="1" applyAlignment="1">
      <alignment horizontal="center" vertical="center" textRotation="255"/>
    </xf>
    <xf numFmtId="0" fontId="2" fillId="0" borderId="82" xfId="0" applyFont="1" applyBorder="1" applyAlignment="1">
      <alignment horizontal="right" vertical="center"/>
    </xf>
    <xf numFmtId="10" fontId="2" fillId="0" borderId="83" xfId="0" applyNumberFormat="1" applyFont="1" applyBorder="1" applyAlignment="1">
      <alignment horizontal="center" vertical="center"/>
    </xf>
    <xf numFmtId="176" fontId="2" fillId="0" borderId="74" xfId="0" applyNumberFormat="1" applyFont="1" applyBorder="1" applyAlignment="1">
      <alignment vertical="center" wrapText="1"/>
    </xf>
    <xf numFmtId="176" fontId="2" fillId="0" borderId="60" xfId="0" applyNumberFormat="1" applyFont="1" applyBorder="1" applyAlignment="1">
      <alignment horizontal="left" vertical="center" wrapText="1"/>
    </xf>
    <xf numFmtId="176" fontId="2" fillId="0" borderId="58" xfId="0" applyNumberFormat="1" applyFont="1" applyBorder="1" applyAlignment="1">
      <alignment horizontal="left" vertical="center" wrapText="1"/>
    </xf>
    <xf numFmtId="176" fontId="2" fillId="0" borderId="59" xfId="0" applyNumberFormat="1" applyFont="1" applyBorder="1" applyAlignment="1">
      <alignment horizontal="left" vertical="center" wrapText="1"/>
    </xf>
    <xf numFmtId="176" fontId="7" fillId="0" borderId="68" xfId="0" applyNumberFormat="1" applyFont="1" applyBorder="1" applyAlignment="1">
      <alignment horizontal="center" vertical="center"/>
    </xf>
    <xf numFmtId="0" fontId="2" fillId="0" borderId="74" xfId="0" applyFont="1" applyBorder="1" applyAlignment="1">
      <alignment horizontal="left" vertical="center" wrapText="1"/>
    </xf>
    <xf numFmtId="0" fontId="2" fillId="0" borderId="52" xfId="0" applyFont="1" applyBorder="1" applyAlignment="1">
      <alignment horizontal="left" vertical="center" wrapText="1"/>
    </xf>
    <xf numFmtId="0" fontId="2" fillId="0" borderId="84" xfId="0" applyFont="1" applyBorder="1" applyAlignment="1">
      <alignment horizontal="left" vertical="center" wrapText="1"/>
    </xf>
    <xf numFmtId="0" fontId="2" fillId="0" borderId="85" xfId="0" applyFont="1" applyBorder="1" applyAlignment="1">
      <alignment horizontal="right" vertical="center"/>
    </xf>
    <xf numFmtId="0" fontId="2" fillId="0" borderId="53" xfId="0" applyFont="1" applyBorder="1">
      <alignment vertical="center"/>
    </xf>
    <xf numFmtId="0" fontId="2" fillId="0" borderId="52" xfId="0" applyFont="1" applyBorder="1">
      <alignment vertical="center"/>
    </xf>
    <xf numFmtId="10" fontId="2" fillId="0" borderId="54" xfId="0" applyNumberFormat="1" applyFont="1" applyBorder="1" applyAlignment="1">
      <alignment horizontal="center" vertical="center"/>
    </xf>
    <xf numFmtId="176" fontId="2" fillId="0" borderId="56" xfId="0" applyNumberFormat="1"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42"/>
  <sheetViews>
    <sheetView tabSelected="1" zoomScale="73" zoomScaleNormal="73" workbookViewId="0">
      <pane ySplit="3" topLeftCell="A4" activePane="bottomLeft" state="frozen"/>
      <selection pane="bottomLeft" activeCell="Q164" sqref="Q164"/>
    </sheetView>
  </sheetViews>
  <sheetFormatPr defaultColWidth="8.77734375" defaultRowHeight="15.6" x14ac:dyDescent="0.3"/>
  <cols>
    <col min="1" max="1" width="51" style="3" customWidth="1"/>
    <col min="2" max="5" width="8.21875" style="1" bestFit="1" customWidth="1"/>
    <col min="6" max="6" width="11.109375" style="1" customWidth="1"/>
    <col min="7" max="7" width="10.33203125" style="1" customWidth="1"/>
    <col min="8" max="8" width="11.77734375" style="1" customWidth="1"/>
    <col min="9" max="9" width="12.33203125" style="1" bestFit="1" customWidth="1"/>
    <col min="10" max="10" width="9.44140625" style="2" bestFit="1" customWidth="1"/>
    <col min="11" max="11" width="0.6640625" style="2" customWidth="1"/>
    <col min="12" max="12" width="3.33203125" style="2" bestFit="1" customWidth="1"/>
    <col min="13" max="16384" width="8.77734375" style="3"/>
  </cols>
  <sheetData>
    <row r="1" spans="1:10" ht="30" customHeight="1" x14ac:dyDescent="0.3">
      <c r="A1" s="62" t="s">
        <v>165</v>
      </c>
    </row>
    <row r="2" spans="1:10" ht="30" customHeight="1" thickBot="1" x14ac:dyDescent="0.35">
      <c r="A2" s="63"/>
      <c r="D2" s="121" t="s">
        <v>167</v>
      </c>
      <c r="E2" s="123">
        <v>57</v>
      </c>
      <c r="F2" s="121" t="s">
        <v>168</v>
      </c>
      <c r="G2" s="123">
        <v>50</v>
      </c>
      <c r="H2" s="121" t="s">
        <v>166</v>
      </c>
      <c r="I2" s="124">
        <f>G2/E2</f>
        <v>0.8771929824561403</v>
      </c>
      <c r="J2" s="122"/>
    </row>
    <row r="3" spans="1:10" ht="124.5" customHeight="1" thickBot="1" x14ac:dyDescent="0.35">
      <c r="A3" s="4" t="s">
        <v>42</v>
      </c>
      <c r="B3" s="5" t="s">
        <v>0</v>
      </c>
      <c r="C3" s="5" t="s">
        <v>12</v>
      </c>
      <c r="D3" s="5" t="s">
        <v>13</v>
      </c>
      <c r="E3" s="5" t="s">
        <v>14</v>
      </c>
      <c r="F3" s="5" t="s">
        <v>15</v>
      </c>
      <c r="G3" s="6" t="s">
        <v>20</v>
      </c>
      <c r="H3" s="7" t="s">
        <v>17</v>
      </c>
      <c r="I3" s="55" t="s">
        <v>18</v>
      </c>
      <c r="J3" s="8" t="s">
        <v>21</v>
      </c>
    </row>
    <row r="4" spans="1:10" s="13" customFormat="1" ht="30" customHeight="1" thickTop="1" x14ac:dyDescent="0.3">
      <c r="A4" s="75" t="s">
        <v>43</v>
      </c>
      <c r="B4" s="10"/>
      <c r="C4" s="10"/>
      <c r="D4" s="10"/>
      <c r="E4" s="10"/>
      <c r="F4" s="10"/>
      <c r="G4" s="10"/>
      <c r="H4" s="11"/>
      <c r="I4" s="11"/>
      <c r="J4" s="12"/>
    </row>
    <row r="5" spans="1:10" s="13" customFormat="1" ht="25.05" customHeight="1" x14ac:dyDescent="0.3">
      <c r="A5" s="14" t="s">
        <v>110</v>
      </c>
      <c r="B5" s="15">
        <v>3</v>
      </c>
      <c r="C5" s="15">
        <v>0</v>
      </c>
      <c r="D5" s="15">
        <v>0</v>
      </c>
      <c r="E5" s="15">
        <v>2</v>
      </c>
      <c r="F5" s="15">
        <v>13</v>
      </c>
      <c r="G5" s="15">
        <v>32</v>
      </c>
      <c r="H5" s="16">
        <v>0</v>
      </c>
      <c r="I5" s="56">
        <f>F5+G5</f>
        <v>45</v>
      </c>
      <c r="J5" s="17">
        <f>SUM(B5:H5)</f>
        <v>50</v>
      </c>
    </row>
    <row r="6" spans="1:10" s="13" customFormat="1" ht="25.05" customHeight="1" x14ac:dyDescent="0.3">
      <c r="A6" s="174" t="s">
        <v>19</v>
      </c>
      <c r="B6" s="98">
        <f>B5/50</f>
        <v>0.06</v>
      </c>
      <c r="C6" s="98">
        <f>C5/(50-B5)</f>
        <v>0</v>
      </c>
      <c r="D6" s="98">
        <f>D5/(50-B5)</f>
        <v>0</v>
      </c>
      <c r="E6" s="98">
        <f>E5/(50-B5)</f>
        <v>4.2553191489361701E-2</v>
      </c>
      <c r="F6" s="98">
        <f>F5/(50-B5)</f>
        <v>0.27659574468085107</v>
      </c>
      <c r="G6" s="98">
        <f>G5/(50-B5)</f>
        <v>0.68085106382978722</v>
      </c>
      <c r="H6" s="99">
        <f>H5/(50-B5)</f>
        <v>0</v>
      </c>
      <c r="I6" s="66">
        <f>I5/(50-B5)</f>
        <v>0.95744680851063835</v>
      </c>
      <c r="J6" s="58">
        <f>J5/50</f>
        <v>1</v>
      </c>
    </row>
    <row r="7" spans="1:10" s="13" customFormat="1" ht="25.05" customHeight="1" x14ac:dyDescent="0.3">
      <c r="A7" s="158" t="s">
        <v>112</v>
      </c>
      <c r="B7" s="135" t="s">
        <v>169</v>
      </c>
      <c r="C7" s="136"/>
      <c r="D7" s="136"/>
      <c r="E7" s="136"/>
      <c r="F7" s="136"/>
      <c r="G7" s="136"/>
      <c r="H7" s="137"/>
      <c r="I7" s="106"/>
      <c r="J7" s="105"/>
    </row>
    <row r="8" spans="1:10" s="13" customFormat="1" ht="25.05" customHeight="1" x14ac:dyDescent="0.3">
      <c r="A8" s="158"/>
      <c r="B8" s="135" t="s">
        <v>170</v>
      </c>
      <c r="C8" s="136"/>
      <c r="D8" s="136"/>
      <c r="E8" s="136"/>
      <c r="F8" s="136"/>
      <c r="G8" s="136"/>
      <c r="H8" s="137"/>
      <c r="I8" s="80"/>
      <c r="J8" s="81"/>
    </row>
    <row r="9" spans="1:10" s="13" customFormat="1" ht="27" customHeight="1" x14ac:dyDescent="0.3">
      <c r="A9" s="156"/>
      <c r="B9" s="141" t="s">
        <v>171</v>
      </c>
      <c r="C9" s="142"/>
      <c r="D9" s="142"/>
      <c r="E9" s="142"/>
      <c r="F9" s="142"/>
      <c r="G9" s="142"/>
      <c r="H9" s="143"/>
      <c r="I9" s="117"/>
      <c r="J9" s="118"/>
    </row>
    <row r="10" spans="1:10" s="13" customFormat="1" ht="25.05" customHeight="1" x14ac:dyDescent="0.3">
      <c r="A10" s="21" t="s">
        <v>111</v>
      </c>
      <c r="B10" s="78">
        <v>8</v>
      </c>
      <c r="C10" s="78">
        <v>0</v>
      </c>
      <c r="D10" s="78">
        <v>0</v>
      </c>
      <c r="E10" s="78">
        <v>1</v>
      </c>
      <c r="F10" s="78">
        <v>13</v>
      </c>
      <c r="G10" s="78">
        <v>28</v>
      </c>
      <c r="H10" s="79">
        <v>0</v>
      </c>
      <c r="I10" s="77">
        <f>F10+G10</f>
        <v>41</v>
      </c>
      <c r="J10" s="61">
        <f>SUM(B10:H10)</f>
        <v>50</v>
      </c>
    </row>
    <row r="11" spans="1:10" s="13" customFormat="1" ht="25.05" customHeight="1" x14ac:dyDescent="0.3">
      <c r="A11" s="174" t="s">
        <v>19</v>
      </c>
      <c r="B11" s="98">
        <f>B10/50</f>
        <v>0.16</v>
      </c>
      <c r="C11" s="98">
        <f>C10/(50-B10)</f>
        <v>0</v>
      </c>
      <c r="D11" s="98">
        <f>D10/(50-B10)</f>
        <v>0</v>
      </c>
      <c r="E11" s="98">
        <f>E10/(50-B10)</f>
        <v>2.3809523809523808E-2</v>
      </c>
      <c r="F11" s="98">
        <f>F10/(50-B10)</f>
        <v>0.30952380952380953</v>
      </c>
      <c r="G11" s="98">
        <f>G10/(50-B10)</f>
        <v>0.66666666666666663</v>
      </c>
      <c r="H11" s="99">
        <f>H10/(50-B10)</f>
        <v>0</v>
      </c>
      <c r="I11" s="66">
        <f>I10/(50-B10)</f>
        <v>0.97619047619047616</v>
      </c>
      <c r="J11" s="58">
        <f>J10/50</f>
        <v>1</v>
      </c>
    </row>
    <row r="12" spans="1:10" s="13" customFormat="1" ht="25.05" customHeight="1" x14ac:dyDescent="0.3">
      <c r="A12" s="158" t="s">
        <v>112</v>
      </c>
      <c r="B12" s="132" t="s">
        <v>172</v>
      </c>
      <c r="C12" s="133"/>
      <c r="D12" s="133"/>
      <c r="E12" s="133"/>
      <c r="F12" s="133"/>
      <c r="G12" s="133"/>
      <c r="H12" s="134"/>
      <c r="I12" s="117"/>
      <c r="J12" s="118"/>
    </row>
    <row r="13" spans="1:10" s="13" customFormat="1" ht="28.2" customHeight="1" x14ac:dyDescent="0.3">
      <c r="A13" s="158"/>
      <c r="B13" s="132" t="s">
        <v>174</v>
      </c>
      <c r="C13" s="133"/>
      <c r="D13" s="133"/>
      <c r="E13" s="133"/>
      <c r="F13" s="133"/>
      <c r="G13" s="133"/>
      <c r="H13" s="134"/>
      <c r="I13" s="117"/>
      <c r="J13" s="118"/>
    </row>
    <row r="14" spans="1:10" s="13" customFormat="1" ht="25.05" customHeight="1" x14ac:dyDescent="0.3">
      <c r="A14" s="21" t="s">
        <v>152</v>
      </c>
      <c r="B14" s="22">
        <v>0</v>
      </c>
      <c r="C14" s="22">
        <v>0</v>
      </c>
      <c r="D14" s="22">
        <v>0</v>
      </c>
      <c r="E14" s="22">
        <v>3</v>
      </c>
      <c r="F14" s="22">
        <v>14</v>
      </c>
      <c r="G14" s="22">
        <v>33</v>
      </c>
      <c r="H14" s="65">
        <v>0</v>
      </c>
      <c r="I14" s="11">
        <f>F14+G14</f>
        <v>47</v>
      </c>
      <c r="J14" s="12">
        <f>SUM(B14:H14)</f>
        <v>50</v>
      </c>
    </row>
    <row r="15" spans="1:10" s="13" customFormat="1" ht="25.05" customHeight="1" x14ac:dyDescent="0.3">
      <c r="A15" s="174" t="s">
        <v>19</v>
      </c>
      <c r="B15" s="98">
        <f>B14/50</f>
        <v>0</v>
      </c>
      <c r="C15" s="98">
        <f>C14/(50-B14)</f>
        <v>0</v>
      </c>
      <c r="D15" s="98">
        <f>D14/(50-B14)</f>
        <v>0</v>
      </c>
      <c r="E15" s="98">
        <f>E14/(50-B14)</f>
        <v>0.06</v>
      </c>
      <c r="F15" s="98">
        <f>F14/(50-B14)</f>
        <v>0.28000000000000003</v>
      </c>
      <c r="G15" s="98">
        <f>G14/(50-B14)</f>
        <v>0.66</v>
      </c>
      <c r="H15" s="99">
        <f>H14/(50-B14)</f>
        <v>0</v>
      </c>
      <c r="I15" s="100">
        <f>I14/(50-B14)</f>
        <v>0.94</v>
      </c>
      <c r="J15" s="73">
        <f>J14/50</f>
        <v>1</v>
      </c>
    </row>
    <row r="16" spans="1:10" s="13" customFormat="1" ht="25.05" customHeight="1" x14ac:dyDescent="0.3">
      <c r="A16" s="155" t="s">
        <v>112</v>
      </c>
      <c r="B16" s="132" t="s">
        <v>175</v>
      </c>
      <c r="C16" s="133"/>
      <c r="D16" s="133"/>
      <c r="E16" s="133"/>
      <c r="F16" s="133"/>
      <c r="G16" s="133"/>
      <c r="H16" s="134"/>
      <c r="I16" s="80"/>
      <c r="J16" s="81"/>
    </row>
    <row r="17" spans="1:10" s="13" customFormat="1" ht="25.05" customHeight="1" x14ac:dyDescent="0.3">
      <c r="A17" s="158"/>
      <c r="B17" s="132" t="s">
        <v>174</v>
      </c>
      <c r="C17" s="133"/>
      <c r="D17" s="133"/>
      <c r="E17" s="133"/>
      <c r="F17" s="133"/>
      <c r="G17" s="133"/>
      <c r="H17" s="134"/>
      <c r="I17" s="117"/>
      <c r="J17" s="118"/>
    </row>
    <row r="18" spans="1:10" s="13" customFormat="1" ht="39" customHeight="1" x14ac:dyDescent="0.3">
      <c r="A18" s="156"/>
      <c r="B18" s="132" t="s">
        <v>176</v>
      </c>
      <c r="C18" s="133"/>
      <c r="D18" s="133"/>
      <c r="E18" s="133"/>
      <c r="F18" s="133"/>
      <c r="G18" s="133"/>
      <c r="H18" s="134"/>
      <c r="I18" s="117"/>
      <c r="J18" s="118"/>
    </row>
    <row r="19" spans="1:10" s="13" customFormat="1" ht="25.05" customHeight="1" x14ac:dyDescent="0.3">
      <c r="A19" s="23" t="s">
        <v>1</v>
      </c>
      <c r="B19" s="26"/>
      <c r="C19" s="26"/>
      <c r="D19" s="26"/>
      <c r="E19" s="26"/>
      <c r="F19" s="26"/>
      <c r="G19" s="26"/>
      <c r="H19" s="77"/>
      <c r="I19" s="11"/>
      <c r="J19" s="17"/>
    </row>
    <row r="20" spans="1:10" s="13" customFormat="1" ht="25.05" customHeight="1" x14ac:dyDescent="0.3">
      <c r="A20" s="24" t="s">
        <v>23</v>
      </c>
      <c r="B20" s="15">
        <v>3</v>
      </c>
      <c r="C20" s="15">
        <v>0</v>
      </c>
      <c r="D20" s="15">
        <v>0</v>
      </c>
      <c r="E20" s="15">
        <v>2</v>
      </c>
      <c r="F20" s="15">
        <v>12</v>
      </c>
      <c r="G20" s="15">
        <v>33</v>
      </c>
      <c r="H20" s="16">
        <v>0</v>
      </c>
      <c r="I20" s="56">
        <f>F20+G20</f>
        <v>45</v>
      </c>
      <c r="J20" s="17">
        <f>SUM(B20:H20)</f>
        <v>50</v>
      </c>
    </row>
    <row r="21" spans="1:10" s="13" customFormat="1" ht="25.05" customHeight="1" x14ac:dyDescent="0.3">
      <c r="A21" s="18" t="s">
        <v>19</v>
      </c>
      <c r="B21" s="98">
        <f>B20/50</f>
        <v>0.06</v>
      </c>
      <c r="C21" s="98">
        <f>C20/(50-B20)</f>
        <v>0</v>
      </c>
      <c r="D21" s="98">
        <f>D20/(50-B20)</f>
        <v>0</v>
      </c>
      <c r="E21" s="98">
        <f>E20/(50-B20)</f>
        <v>4.2553191489361701E-2</v>
      </c>
      <c r="F21" s="98">
        <f>F20/(50-B20)</f>
        <v>0.25531914893617019</v>
      </c>
      <c r="G21" s="98">
        <f>G20/(50-B20)</f>
        <v>0.7021276595744681</v>
      </c>
      <c r="H21" s="99">
        <f>H20/(50-B20)</f>
        <v>0</v>
      </c>
      <c r="I21" s="66">
        <f>I20/(50-B20)</f>
        <v>0.95744680851063835</v>
      </c>
      <c r="J21" s="58">
        <f>J20/50</f>
        <v>1</v>
      </c>
    </row>
    <row r="22" spans="1:10" s="13" customFormat="1" ht="25.05" customHeight="1" x14ac:dyDescent="0.3">
      <c r="A22" s="113" t="s">
        <v>112</v>
      </c>
      <c r="B22" s="132" t="s">
        <v>174</v>
      </c>
      <c r="C22" s="133"/>
      <c r="D22" s="133"/>
      <c r="E22" s="133"/>
      <c r="F22" s="133"/>
      <c r="G22" s="133"/>
      <c r="H22" s="134"/>
      <c r="I22" s="161"/>
      <c r="J22" s="118"/>
    </row>
    <row r="23" spans="1:10" s="13" customFormat="1" ht="25.05" customHeight="1" x14ac:dyDescent="0.3">
      <c r="A23" s="113"/>
      <c r="B23" s="132" t="s">
        <v>177</v>
      </c>
      <c r="C23" s="133"/>
      <c r="D23" s="133"/>
      <c r="E23" s="133"/>
      <c r="F23" s="133"/>
      <c r="G23" s="133"/>
      <c r="H23" s="134"/>
      <c r="I23" s="117"/>
      <c r="J23" s="118"/>
    </row>
    <row r="24" spans="1:10" s="13" customFormat="1" ht="25.05" customHeight="1" x14ac:dyDescent="0.3">
      <c r="A24" s="25" t="s">
        <v>24</v>
      </c>
      <c r="B24" s="78">
        <v>0</v>
      </c>
      <c r="C24" s="78">
        <v>0</v>
      </c>
      <c r="D24" s="78">
        <v>0</v>
      </c>
      <c r="E24" s="78">
        <v>3</v>
      </c>
      <c r="F24" s="78">
        <v>14</v>
      </c>
      <c r="G24" s="78">
        <v>33</v>
      </c>
      <c r="H24" s="79">
        <v>0</v>
      </c>
      <c r="I24" s="56">
        <f>F24+G24</f>
        <v>47</v>
      </c>
      <c r="J24" s="17">
        <f>SUM(B24:H24)</f>
        <v>50</v>
      </c>
    </row>
    <row r="25" spans="1:10" s="13" customFormat="1" ht="25.05" customHeight="1" x14ac:dyDescent="0.3">
      <c r="A25" s="72" t="s">
        <v>19</v>
      </c>
      <c r="B25" s="98">
        <f>B24/50</f>
        <v>0</v>
      </c>
      <c r="C25" s="98">
        <f>C24/(50-B24)</f>
        <v>0</v>
      </c>
      <c r="D25" s="98">
        <f>D24/(50-B24)</f>
        <v>0</v>
      </c>
      <c r="E25" s="98">
        <f>E24/(50-B24)</f>
        <v>0.06</v>
      </c>
      <c r="F25" s="98">
        <f>F24/(50-B24)</f>
        <v>0.28000000000000003</v>
      </c>
      <c r="G25" s="98">
        <f>G24/(50-B24)</f>
        <v>0.66</v>
      </c>
      <c r="H25" s="99">
        <f>H24/(50-B24)</f>
        <v>0</v>
      </c>
      <c r="I25" s="66">
        <f>I24/(50-B24)</f>
        <v>0.94</v>
      </c>
      <c r="J25" s="58">
        <f>J24/50</f>
        <v>1</v>
      </c>
    </row>
    <row r="26" spans="1:10" s="13" customFormat="1" ht="25.05" customHeight="1" x14ac:dyDescent="0.3">
      <c r="A26" s="113" t="s">
        <v>112</v>
      </c>
      <c r="B26" s="132" t="s">
        <v>174</v>
      </c>
      <c r="C26" s="133"/>
      <c r="D26" s="133"/>
      <c r="E26" s="133"/>
      <c r="F26" s="133"/>
      <c r="G26" s="133"/>
      <c r="H26" s="134"/>
      <c r="I26" s="161"/>
      <c r="J26" s="118"/>
    </row>
    <row r="27" spans="1:10" s="13" customFormat="1" ht="25.05" customHeight="1" x14ac:dyDescent="0.3">
      <c r="A27" s="113"/>
      <c r="B27" s="132" t="s">
        <v>178</v>
      </c>
      <c r="C27" s="133"/>
      <c r="D27" s="133"/>
      <c r="E27" s="133"/>
      <c r="F27" s="133"/>
      <c r="G27" s="133"/>
      <c r="H27" s="134"/>
      <c r="I27" s="117"/>
      <c r="J27" s="118"/>
    </row>
    <row r="28" spans="1:10" s="13" customFormat="1" ht="25.05" customHeight="1" x14ac:dyDescent="0.3">
      <c r="A28" s="25" t="s">
        <v>22</v>
      </c>
      <c r="B28" s="22">
        <v>33</v>
      </c>
      <c r="C28" s="22">
        <v>0</v>
      </c>
      <c r="D28" s="22">
        <v>0</v>
      </c>
      <c r="E28" s="22">
        <v>2</v>
      </c>
      <c r="F28" s="22">
        <v>5</v>
      </c>
      <c r="G28" s="22">
        <v>9</v>
      </c>
      <c r="H28" s="65">
        <v>1</v>
      </c>
      <c r="I28" s="56">
        <f>F28+G28</f>
        <v>14</v>
      </c>
      <c r="J28" s="17">
        <f>SUM(B28:H28)</f>
        <v>50</v>
      </c>
    </row>
    <row r="29" spans="1:10" s="13" customFormat="1" ht="25.05" customHeight="1" x14ac:dyDescent="0.3">
      <c r="A29" s="18" t="s">
        <v>19</v>
      </c>
      <c r="B29" s="98">
        <f>B28/50</f>
        <v>0.66</v>
      </c>
      <c r="C29" s="98">
        <f>C28/(50-B28)</f>
        <v>0</v>
      </c>
      <c r="D29" s="98">
        <f>D28/(50-B28)</f>
        <v>0</v>
      </c>
      <c r="E29" s="98">
        <f>E28/(50-B28)</f>
        <v>0.11764705882352941</v>
      </c>
      <c r="F29" s="98">
        <f>F28/(50-B28)</f>
        <v>0.29411764705882354</v>
      </c>
      <c r="G29" s="98">
        <f>G28/(50-B28)</f>
        <v>0.52941176470588236</v>
      </c>
      <c r="H29" s="99">
        <f>H28/(50-B28)</f>
        <v>5.8823529411764705E-2</v>
      </c>
      <c r="I29" s="160">
        <f>I28/(50-B28)</f>
        <v>0.82352941176470584</v>
      </c>
      <c r="J29" s="58">
        <f>J28/50</f>
        <v>1</v>
      </c>
    </row>
    <row r="30" spans="1:10" s="13" customFormat="1" ht="25.05" customHeight="1" x14ac:dyDescent="0.3">
      <c r="A30" s="113" t="s">
        <v>112</v>
      </c>
      <c r="B30" s="132" t="s">
        <v>174</v>
      </c>
      <c r="C30" s="133"/>
      <c r="D30" s="133"/>
      <c r="E30" s="133"/>
      <c r="F30" s="133"/>
      <c r="G30" s="133"/>
      <c r="H30" s="134"/>
      <c r="I30" s="161"/>
      <c r="J30" s="118"/>
    </row>
    <row r="31" spans="1:10" s="13" customFormat="1" ht="25.05" customHeight="1" x14ac:dyDescent="0.3">
      <c r="A31" s="113"/>
      <c r="B31" s="132" t="s">
        <v>179</v>
      </c>
      <c r="C31" s="133"/>
      <c r="D31" s="133"/>
      <c r="E31" s="133"/>
      <c r="F31" s="133"/>
      <c r="G31" s="133"/>
      <c r="H31" s="134"/>
      <c r="I31" s="117"/>
      <c r="J31" s="118"/>
    </row>
    <row r="32" spans="1:10" s="13" customFormat="1" ht="25.05" customHeight="1" x14ac:dyDescent="0.3">
      <c r="A32" s="25" t="s">
        <v>44</v>
      </c>
      <c r="B32" s="22">
        <v>19</v>
      </c>
      <c r="C32" s="22">
        <v>0</v>
      </c>
      <c r="D32" s="22">
        <v>0</v>
      </c>
      <c r="E32" s="22">
        <v>2</v>
      </c>
      <c r="F32" s="22">
        <v>7</v>
      </c>
      <c r="G32" s="22">
        <v>22</v>
      </c>
      <c r="H32" s="65">
        <v>0</v>
      </c>
      <c r="I32" s="56">
        <f>F32+G32</f>
        <v>29</v>
      </c>
      <c r="J32" s="17">
        <f>SUM(B32:H32)</f>
        <v>50</v>
      </c>
    </row>
    <row r="33" spans="1:10" s="13" customFormat="1" ht="25.05" customHeight="1" x14ac:dyDescent="0.3">
      <c r="A33" s="18" t="s">
        <v>19</v>
      </c>
      <c r="B33" s="98">
        <f>B32/50</f>
        <v>0.38</v>
      </c>
      <c r="C33" s="98">
        <f>C32/(50-B32)</f>
        <v>0</v>
      </c>
      <c r="D33" s="98">
        <f>D32/(50-B32)</f>
        <v>0</v>
      </c>
      <c r="E33" s="98">
        <f>E32/(50-B32)</f>
        <v>6.4516129032258063E-2</v>
      </c>
      <c r="F33" s="98">
        <f>F32/(50-B32)</f>
        <v>0.22580645161290322</v>
      </c>
      <c r="G33" s="98">
        <f>G32/(50-B32)</f>
        <v>0.70967741935483875</v>
      </c>
      <c r="H33" s="99">
        <f>H32/(50-B32)</f>
        <v>0</v>
      </c>
      <c r="I33" s="66">
        <f>I32/(50-B32)</f>
        <v>0.93548387096774188</v>
      </c>
      <c r="J33" s="58">
        <f>J32/50</f>
        <v>1</v>
      </c>
    </row>
    <row r="34" spans="1:10" s="13" customFormat="1" ht="25.05" customHeight="1" x14ac:dyDescent="0.3">
      <c r="A34" s="113" t="s">
        <v>112</v>
      </c>
      <c r="B34" s="132" t="s">
        <v>174</v>
      </c>
      <c r="C34" s="133"/>
      <c r="D34" s="133"/>
      <c r="E34" s="133"/>
      <c r="F34" s="133"/>
      <c r="G34" s="133"/>
      <c r="H34" s="134"/>
      <c r="I34" s="161"/>
      <c r="J34" s="118"/>
    </row>
    <row r="35" spans="1:10" s="13" customFormat="1" ht="25.05" customHeight="1" x14ac:dyDescent="0.3">
      <c r="A35" s="113"/>
      <c r="B35" s="132" t="s">
        <v>180</v>
      </c>
      <c r="C35" s="133"/>
      <c r="D35" s="133"/>
      <c r="E35" s="133"/>
      <c r="F35" s="133"/>
      <c r="G35" s="133"/>
      <c r="H35" s="134"/>
      <c r="I35" s="117"/>
      <c r="J35" s="118"/>
    </row>
    <row r="36" spans="1:10" s="13" customFormat="1" ht="25.05" customHeight="1" x14ac:dyDescent="0.3">
      <c r="A36" s="25" t="s">
        <v>25</v>
      </c>
      <c r="B36" s="22">
        <v>36</v>
      </c>
      <c r="C36" s="22">
        <v>0</v>
      </c>
      <c r="D36" s="22">
        <v>0</v>
      </c>
      <c r="E36" s="22">
        <v>1</v>
      </c>
      <c r="F36" s="22">
        <v>4</v>
      </c>
      <c r="G36" s="22">
        <v>9</v>
      </c>
      <c r="H36" s="65">
        <v>0</v>
      </c>
      <c r="I36" s="56">
        <f>F36+G36</f>
        <v>13</v>
      </c>
      <c r="J36" s="17">
        <f>SUM(B36:H36)</f>
        <v>50</v>
      </c>
    </row>
    <row r="37" spans="1:10" s="13" customFormat="1" ht="25.05" customHeight="1" x14ac:dyDescent="0.3">
      <c r="A37" s="18" t="s">
        <v>19</v>
      </c>
      <c r="B37" s="98">
        <f>B36/50</f>
        <v>0.72</v>
      </c>
      <c r="C37" s="98">
        <f>C36/(50-B36)</f>
        <v>0</v>
      </c>
      <c r="D37" s="98">
        <f>D36/(50-B36)</f>
        <v>0</v>
      </c>
      <c r="E37" s="98">
        <f>E36/(50-B36)</f>
        <v>7.1428571428571425E-2</v>
      </c>
      <c r="F37" s="98">
        <f>F36/(50-B36)</f>
        <v>0.2857142857142857</v>
      </c>
      <c r="G37" s="98">
        <f>G36/(50-B36)</f>
        <v>0.6428571428571429</v>
      </c>
      <c r="H37" s="99">
        <f>H36/(50-B36)</f>
        <v>0</v>
      </c>
      <c r="I37" s="66">
        <f>I36/(50-B36)</f>
        <v>0.9285714285714286</v>
      </c>
      <c r="J37" s="58">
        <f>J36/50</f>
        <v>1</v>
      </c>
    </row>
    <row r="38" spans="1:10" s="13" customFormat="1" ht="25.05" customHeight="1" x14ac:dyDescent="0.3">
      <c r="A38" s="113" t="s">
        <v>112</v>
      </c>
      <c r="B38" s="132" t="s">
        <v>174</v>
      </c>
      <c r="C38" s="133"/>
      <c r="D38" s="133"/>
      <c r="E38" s="133"/>
      <c r="F38" s="133"/>
      <c r="G38" s="133"/>
      <c r="H38" s="134"/>
      <c r="I38" s="161"/>
      <c r="J38" s="118"/>
    </row>
    <row r="39" spans="1:10" s="13" customFormat="1" ht="25.05" customHeight="1" x14ac:dyDescent="0.3">
      <c r="A39" s="25" t="s">
        <v>153</v>
      </c>
      <c r="B39" s="22">
        <v>4</v>
      </c>
      <c r="C39" s="22">
        <v>0</v>
      </c>
      <c r="D39" s="22">
        <v>0</v>
      </c>
      <c r="E39" s="22">
        <v>3</v>
      </c>
      <c r="F39" s="22">
        <v>10</v>
      </c>
      <c r="G39" s="22">
        <v>33</v>
      </c>
      <c r="H39" s="65">
        <v>0</v>
      </c>
      <c r="I39" s="56">
        <f>F39+G39</f>
        <v>43</v>
      </c>
      <c r="J39" s="17">
        <f>SUM(B39:H39)</f>
        <v>50</v>
      </c>
    </row>
    <row r="40" spans="1:10" s="13" customFormat="1" ht="25.05" customHeight="1" x14ac:dyDescent="0.3">
      <c r="A40" s="109" t="s">
        <v>19</v>
      </c>
      <c r="B40" s="98">
        <f>B39/50</f>
        <v>0.08</v>
      </c>
      <c r="C40" s="98">
        <f>C39/(50-B39)</f>
        <v>0</v>
      </c>
      <c r="D40" s="98">
        <f>D39/(50-B39)</f>
        <v>0</v>
      </c>
      <c r="E40" s="98">
        <f>E39/(50-B39)</f>
        <v>6.5217391304347824E-2</v>
      </c>
      <c r="F40" s="98">
        <f>F39/(50-B39)</f>
        <v>0.21739130434782608</v>
      </c>
      <c r="G40" s="98">
        <f>G39/(50-B39)</f>
        <v>0.71739130434782605</v>
      </c>
      <c r="H40" s="99">
        <f>H39/(50-B39)</f>
        <v>0</v>
      </c>
      <c r="I40" s="66">
        <f>I39/(50-B39)</f>
        <v>0.93478260869565222</v>
      </c>
      <c r="J40" s="58">
        <f>J39/50</f>
        <v>1</v>
      </c>
    </row>
    <row r="41" spans="1:10" s="13" customFormat="1" ht="25.05" customHeight="1" x14ac:dyDescent="0.3">
      <c r="A41" s="113" t="s">
        <v>112</v>
      </c>
      <c r="B41" s="132" t="s">
        <v>174</v>
      </c>
      <c r="C41" s="133"/>
      <c r="D41" s="133"/>
      <c r="E41" s="133"/>
      <c r="F41" s="133"/>
      <c r="G41" s="133"/>
      <c r="H41" s="134"/>
      <c r="I41" s="161"/>
      <c r="J41" s="118"/>
    </row>
    <row r="42" spans="1:10" s="13" customFormat="1" ht="25.05" customHeight="1" x14ac:dyDescent="0.3">
      <c r="A42" s="113"/>
      <c r="B42" s="132" t="s">
        <v>181</v>
      </c>
      <c r="C42" s="133"/>
      <c r="D42" s="133"/>
      <c r="E42" s="133"/>
      <c r="F42" s="133"/>
      <c r="G42" s="133"/>
      <c r="H42" s="134"/>
      <c r="I42" s="117"/>
      <c r="J42" s="118"/>
    </row>
    <row r="43" spans="1:10" s="13" customFormat="1" ht="25.05" customHeight="1" x14ac:dyDescent="0.3">
      <c r="A43" s="25" t="s">
        <v>154</v>
      </c>
      <c r="B43" s="22">
        <v>4</v>
      </c>
      <c r="C43" s="22">
        <v>0</v>
      </c>
      <c r="D43" s="22">
        <v>0</v>
      </c>
      <c r="E43" s="22">
        <v>2</v>
      </c>
      <c r="F43" s="22">
        <v>13</v>
      </c>
      <c r="G43" s="22">
        <v>31</v>
      </c>
      <c r="H43" s="65">
        <v>0</v>
      </c>
      <c r="I43" s="56">
        <f>F43+G43</f>
        <v>44</v>
      </c>
      <c r="J43" s="17">
        <f>SUM(B43:H43)</f>
        <v>50</v>
      </c>
    </row>
    <row r="44" spans="1:10" s="13" customFormat="1" ht="25.05" customHeight="1" x14ac:dyDescent="0.3">
      <c r="A44" s="96" t="s">
        <v>19</v>
      </c>
      <c r="B44" s="98">
        <f>B43/50</f>
        <v>0.08</v>
      </c>
      <c r="C44" s="98">
        <f>C43/(50-B43)</f>
        <v>0</v>
      </c>
      <c r="D44" s="98">
        <f>D43/(50-B43)</f>
        <v>0</v>
      </c>
      <c r="E44" s="98">
        <f>E43/(50-B43)</f>
        <v>4.3478260869565216E-2</v>
      </c>
      <c r="F44" s="98">
        <f>F43/(50-B43)</f>
        <v>0.28260869565217389</v>
      </c>
      <c r="G44" s="98">
        <f>G43/(50-B43)</f>
        <v>0.67391304347826086</v>
      </c>
      <c r="H44" s="99">
        <f>H43/(50-B43)</f>
        <v>0</v>
      </c>
      <c r="I44" s="66">
        <f>I43/(50-B43)</f>
        <v>0.95652173913043481</v>
      </c>
      <c r="J44" s="58">
        <f>J43/50</f>
        <v>1</v>
      </c>
    </row>
    <row r="45" spans="1:10" s="13" customFormat="1" ht="36.6" customHeight="1" x14ac:dyDescent="0.3">
      <c r="A45" s="44" t="s">
        <v>112</v>
      </c>
      <c r="B45" s="132" t="s">
        <v>174</v>
      </c>
      <c r="C45" s="133"/>
      <c r="D45" s="133"/>
      <c r="E45" s="133"/>
      <c r="F45" s="133"/>
      <c r="G45" s="133"/>
      <c r="H45" s="134"/>
      <c r="I45" s="74"/>
      <c r="J45" s="58"/>
    </row>
    <row r="46" spans="1:10" s="13" customFormat="1" ht="25.05" customHeight="1" x14ac:dyDescent="0.3">
      <c r="A46" s="9" t="s">
        <v>2</v>
      </c>
      <c r="B46" s="10"/>
      <c r="C46" s="10"/>
      <c r="D46" s="10"/>
      <c r="E46" s="10"/>
      <c r="F46" s="10"/>
      <c r="G46" s="10"/>
      <c r="H46" s="11"/>
      <c r="I46" s="11"/>
      <c r="J46" s="17"/>
    </row>
    <row r="47" spans="1:10" s="13" customFormat="1" ht="25.05" customHeight="1" x14ac:dyDescent="0.3">
      <c r="A47" s="24" t="s">
        <v>45</v>
      </c>
      <c r="B47" s="15">
        <v>1</v>
      </c>
      <c r="C47" s="15">
        <v>0</v>
      </c>
      <c r="D47" s="15">
        <v>0</v>
      </c>
      <c r="E47" s="15">
        <v>3</v>
      </c>
      <c r="F47" s="15">
        <v>14</v>
      </c>
      <c r="G47" s="15">
        <v>32</v>
      </c>
      <c r="H47" s="16">
        <v>0</v>
      </c>
      <c r="I47" s="56">
        <f>F47+G47</f>
        <v>46</v>
      </c>
      <c r="J47" s="17">
        <f>SUM(B47:H47)</f>
        <v>50</v>
      </c>
    </row>
    <row r="48" spans="1:10" s="13" customFormat="1" ht="25.05" customHeight="1" x14ac:dyDescent="0.3">
      <c r="A48" s="18" t="s">
        <v>19</v>
      </c>
      <c r="B48" s="98">
        <f>B47/50</f>
        <v>0.02</v>
      </c>
      <c r="C48" s="98">
        <f>C47/(50-B47)</f>
        <v>0</v>
      </c>
      <c r="D48" s="98">
        <f>D47/(50-B47)</f>
        <v>0</v>
      </c>
      <c r="E48" s="98">
        <f>E47/(50-B47)</f>
        <v>6.1224489795918366E-2</v>
      </c>
      <c r="F48" s="98">
        <f>F47/(50-B47)</f>
        <v>0.2857142857142857</v>
      </c>
      <c r="G48" s="98">
        <f>G47/(50-B47)</f>
        <v>0.65306122448979587</v>
      </c>
      <c r="H48" s="99">
        <f>H47/(50-B47)</f>
        <v>0</v>
      </c>
      <c r="I48" s="66">
        <f>I47/(50-B47)</f>
        <v>0.93877551020408168</v>
      </c>
      <c r="J48" s="58">
        <f>J47/50</f>
        <v>1</v>
      </c>
    </row>
    <row r="49" spans="1:10" s="13" customFormat="1" ht="25.05" customHeight="1" x14ac:dyDescent="0.3">
      <c r="A49" s="113" t="s">
        <v>112</v>
      </c>
      <c r="B49" s="132" t="s">
        <v>174</v>
      </c>
      <c r="C49" s="133"/>
      <c r="D49" s="133"/>
      <c r="E49" s="133"/>
      <c r="F49" s="133"/>
      <c r="G49" s="133"/>
      <c r="H49" s="134"/>
      <c r="I49" s="161"/>
      <c r="J49" s="118"/>
    </row>
    <row r="50" spans="1:10" s="13" customFormat="1" ht="25.05" customHeight="1" x14ac:dyDescent="0.3">
      <c r="A50" s="113"/>
      <c r="B50" s="132" t="s">
        <v>182</v>
      </c>
      <c r="C50" s="133"/>
      <c r="D50" s="133"/>
      <c r="E50" s="133"/>
      <c r="F50" s="133"/>
      <c r="G50" s="133"/>
      <c r="H50" s="134"/>
      <c r="I50" s="117"/>
      <c r="J50" s="118"/>
    </row>
    <row r="51" spans="1:10" s="13" customFormat="1" ht="25.05" customHeight="1" x14ac:dyDescent="0.3">
      <c r="A51" s="25" t="s">
        <v>46</v>
      </c>
      <c r="B51" s="15">
        <v>11</v>
      </c>
      <c r="C51" s="15">
        <v>0</v>
      </c>
      <c r="D51" s="15">
        <v>1</v>
      </c>
      <c r="E51" s="15">
        <v>2</v>
      </c>
      <c r="F51" s="15">
        <v>8</v>
      </c>
      <c r="G51" s="15">
        <v>28</v>
      </c>
      <c r="H51" s="16">
        <v>0</v>
      </c>
      <c r="I51" s="56">
        <f>F51+G51</f>
        <v>36</v>
      </c>
      <c r="J51" s="17">
        <f>SUM(B51:H51)</f>
        <v>50</v>
      </c>
    </row>
    <row r="52" spans="1:10" s="13" customFormat="1" ht="25.05" customHeight="1" x14ac:dyDescent="0.3">
      <c r="A52" s="18" t="s">
        <v>19</v>
      </c>
      <c r="B52" s="98">
        <f>B51/50</f>
        <v>0.22</v>
      </c>
      <c r="C52" s="98">
        <f>C51/(50-B51)</f>
        <v>0</v>
      </c>
      <c r="D52" s="98">
        <f>D51/(50-B51)</f>
        <v>2.564102564102564E-2</v>
      </c>
      <c r="E52" s="98">
        <f>E51/(50-B51)</f>
        <v>5.128205128205128E-2</v>
      </c>
      <c r="F52" s="98">
        <f>F51/(50-B51)</f>
        <v>0.20512820512820512</v>
      </c>
      <c r="G52" s="98">
        <f>G51/(50-B51)</f>
        <v>0.71794871794871795</v>
      </c>
      <c r="H52" s="99">
        <f>H51/(50-B51)</f>
        <v>0</v>
      </c>
      <c r="I52" s="66">
        <f>I51/(50-B51)</f>
        <v>0.92307692307692313</v>
      </c>
      <c r="J52" s="58">
        <f>J51/50</f>
        <v>1</v>
      </c>
    </row>
    <row r="53" spans="1:10" s="13" customFormat="1" ht="25.05" customHeight="1" x14ac:dyDescent="0.3">
      <c r="A53" s="113" t="s">
        <v>112</v>
      </c>
      <c r="B53" s="132" t="s">
        <v>174</v>
      </c>
      <c r="C53" s="133"/>
      <c r="D53" s="133"/>
      <c r="E53" s="133"/>
      <c r="F53" s="133"/>
      <c r="G53" s="133"/>
      <c r="H53" s="134"/>
      <c r="I53" s="161"/>
      <c r="J53" s="118"/>
    </row>
    <row r="54" spans="1:10" s="13" customFormat="1" ht="36" customHeight="1" x14ac:dyDescent="0.3">
      <c r="A54" s="113"/>
      <c r="B54" s="132" t="s">
        <v>183</v>
      </c>
      <c r="C54" s="133"/>
      <c r="D54" s="133"/>
      <c r="E54" s="133"/>
      <c r="F54" s="133"/>
      <c r="G54" s="133"/>
      <c r="H54" s="134"/>
      <c r="I54" s="117"/>
      <c r="J54" s="118"/>
    </row>
    <row r="55" spans="1:10" s="13" customFormat="1" ht="25.05" customHeight="1" x14ac:dyDescent="0.3">
      <c r="A55" s="113"/>
      <c r="B55" s="132" t="s">
        <v>184</v>
      </c>
      <c r="C55" s="133"/>
      <c r="D55" s="133"/>
      <c r="E55" s="133"/>
      <c r="F55" s="133"/>
      <c r="G55" s="133"/>
      <c r="H55" s="134"/>
      <c r="I55" s="159"/>
      <c r="J55" s="73"/>
    </row>
    <row r="56" spans="1:10" s="13" customFormat="1" ht="24.75" customHeight="1" x14ac:dyDescent="0.3">
      <c r="A56" s="27" t="s">
        <v>26</v>
      </c>
      <c r="B56" s="15">
        <v>11</v>
      </c>
      <c r="C56" s="15">
        <v>0</v>
      </c>
      <c r="D56" s="15">
        <v>1</v>
      </c>
      <c r="E56" s="15">
        <v>3</v>
      </c>
      <c r="F56" s="15">
        <v>10</v>
      </c>
      <c r="G56" s="15">
        <v>25</v>
      </c>
      <c r="H56" s="16">
        <v>0</v>
      </c>
      <c r="I56" s="56">
        <f>F56+G56</f>
        <v>35</v>
      </c>
      <c r="J56" s="17">
        <f>SUM(B56:H56)</f>
        <v>50</v>
      </c>
    </row>
    <row r="57" spans="1:10" s="13" customFormat="1" ht="25.05" customHeight="1" x14ac:dyDescent="0.3">
      <c r="A57" s="18" t="s">
        <v>19</v>
      </c>
      <c r="B57" s="98">
        <f>B56/50</f>
        <v>0.22</v>
      </c>
      <c r="C57" s="98">
        <f>C56/(50-B56)</f>
        <v>0</v>
      </c>
      <c r="D57" s="98">
        <f>D56/(50-B56)</f>
        <v>2.564102564102564E-2</v>
      </c>
      <c r="E57" s="98">
        <f>E56/(50-B56)</f>
        <v>7.6923076923076927E-2</v>
      </c>
      <c r="F57" s="98">
        <f>F56/(50-B56)</f>
        <v>0.25641025641025639</v>
      </c>
      <c r="G57" s="98">
        <f>G56/(50-B56)</f>
        <v>0.64102564102564108</v>
      </c>
      <c r="H57" s="99">
        <f>H56/(50-B56)</f>
        <v>0</v>
      </c>
      <c r="I57" s="160">
        <f>I56/(50-B56)</f>
        <v>0.89743589743589747</v>
      </c>
      <c r="J57" s="58">
        <f>J56/50</f>
        <v>1</v>
      </c>
    </row>
    <row r="58" spans="1:10" s="13" customFormat="1" ht="25.05" customHeight="1" x14ac:dyDescent="0.3">
      <c r="A58" s="113" t="s">
        <v>112</v>
      </c>
      <c r="B58" s="132" t="s">
        <v>174</v>
      </c>
      <c r="C58" s="133"/>
      <c r="D58" s="133"/>
      <c r="E58" s="133"/>
      <c r="F58" s="133"/>
      <c r="G58" s="133"/>
      <c r="H58" s="134"/>
      <c r="I58" s="161"/>
      <c r="J58" s="118"/>
    </row>
    <row r="59" spans="1:10" s="13" customFormat="1" ht="25.05" customHeight="1" x14ac:dyDescent="0.3">
      <c r="A59" s="113"/>
      <c r="B59" s="132" t="s">
        <v>185</v>
      </c>
      <c r="C59" s="133"/>
      <c r="D59" s="133"/>
      <c r="E59" s="133"/>
      <c r="F59" s="133"/>
      <c r="G59" s="133"/>
      <c r="H59" s="134"/>
      <c r="I59" s="117"/>
      <c r="J59" s="118"/>
    </row>
    <row r="60" spans="1:10" s="13" customFormat="1" ht="24.75" customHeight="1" x14ac:dyDescent="0.3">
      <c r="A60" s="27" t="s">
        <v>155</v>
      </c>
      <c r="B60" s="15">
        <v>28</v>
      </c>
      <c r="C60" s="15">
        <v>0</v>
      </c>
      <c r="D60" s="15">
        <v>0</v>
      </c>
      <c r="E60" s="15">
        <v>2</v>
      </c>
      <c r="F60" s="15">
        <v>6</v>
      </c>
      <c r="G60" s="15">
        <v>14</v>
      </c>
      <c r="H60" s="16">
        <v>0</v>
      </c>
      <c r="I60" s="56">
        <f>F60+G60</f>
        <v>20</v>
      </c>
      <c r="J60" s="17">
        <f>SUM(B60:H60)</f>
        <v>50</v>
      </c>
    </row>
    <row r="61" spans="1:10" s="13" customFormat="1" ht="25.05" customHeight="1" x14ac:dyDescent="0.3">
      <c r="A61" s="109" t="s">
        <v>19</v>
      </c>
      <c r="B61" s="98">
        <f>B60/50</f>
        <v>0.56000000000000005</v>
      </c>
      <c r="C61" s="98">
        <f>C60/(50-B60)</f>
        <v>0</v>
      </c>
      <c r="D61" s="98">
        <f>D60/(50-B60)</f>
        <v>0</v>
      </c>
      <c r="E61" s="98">
        <f>E60/(50-B60)</f>
        <v>9.0909090909090912E-2</v>
      </c>
      <c r="F61" s="98">
        <f>F60/(50-B60)</f>
        <v>0.27272727272727271</v>
      </c>
      <c r="G61" s="98">
        <f>G60/(50-B60)</f>
        <v>0.63636363636363635</v>
      </c>
      <c r="H61" s="99">
        <f>H60/(50-B60)</f>
        <v>0</v>
      </c>
      <c r="I61" s="66">
        <f>I60/(50-B60)</f>
        <v>0.90909090909090906</v>
      </c>
      <c r="J61" s="58">
        <f>J60/50</f>
        <v>1</v>
      </c>
    </row>
    <row r="62" spans="1:10" s="13" customFormat="1" ht="25.05" customHeight="1" x14ac:dyDescent="0.3">
      <c r="A62" s="113" t="s">
        <v>112</v>
      </c>
      <c r="B62" s="132" t="s">
        <v>174</v>
      </c>
      <c r="C62" s="133"/>
      <c r="D62" s="133"/>
      <c r="E62" s="133"/>
      <c r="F62" s="133"/>
      <c r="G62" s="133"/>
      <c r="H62" s="134"/>
      <c r="I62" s="161"/>
      <c r="J62" s="118"/>
    </row>
    <row r="63" spans="1:10" s="13" customFormat="1" ht="25.05" customHeight="1" x14ac:dyDescent="0.3">
      <c r="A63" s="113"/>
      <c r="B63" s="132" t="s">
        <v>186</v>
      </c>
      <c r="C63" s="133"/>
      <c r="D63" s="133"/>
      <c r="E63" s="133"/>
      <c r="F63" s="133"/>
      <c r="G63" s="133"/>
      <c r="H63" s="134"/>
      <c r="I63" s="117"/>
      <c r="J63" s="118"/>
    </row>
    <row r="64" spans="1:10" s="13" customFormat="1" ht="25.05" customHeight="1" x14ac:dyDescent="0.3">
      <c r="A64" s="27" t="s">
        <v>156</v>
      </c>
      <c r="B64" s="15">
        <v>1</v>
      </c>
      <c r="C64" s="15">
        <v>0</v>
      </c>
      <c r="D64" s="15">
        <v>0</v>
      </c>
      <c r="E64" s="15">
        <v>4</v>
      </c>
      <c r="F64" s="15">
        <v>13</v>
      </c>
      <c r="G64" s="15">
        <v>32</v>
      </c>
      <c r="H64" s="16">
        <v>0</v>
      </c>
      <c r="I64" s="56">
        <f>F64+G64</f>
        <v>45</v>
      </c>
      <c r="J64" s="17">
        <f>SUM(B64:H64)</f>
        <v>50</v>
      </c>
    </row>
    <row r="65" spans="1:10" s="13" customFormat="1" ht="25.05" customHeight="1" x14ac:dyDescent="0.3">
      <c r="A65" s="96" t="s">
        <v>19</v>
      </c>
      <c r="B65" s="98">
        <f>B64/50</f>
        <v>0.02</v>
      </c>
      <c r="C65" s="98">
        <f>C64/(50-B64)</f>
        <v>0</v>
      </c>
      <c r="D65" s="98">
        <f>D64/(50-B64)</f>
        <v>0</v>
      </c>
      <c r="E65" s="98">
        <f>E64/(50-B64)</f>
        <v>8.1632653061224483E-2</v>
      </c>
      <c r="F65" s="98">
        <f>F64/(50-B64)</f>
        <v>0.26530612244897961</v>
      </c>
      <c r="G65" s="98">
        <f>G64/(50-B64)</f>
        <v>0.65306122448979587</v>
      </c>
      <c r="H65" s="99">
        <f>H64/(50-B64)</f>
        <v>0</v>
      </c>
      <c r="I65" s="66">
        <f>I64/(50-B64)</f>
        <v>0.91836734693877553</v>
      </c>
      <c r="J65" s="58">
        <f>J64/50</f>
        <v>1</v>
      </c>
    </row>
    <row r="66" spans="1:10" s="13" customFormat="1" ht="36.6" customHeight="1" x14ac:dyDescent="0.3">
      <c r="A66" s="44" t="s">
        <v>112</v>
      </c>
      <c r="B66" s="132" t="s">
        <v>174</v>
      </c>
      <c r="C66" s="133"/>
      <c r="D66" s="133"/>
      <c r="E66" s="133"/>
      <c r="F66" s="133"/>
      <c r="G66" s="133"/>
      <c r="H66" s="134"/>
      <c r="I66" s="74"/>
      <c r="J66" s="58"/>
    </row>
    <row r="67" spans="1:10" s="13" customFormat="1" ht="25.05" customHeight="1" x14ac:dyDescent="0.3">
      <c r="A67" s="28" t="s">
        <v>108</v>
      </c>
      <c r="B67" s="26"/>
      <c r="C67" s="26"/>
      <c r="D67" s="26"/>
      <c r="E67" s="26"/>
      <c r="F67" s="26"/>
      <c r="G67" s="10"/>
      <c r="H67" s="11"/>
      <c r="I67" s="11"/>
      <c r="J67" s="17"/>
    </row>
    <row r="68" spans="1:10" s="13" customFormat="1" ht="25.05" customHeight="1" x14ac:dyDescent="0.3">
      <c r="A68" s="29" t="s">
        <v>109</v>
      </c>
      <c r="B68" s="15">
        <v>0</v>
      </c>
      <c r="C68" s="15">
        <v>0</v>
      </c>
      <c r="D68" s="15">
        <v>0</v>
      </c>
      <c r="E68" s="15">
        <v>1</v>
      </c>
      <c r="F68" s="15">
        <v>8</v>
      </c>
      <c r="G68" s="15">
        <v>41</v>
      </c>
      <c r="H68" s="16">
        <v>0</v>
      </c>
      <c r="I68" s="56">
        <f>F68+G68</f>
        <v>49</v>
      </c>
      <c r="J68" s="17">
        <f>SUM(B68:H68)</f>
        <v>50</v>
      </c>
    </row>
    <row r="69" spans="1:10" s="13" customFormat="1" ht="25.05" customHeight="1" x14ac:dyDescent="0.3">
      <c r="A69" s="96" t="s">
        <v>19</v>
      </c>
      <c r="B69" s="98">
        <f>B68/50</f>
        <v>0</v>
      </c>
      <c r="C69" s="98">
        <f>C68/(50-B68)</f>
        <v>0</v>
      </c>
      <c r="D69" s="98">
        <f>D68/(50-B68)</f>
        <v>0</v>
      </c>
      <c r="E69" s="98">
        <f>E68/(50-B68)</f>
        <v>0.02</v>
      </c>
      <c r="F69" s="98">
        <f>F68/(50-B68)</f>
        <v>0.16</v>
      </c>
      <c r="G69" s="98">
        <f>G68/(50-B68)</f>
        <v>0.82</v>
      </c>
      <c r="H69" s="99">
        <f>H68/(50-B68)</f>
        <v>0</v>
      </c>
      <c r="I69" s="66">
        <f>I68/(50-B68)</f>
        <v>0.98</v>
      </c>
      <c r="J69" s="58">
        <f>J68/50</f>
        <v>1</v>
      </c>
    </row>
    <row r="70" spans="1:10" s="13" customFormat="1" ht="32.4" customHeight="1" x14ac:dyDescent="0.3">
      <c r="A70" s="155" t="s">
        <v>112</v>
      </c>
      <c r="B70" s="141" t="s">
        <v>187</v>
      </c>
      <c r="C70" s="142"/>
      <c r="D70" s="142"/>
      <c r="E70" s="142"/>
      <c r="F70" s="142"/>
      <c r="G70" s="142"/>
      <c r="H70" s="143"/>
      <c r="I70" s="74"/>
      <c r="J70" s="58"/>
    </row>
    <row r="71" spans="1:10" s="13" customFormat="1" ht="39" customHeight="1" x14ac:dyDescent="0.3">
      <c r="A71" s="156"/>
      <c r="B71" s="132" t="s">
        <v>174</v>
      </c>
      <c r="C71" s="133"/>
      <c r="D71" s="133"/>
      <c r="E71" s="133"/>
      <c r="F71" s="133"/>
      <c r="G71" s="133"/>
      <c r="H71" s="134"/>
      <c r="I71" s="80"/>
      <c r="J71" s="81"/>
    </row>
    <row r="72" spans="1:10" s="13" customFormat="1" ht="25.05" customHeight="1" x14ac:dyDescent="0.3">
      <c r="A72" s="30" t="s">
        <v>27</v>
      </c>
      <c r="B72" s="22">
        <v>0</v>
      </c>
      <c r="C72" s="22">
        <v>0</v>
      </c>
      <c r="D72" s="22">
        <v>0</v>
      </c>
      <c r="E72" s="22">
        <v>0</v>
      </c>
      <c r="F72" s="22">
        <v>13</v>
      </c>
      <c r="G72" s="22">
        <v>37</v>
      </c>
      <c r="H72" s="65">
        <v>0</v>
      </c>
      <c r="I72" s="11">
        <f>F72+G72</f>
        <v>50</v>
      </c>
      <c r="J72" s="12">
        <f>SUM(B72:H72)</f>
        <v>50</v>
      </c>
    </row>
    <row r="73" spans="1:10" s="13" customFormat="1" ht="25.05" customHeight="1" x14ac:dyDescent="0.3">
      <c r="A73" s="18" t="s">
        <v>19</v>
      </c>
      <c r="B73" s="98">
        <f>B72/50</f>
        <v>0</v>
      </c>
      <c r="C73" s="98">
        <f>C72/(50-B72)</f>
        <v>0</v>
      </c>
      <c r="D73" s="98">
        <f>D72/(50-B72)</f>
        <v>0</v>
      </c>
      <c r="E73" s="98">
        <f>E72/(50-B72)</f>
        <v>0</v>
      </c>
      <c r="F73" s="98">
        <f>F72/(50-B72)</f>
        <v>0.26</v>
      </c>
      <c r="G73" s="98">
        <f>G72/(50-B72)</f>
        <v>0.74</v>
      </c>
      <c r="H73" s="99">
        <f>H72/(50-B72)</f>
        <v>0</v>
      </c>
      <c r="I73" s="66">
        <f>I72/(50-B72)</f>
        <v>1</v>
      </c>
      <c r="J73" s="58">
        <f>J72/50</f>
        <v>1</v>
      </c>
    </row>
    <row r="74" spans="1:10" s="13" customFormat="1" ht="36.6" customHeight="1" x14ac:dyDescent="0.3">
      <c r="A74" s="44" t="s">
        <v>112</v>
      </c>
      <c r="B74" s="132" t="s">
        <v>174</v>
      </c>
      <c r="C74" s="133"/>
      <c r="D74" s="133"/>
      <c r="E74" s="133"/>
      <c r="F74" s="133"/>
      <c r="G74" s="133"/>
      <c r="H74" s="134"/>
      <c r="I74" s="74"/>
      <c r="J74" s="58"/>
    </row>
    <row r="75" spans="1:10" s="13" customFormat="1" ht="25.05" customHeight="1" x14ac:dyDescent="0.3">
      <c r="A75" s="30" t="s">
        <v>28</v>
      </c>
      <c r="B75" s="22">
        <v>0</v>
      </c>
      <c r="C75" s="22">
        <v>0</v>
      </c>
      <c r="D75" s="22">
        <v>0</v>
      </c>
      <c r="E75" s="22">
        <v>1</v>
      </c>
      <c r="F75" s="22">
        <v>11</v>
      </c>
      <c r="G75" s="22">
        <v>38</v>
      </c>
      <c r="H75" s="65">
        <v>0</v>
      </c>
      <c r="I75" s="56">
        <f>F75+G75</f>
        <v>49</v>
      </c>
      <c r="J75" s="17">
        <f>SUM(B75:H75)</f>
        <v>50</v>
      </c>
    </row>
    <row r="76" spans="1:10" s="13" customFormat="1" ht="25.05" customHeight="1" x14ac:dyDescent="0.3">
      <c r="A76" s="72" t="s">
        <v>19</v>
      </c>
      <c r="B76" s="98">
        <f>B75/50</f>
        <v>0</v>
      </c>
      <c r="C76" s="98">
        <f>C75/(50-B75)</f>
        <v>0</v>
      </c>
      <c r="D76" s="98">
        <f>D75/(50-B75)</f>
        <v>0</v>
      </c>
      <c r="E76" s="98">
        <f>E75/(50-B75)</f>
        <v>0.02</v>
      </c>
      <c r="F76" s="98">
        <f>F75/(50-B75)</f>
        <v>0.22</v>
      </c>
      <c r="G76" s="98">
        <f>G75/(50-B75)</f>
        <v>0.76</v>
      </c>
      <c r="H76" s="99">
        <f>H75/(50-B75)</f>
        <v>0</v>
      </c>
      <c r="I76" s="66">
        <f>I75/(50-B75)</f>
        <v>0.98</v>
      </c>
      <c r="J76" s="58">
        <f>J75/50</f>
        <v>1</v>
      </c>
    </row>
    <row r="77" spans="1:10" s="13" customFormat="1" ht="36.6" customHeight="1" x14ac:dyDescent="0.3">
      <c r="A77" s="44" t="s">
        <v>112</v>
      </c>
      <c r="B77" s="132" t="s">
        <v>174</v>
      </c>
      <c r="C77" s="133"/>
      <c r="D77" s="133"/>
      <c r="E77" s="133"/>
      <c r="F77" s="133"/>
      <c r="G77" s="133"/>
      <c r="H77" s="134"/>
      <c r="I77" s="74"/>
      <c r="J77" s="58"/>
    </row>
    <row r="78" spans="1:10" s="13" customFormat="1" ht="43.2" customHeight="1" x14ac:dyDescent="0.3">
      <c r="A78" s="30" t="s">
        <v>157</v>
      </c>
      <c r="B78" s="22">
        <v>27</v>
      </c>
      <c r="C78" s="22">
        <v>0</v>
      </c>
      <c r="D78" s="22">
        <v>0</v>
      </c>
      <c r="E78" s="22">
        <v>0</v>
      </c>
      <c r="F78" s="22">
        <v>6</v>
      </c>
      <c r="G78" s="22">
        <v>17</v>
      </c>
      <c r="H78" s="65">
        <v>0</v>
      </c>
      <c r="I78" s="56">
        <f>F78+G78</f>
        <v>23</v>
      </c>
      <c r="J78" s="17">
        <f>SUM(B78:H78)</f>
        <v>50</v>
      </c>
    </row>
    <row r="79" spans="1:10" s="13" customFormat="1" ht="25.05" customHeight="1" x14ac:dyDescent="0.3">
      <c r="A79" s="18" t="s">
        <v>19</v>
      </c>
      <c r="B79" s="98">
        <f>B78/50</f>
        <v>0.54</v>
      </c>
      <c r="C79" s="98">
        <f>C78/(50-B78)</f>
        <v>0</v>
      </c>
      <c r="D79" s="98">
        <f>D78/(50-B78)</f>
        <v>0</v>
      </c>
      <c r="E79" s="98">
        <f>E78/(50-B78)</f>
        <v>0</v>
      </c>
      <c r="F79" s="98">
        <f>F78/(50-B78)</f>
        <v>0.2608695652173913</v>
      </c>
      <c r="G79" s="98">
        <f>G78/(50-B78)</f>
        <v>0.73913043478260865</v>
      </c>
      <c r="H79" s="99">
        <f>H78/(50-B78)</f>
        <v>0</v>
      </c>
      <c r="I79" s="66">
        <f>I78/(50-B78)</f>
        <v>1</v>
      </c>
      <c r="J79" s="58">
        <f>J78/50</f>
        <v>1</v>
      </c>
    </row>
    <row r="80" spans="1:10" s="13" customFormat="1" ht="32.4" customHeight="1" x14ac:dyDescent="0.3">
      <c r="A80" s="155" t="s">
        <v>112</v>
      </c>
      <c r="B80" s="141" t="s">
        <v>188</v>
      </c>
      <c r="C80" s="142"/>
      <c r="D80" s="142"/>
      <c r="E80" s="142"/>
      <c r="F80" s="142"/>
      <c r="G80" s="142"/>
      <c r="H80" s="143"/>
      <c r="I80" s="74"/>
      <c r="J80" s="58"/>
    </row>
    <row r="81" spans="1:10" s="13" customFormat="1" ht="39" customHeight="1" x14ac:dyDescent="0.3">
      <c r="A81" s="156"/>
      <c r="B81" s="132" t="s">
        <v>174</v>
      </c>
      <c r="C81" s="133"/>
      <c r="D81" s="133"/>
      <c r="E81" s="133"/>
      <c r="F81" s="133"/>
      <c r="G81" s="133"/>
      <c r="H81" s="134"/>
      <c r="I81" s="80"/>
      <c r="J81" s="81"/>
    </row>
    <row r="82" spans="1:10" s="13" customFormat="1" ht="43.2" customHeight="1" x14ac:dyDescent="0.3">
      <c r="A82" s="30" t="s">
        <v>158</v>
      </c>
      <c r="B82" s="22">
        <v>19</v>
      </c>
      <c r="C82" s="22">
        <v>0</v>
      </c>
      <c r="D82" s="22">
        <v>0</v>
      </c>
      <c r="E82" s="22">
        <v>0</v>
      </c>
      <c r="F82" s="22">
        <v>6</v>
      </c>
      <c r="G82" s="22">
        <v>24</v>
      </c>
      <c r="H82" s="65">
        <v>1</v>
      </c>
      <c r="I82" s="56">
        <f>F82+G82</f>
        <v>30</v>
      </c>
      <c r="J82" s="17">
        <f>SUM(B82:H82)</f>
        <v>50</v>
      </c>
    </row>
    <row r="83" spans="1:10" s="13" customFormat="1" ht="25.05" customHeight="1" x14ac:dyDescent="0.3">
      <c r="A83" s="109" t="s">
        <v>19</v>
      </c>
      <c r="B83" s="98">
        <f>B82/50</f>
        <v>0.38</v>
      </c>
      <c r="C83" s="98">
        <f>C82/(50-B82)</f>
        <v>0</v>
      </c>
      <c r="D83" s="98">
        <f>D82/(50-B82)</f>
        <v>0</v>
      </c>
      <c r="E83" s="98">
        <f>E82/(50-B82)</f>
        <v>0</v>
      </c>
      <c r="F83" s="98">
        <f>F82/(50-B82)</f>
        <v>0.19354838709677419</v>
      </c>
      <c r="G83" s="98">
        <f>G82/(50-B82)</f>
        <v>0.77419354838709675</v>
      </c>
      <c r="H83" s="99">
        <f>H82/(50-B82)</f>
        <v>3.2258064516129031E-2</v>
      </c>
      <c r="I83" s="66">
        <f>I82/(50-B82)</f>
        <v>0.967741935483871</v>
      </c>
      <c r="J83" s="58">
        <f>J82/50</f>
        <v>1</v>
      </c>
    </row>
    <row r="84" spans="1:10" s="13" customFormat="1" ht="36.6" customHeight="1" x14ac:dyDescent="0.3">
      <c r="A84" s="44" t="s">
        <v>112</v>
      </c>
      <c r="B84" s="132" t="s">
        <v>174</v>
      </c>
      <c r="C84" s="133"/>
      <c r="D84" s="133"/>
      <c r="E84" s="133"/>
      <c r="F84" s="133"/>
      <c r="G84" s="133"/>
      <c r="H84" s="134"/>
      <c r="I84" s="74"/>
      <c r="J84" s="58"/>
    </row>
    <row r="85" spans="1:10" s="13" customFormat="1" ht="43.2" customHeight="1" x14ac:dyDescent="0.3">
      <c r="A85" s="30" t="s">
        <v>159</v>
      </c>
      <c r="B85" s="22">
        <v>17</v>
      </c>
      <c r="C85" s="22">
        <v>0</v>
      </c>
      <c r="D85" s="22">
        <v>0</v>
      </c>
      <c r="E85" s="22">
        <v>0</v>
      </c>
      <c r="F85" s="22">
        <v>6</v>
      </c>
      <c r="G85" s="22">
        <v>26</v>
      </c>
      <c r="H85" s="65">
        <v>1</v>
      </c>
      <c r="I85" s="56">
        <f>F85+G85</f>
        <v>32</v>
      </c>
      <c r="J85" s="17">
        <f>SUM(B85:H85)</f>
        <v>50</v>
      </c>
    </row>
    <row r="86" spans="1:10" s="13" customFormat="1" ht="25.05" customHeight="1" x14ac:dyDescent="0.3">
      <c r="A86" s="109" t="s">
        <v>19</v>
      </c>
      <c r="B86" s="98">
        <f>B85/50</f>
        <v>0.34</v>
      </c>
      <c r="C86" s="98">
        <f>C85/(50-B85)</f>
        <v>0</v>
      </c>
      <c r="D86" s="98">
        <f>D85/(50-B85)</f>
        <v>0</v>
      </c>
      <c r="E86" s="98">
        <f>E85/(50-B85)</f>
        <v>0</v>
      </c>
      <c r="F86" s="98">
        <f>F85/(50-B85)</f>
        <v>0.18181818181818182</v>
      </c>
      <c r="G86" s="98">
        <f>G85/(50-B85)</f>
        <v>0.78787878787878785</v>
      </c>
      <c r="H86" s="99">
        <f>H85/(50-B85)</f>
        <v>3.0303030303030304E-2</v>
      </c>
      <c r="I86" s="66">
        <f>I85/(50-B85)</f>
        <v>0.96969696969696972</v>
      </c>
      <c r="J86" s="58">
        <f>J85/50</f>
        <v>1</v>
      </c>
    </row>
    <row r="87" spans="1:10" s="13" customFormat="1" ht="36.6" customHeight="1" x14ac:dyDescent="0.3">
      <c r="A87" s="44" t="s">
        <v>112</v>
      </c>
      <c r="B87" s="132" t="s">
        <v>174</v>
      </c>
      <c r="C87" s="133"/>
      <c r="D87" s="133"/>
      <c r="E87" s="133"/>
      <c r="F87" s="133"/>
      <c r="G87" s="133"/>
      <c r="H87" s="134"/>
      <c r="I87" s="74"/>
      <c r="J87" s="58"/>
    </row>
    <row r="88" spans="1:10" s="13" customFormat="1" ht="43.2" customHeight="1" x14ac:dyDescent="0.3">
      <c r="A88" s="30" t="s">
        <v>160</v>
      </c>
      <c r="B88" s="22">
        <v>28</v>
      </c>
      <c r="C88" s="22">
        <v>0</v>
      </c>
      <c r="D88" s="22">
        <v>0</v>
      </c>
      <c r="E88" s="22">
        <v>1</v>
      </c>
      <c r="F88" s="22">
        <v>7</v>
      </c>
      <c r="G88" s="22">
        <v>14</v>
      </c>
      <c r="H88" s="65">
        <v>0</v>
      </c>
      <c r="I88" s="56">
        <f>F88+G88</f>
        <v>21</v>
      </c>
      <c r="J88" s="17">
        <f>SUM(B88:H88)</f>
        <v>50</v>
      </c>
    </row>
    <row r="89" spans="1:10" s="13" customFormat="1" ht="25.05" customHeight="1" x14ac:dyDescent="0.3">
      <c r="A89" s="109" t="s">
        <v>19</v>
      </c>
      <c r="B89" s="98">
        <f>B88/50</f>
        <v>0.56000000000000005</v>
      </c>
      <c r="C89" s="98">
        <f>C88/(50-B88)</f>
        <v>0</v>
      </c>
      <c r="D89" s="98">
        <f>D88/(50-B88)</f>
        <v>0</v>
      </c>
      <c r="E89" s="98">
        <f>E88/(50-B88)</f>
        <v>4.5454545454545456E-2</v>
      </c>
      <c r="F89" s="98">
        <f>F88/(50-B88)</f>
        <v>0.31818181818181818</v>
      </c>
      <c r="G89" s="98">
        <f>G88/(50-B88)</f>
        <v>0.63636363636363635</v>
      </c>
      <c r="H89" s="99">
        <f>H88/(50-B88)</f>
        <v>0</v>
      </c>
      <c r="I89" s="66">
        <f>I88/(50-B88)</f>
        <v>0.95454545454545459</v>
      </c>
      <c r="J89" s="58">
        <f>J88/50</f>
        <v>1</v>
      </c>
    </row>
    <row r="90" spans="1:10" s="13" customFormat="1" ht="36.6" customHeight="1" x14ac:dyDescent="0.3">
      <c r="A90" s="44" t="s">
        <v>112</v>
      </c>
      <c r="B90" s="132" t="s">
        <v>174</v>
      </c>
      <c r="C90" s="133"/>
      <c r="D90" s="133"/>
      <c r="E90" s="133"/>
      <c r="F90" s="133"/>
      <c r="G90" s="133"/>
      <c r="H90" s="134"/>
      <c r="I90" s="74"/>
      <c r="J90" s="58"/>
    </row>
    <row r="91" spans="1:10" s="13" customFormat="1" ht="43.2" customHeight="1" x14ac:dyDescent="0.3">
      <c r="A91" s="30" t="s">
        <v>161</v>
      </c>
      <c r="B91" s="22">
        <v>36</v>
      </c>
      <c r="C91" s="22">
        <v>0</v>
      </c>
      <c r="D91" s="22">
        <v>0</v>
      </c>
      <c r="E91" s="22">
        <v>1</v>
      </c>
      <c r="F91" s="22">
        <v>3</v>
      </c>
      <c r="G91" s="22">
        <v>9</v>
      </c>
      <c r="H91" s="65">
        <v>1</v>
      </c>
      <c r="I91" s="56">
        <f>F91+G91</f>
        <v>12</v>
      </c>
      <c r="J91" s="17">
        <f>SUM(B91:H91)</f>
        <v>50</v>
      </c>
    </row>
    <row r="92" spans="1:10" s="13" customFormat="1" ht="25.05" customHeight="1" x14ac:dyDescent="0.3">
      <c r="A92" s="109" t="s">
        <v>19</v>
      </c>
      <c r="B92" s="98">
        <f>B91/50</f>
        <v>0.72</v>
      </c>
      <c r="C92" s="98">
        <f>C91/(50-B91)</f>
        <v>0</v>
      </c>
      <c r="D92" s="98">
        <f>D91/(50-B91)</f>
        <v>0</v>
      </c>
      <c r="E92" s="98">
        <f>E91/(50-B91)</f>
        <v>7.1428571428571425E-2</v>
      </c>
      <c r="F92" s="98">
        <f>F91/(50-B91)</f>
        <v>0.21428571428571427</v>
      </c>
      <c r="G92" s="98">
        <f>G91/(50-B91)</f>
        <v>0.6428571428571429</v>
      </c>
      <c r="H92" s="99">
        <f>H91/(50-B91)</f>
        <v>7.1428571428571425E-2</v>
      </c>
      <c r="I92" s="160">
        <f>I91/(50-B91)</f>
        <v>0.8571428571428571</v>
      </c>
      <c r="J92" s="58">
        <f>J91/50</f>
        <v>1</v>
      </c>
    </row>
    <row r="93" spans="1:10" s="13" customFormat="1" ht="36.6" customHeight="1" x14ac:dyDescent="0.3">
      <c r="A93" s="44" t="s">
        <v>112</v>
      </c>
      <c r="B93" s="132" t="s">
        <v>174</v>
      </c>
      <c r="C93" s="133"/>
      <c r="D93" s="133"/>
      <c r="E93" s="133"/>
      <c r="F93" s="133"/>
      <c r="G93" s="133"/>
      <c r="H93" s="134"/>
      <c r="I93" s="74"/>
      <c r="J93" s="58"/>
    </row>
    <row r="94" spans="1:10" s="13" customFormat="1" ht="43.2" customHeight="1" x14ac:dyDescent="0.3">
      <c r="A94" s="30" t="s">
        <v>162</v>
      </c>
      <c r="B94" s="22">
        <v>36</v>
      </c>
      <c r="C94" s="22">
        <v>0</v>
      </c>
      <c r="D94" s="22">
        <v>0</v>
      </c>
      <c r="E94" s="22">
        <v>1</v>
      </c>
      <c r="F94" s="22">
        <v>2</v>
      </c>
      <c r="G94" s="22">
        <v>10</v>
      </c>
      <c r="H94" s="65">
        <v>1</v>
      </c>
      <c r="I94" s="56">
        <f>F94+G94</f>
        <v>12</v>
      </c>
      <c r="J94" s="17">
        <f>SUM(B94:H94)</f>
        <v>50</v>
      </c>
    </row>
    <row r="95" spans="1:10" s="13" customFormat="1" ht="25.05" customHeight="1" x14ac:dyDescent="0.3">
      <c r="A95" s="109" t="s">
        <v>19</v>
      </c>
      <c r="B95" s="98">
        <f>B94/50</f>
        <v>0.72</v>
      </c>
      <c r="C95" s="98">
        <f>C94/(50-B94)</f>
        <v>0</v>
      </c>
      <c r="D95" s="98">
        <f>D94/(50-B94)</f>
        <v>0</v>
      </c>
      <c r="E95" s="98">
        <f>E94/(50-B94)</f>
        <v>7.1428571428571425E-2</v>
      </c>
      <c r="F95" s="98">
        <f>F94/(50-B94)</f>
        <v>0.14285714285714285</v>
      </c>
      <c r="G95" s="98">
        <f>G94/(50-B94)</f>
        <v>0.7142857142857143</v>
      </c>
      <c r="H95" s="99">
        <f>H94/(50-B94)</f>
        <v>7.1428571428571425E-2</v>
      </c>
      <c r="I95" s="160">
        <f>I94/(50-B94)</f>
        <v>0.8571428571428571</v>
      </c>
      <c r="J95" s="58">
        <f>J94/50</f>
        <v>1</v>
      </c>
    </row>
    <row r="96" spans="1:10" s="13" customFormat="1" ht="36.6" customHeight="1" x14ac:dyDescent="0.3">
      <c r="A96" s="44" t="s">
        <v>112</v>
      </c>
      <c r="B96" s="132" t="s">
        <v>174</v>
      </c>
      <c r="C96" s="133"/>
      <c r="D96" s="133"/>
      <c r="E96" s="133"/>
      <c r="F96" s="133"/>
      <c r="G96" s="133"/>
      <c r="H96" s="134"/>
      <c r="I96" s="162"/>
      <c r="J96" s="58"/>
    </row>
    <row r="97" spans="1:10" s="13" customFormat="1" ht="25.05" customHeight="1" x14ac:dyDescent="0.3">
      <c r="A97" s="27" t="s">
        <v>117</v>
      </c>
      <c r="B97" s="22">
        <v>35</v>
      </c>
      <c r="C97" s="22">
        <v>0</v>
      </c>
      <c r="D97" s="22">
        <v>0</v>
      </c>
      <c r="E97" s="22">
        <v>1</v>
      </c>
      <c r="F97" s="22">
        <v>3</v>
      </c>
      <c r="G97" s="22">
        <v>10</v>
      </c>
      <c r="H97" s="65">
        <v>1</v>
      </c>
      <c r="I97" s="56">
        <f>F97+G97</f>
        <v>13</v>
      </c>
      <c r="J97" s="17">
        <f>SUM(B97:H97)</f>
        <v>50</v>
      </c>
    </row>
    <row r="98" spans="1:10" s="13" customFormat="1" ht="25.05" customHeight="1" x14ac:dyDescent="0.3">
      <c r="A98" s="18" t="s">
        <v>19</v>
      </c>
      <c r="B98" s="98">
        <f>B97/50</f>
        <v>0.7</v>
      </c>
      <c r="C98" s="98">
        <f>C97/(50-B97)</f>
        <v>0</v>
      </c>
      <c r="D98" s="98">
        <f>D97/(50-B97)</f>
        <v>0</v>
      </c>
      <c r="E98" s="98">
        <f>E97/(50-B97)</f>
        <v>6.6666666666666666E-2</v>
      </c>
      <c r="F98" s="98">
        <f>F97/(50-B97)</f>
        <v>0.2</v>
      </c>
      <c r="G98" s="98">
        <f>G97/(50-B97)</f>
        <v>0.66666666666666663</v>
      </c>
      <c r="H98" s="99">
        <f>H97/(50-B97)</f>
        <v>6.6666666666666666E-2</v>
      </c>
      <c r="I98" s="160">
        <f>I97/(50-B97)</f>
        <v>0.8666666666666667</v>
      </c>
      <c r="J98" s="58">
        <f>J97/50</f>
        <v>1</v>
      </c>
    </row>
    <row r="99" spans="1:10" s="13" customFormat="1" ht="36.6" customHeight="1" x14ac:dyDescent="0.3">
      <c r="A99" s="44" t="s">
        <v>112</v>
      </c>
      <c r="B99" s="132" t="s">
        <v>174</v>
      </c>
      <c r="C99" s="133"/>
      <c r="D99" s="133"/>
      <c r="E99" s="133"/>
      <c r="F99" s="133"/>
      <c r="G99" s="133"/>
      <c r="H99" s="134"/>
      <c r="I99" s="162"/>
      <c r="J99" s="58"/>
    </row>
    <row r="100" spans="1:10" s="13" customFormat="1" ht="25.05" customHeight="1" x14ac:dyDescent="0.3">
      <c r="A100" s="27" t="s">
        <v>163</v>
      </c>
      <c r="B100" s="22">
        <v>40</v>
      </c>
      <c r="C100" s="22">
        <v>0</v>
      </c>
      <c r="D100" s="22">
        <v>0</v>
      </c>
      <c r="E100" s="22">
        <v>0</v>
      </c>
      <c r="F100" s="22">
        <v>10</v>
      </c>
      <c r="G100" s="22">
        <v>0</v>
      </c>
      <c r="H100" s="65">
        <v>0</v>
      </c>
      <c r="I100" s="56">
        <f>F100+G100</f>
        <v>10</v>
      </c>
      <c r="J100" s="17">
        <f>SUM(B100:H100)</f>
        <v>50</v>
      </c>
    </row>
    <row r="101" spans="1:10" s="13" customFormat="1" ht="25.05" customHeight="1" x14ac:dyDescent="0.3">
      <c r="A101" s="18" t="s">
        <v>19</v>
      </c>
      <c r="B101" s="98">
        <f>B100/50</f>
        <v>0.8</v>
      </c>
      <c r="C101" s="98">
        <f>C100/(50-B100)</f>
        <v>0</v>
      </c>
      <c r="D101" s="98">
        <f>D100/(50-B100)</f>
        <v>0</v>
      </c>
      <c r="E101" s="98">
        <f>E100/(50-B100)</f>
        <v>0</v>
      </c>
      <c r="F101" s="98">
        <f>F100/(50-B100)</f>
        <v>1</v>
      </c>
      <c r="G101" s="98">
        <f>G100/(50-B100)</f>
        <v>0</v>
      </c>
      <c r="H101" s="99">
        <f>H100/(50-B100)</f>
        <v>0</v>
      </c>
      <c r="I101" s="66">
        <f>I100/(50-B100)</f>
        <v>1</v>
      </c>
      <c r="J101" s="58">
        <f>J100/50</f>
        <v>1</v>
      </c>
    </row>
    <row r="102" spans="1:10" s="13" customFormat="1" ht="36.6" customHeight="1" x14ac:dyDescent="0.3">
      <c r="A102" s="44" t="s">
        <v>112</v>
      </c>
      <c r="B102" s="132" t="s">
        <v>174</v>
      </c>
      <c r="C102" s="133"/>
      <c r="D102" s="133"/>
      <c r="E102" s="133"/>
      <c r="F102" s="133"/>
      <c r="G102" s="133"/>
      <c r="H102" s="134"/>
      <c r="I102" s="162"/>
      <c r="J102" s="58"/>
    </row>
    <row r="103" spans="1:10" s="13" customFormat="1" ht="25.05" customHeight="1" x14ac:dyDescent="0.3">
      <c r="A103" s="28" t="s">
        <v>29</v>
      </c>
      <c r="B103" s="26"/>
      <c r="C103" s="26"/>
      <c r="D103" s="26"/>
      <c r="E103" s="26"/>
      <c r="F103" s="26"/>
      <c r="G103" s="10"/>
      <c r="H103" s="11"/>
      <c r="I103" s="11"/>
      <c r="J103" s="17"/>
    </row>
    <row r="104" spans="1:10" s="13" customFormat="1" ht="25.05" customHeight="1" x14ac:dyDescent="0.3">
      <c r="A104" s="32" t="s">
        <v>118</v>
      </c>
      <c r="B104" s="15">
        <v>21</v>
      </c>
      <c r="C104" s="15">
        <v>0</v>
      </c>
      <c r="D104" s="15">
        <v>0</v>
      </c>
      <c r="E104" s="15">
        <v>1</v>
      </c>
      <c r="F104" s="15">
        <v>10</v>
      </c>
      <c r="G104" s="15">
        <v>18</v>
      </c>
      <c r="H104" s="16">
        <v>0</v>
      </c>
      <c r="I104" s="56">
        <f>F104+G104</f>
        <v>28</v>
      </c>
      <c r="J104" s="17">
        <f>SUM(B104:H104)</f>
        <v>50</v>
      </c>
    </row>
    <row r="105" spans="1:10" s="13" customFormat="1" ht="25.05" customHeight="1" x14ac:dyDescent="0.3">
      <c r="A105" s="18" t="s">
        <v>19</v>
      </c>
      <c r="B105" s="98">
        <f>B104/50</f>
        <v>0.42</v>
      </c>
      <c r="C105" s="98">
        <f>C104/(50-B104)</f>
        <v>0</v>
      </c>
      <c r="D105" s="98">
        <f>D104/(50-B104)</f>
        <v>0</v>
      </c>
      <c r="E105" s="98">
        <f>E104/(50-B104)</f>
        <v>3.4482758620689655E-2</v>
      </c>
      <c r="F105" s="98">
        <f>F104/(50-B104)</f>
        <v>0.34482758620689657</v>
      </c>
      <c r="G105" s="98">
        <f>G104/(50-B104)</f>
        <v>0.62068965517241381</v>
      </c>
      <c r="H105" s="99">
        <f>H104/(50-B104)</f>
        <v>0</v>
      </c>
      <c r="I105" s="66">
        <f>I104/(50-B104)</f>
        <v>0.96551724137931039</v>
      </c>
      <c r="J105" s="58">
        <f>J104/50</f>
        <v>1</v>
      </c>
    </row>
    <row r="106" spans="1:10" s="13" customFormat="1" ht="36.6" customHeight="1" x14ac:dyDescent="0.3">
      <c r="A106" s="44" t="s">
        <v>112</v>
      </c>
      <c r="B106" s="132" t="s">
        <v>174</v>
      </c>
      <c r="C106" s="133"/>
      <c r="D106" s="133"/>
      <c r="E106" s="133"/>
      <c r="F106" s="133"/>
      <c r="G106" s="133"/>
      <c r="H106" s="134"/>
      <c r="I106" s="162"/>
      <c r="J106" s="58"/>
    </row>
    <row r="107" spans="1:10" s="13" customFormat="1" ht="25.05" customHeight="1" x14ac:dyDescent="0.3">
      <c r="A107" s="27" t="s">
        <v>47</v>
      </c>
      <c r="B107" s="78">
        <v>23</v>
      </c>
      <c r="C107" s="78">
        <v>0</v>
      </c>
      <c r="D107" s="78">
        <v>0</v>
      </c>
      <c r="E107" s="78">
        <v>1</v>
      </c>
      <c r="F107" s="78">
        <v>6</v>
      </c>
      <c r="G107" s="78">
        <v>19</v>
      </c>
      <c r="H107" s="79">
        <v>1</v>
      </c>
      <c r="I107" s="56">
        <f>F107+G107</f>
        <v>25</v>
      </c>
      <c r="J107" s="17">
        <f>SUM(B107:H107)</f>
        <v>50</v>
      </c>
    </row>
    <row r="108" spans="1:10" s="13" customFormat="1" ht="25.05" customHeight="1" x14ac:dyDescent="0.3">
      <c r="A108" s="18" t="s">
        <v>19</v>
      </c>
      <c r="B108" s="98">
        <f>B107/50</f>
        <v>0.46</v>
      </c>
      <c r="C108" s="98">
        <f>C107/(50-B107)</f>
        <v>0</v>
      </c>
      <c r="D108" s="98">
        <f>D107/(50-B107)</f>
        <v>0</v>
      </c>
      <c r="E108" s="98">
        <f>E107/(50-B107)</f>
        <v>3.7037037037037035E-2</v>
      </c>
      <c r="F108" s="98">
        <f>F107/(50-B107)</f>
        <v>0.22222222222222221</v>
      </c>
      <c r="G108" s="98">
        <f>G107/(50-B107)</f>
        <v>0.70370370370370372</v>
      </c>
      <c r="H108" s="99">
        <f>H107/(50-B107)</f>
        <v>3.7037037037037035E-2</v>
      </c>
      <c r="I108" s="66">
        <f>I107/(50-B107)</f>
        <v>0.92592592592592593</v>
      </c>
      <c r="J108" s="58">
        <f>J107/50</f>
        <v>1</v>
      </c>
    </row>
    <row r="109" spans="1:10" s="13" customFormat="1" ht="36.6" customHeight="1" x14ac:dyDescent="0.3">
      <c r="A109" s="44" t="s">
        <v>112</v>
      </c>
      <c r="B109" s="132" t="s">
        <v>174</v>
      </c>
      <c r="C109" s="133"/>
      <c r="D109" s="133"/>
      <c r="E109" s="133"/>
      <c r="F109" s="133"/>
      <c r="G109" s="133"/>
      <c r="H109" s="134"/>
      <c r="I109" s="162"/>
      <c r="J109" s="58"/>
    </row>
    <row r="110" spans="1:10" s="13" customFormat="1" ht="25.05" customHeight="1" x14ac:dyDescent="0.3">
      <c r="A110" s="27" t="s">
        <v>113</v>
      </c>
      <c r="B110" s="22">
        <v>24</v>
      </c>
      <c r="C110" s="22">
        <v>0</v>
      </c>
      <c r="D110" s="22">
        <v>0</v>
      </c>
      <c r="E110" s="22">
        <v>1</v>
      </c>
      <c r="F110" s="22">
        <v>6</v>
      </c>
      <c r="G110" s="22">
        <v>19</v>
      </c>
      <c r="H110" s="65">
        <v>0</v>
      </c>
      <c r="I110" s="56">
        <f>F110+G110</f>
        <v>25</v>
      </c>
      <c r="J110" s="17">
        <f>SUM(B110:H110)</f>
        <v>50</v>
      </c>
    </row>
    <row r="111" spans="1:10" s="13" customFormat="1" ht="25.05" customHeight="1" x14ac:dyDescent="0.3">
      <c r="A111" s="18" t="s">
        <v>19</v>
      </c>
      <c r="B111" s="98">
        <f>B110/50</f>
        <v>0.48</v>
      </c>
      <c r="C111" s="98">
        <f>C110/(50-B110)</f>
        <v>0</v>
      </c>
      <c r="D111" s="98">
        <f>D110/(50-B110)</f>
        <v>0</v>
      </c>
      <c r="E111" s="98">
        <f>E110/(50-B110)</f>
        <v>3.8461538461538464E-2</v>
      </c>
      <c r="F111" s="98">
        <f>F110/(50-B110)</f>
        <v>0.23076923076923078</v>
      </c>
      <c r="G111" s="98">
        <f>G110/(50-B110)</f>
        <v>0.73076923076923073</v>
      </c>
      <c r="H111" s="99">
        <f>H110/(50-B110)</f>
        <v>0</v>
      </c>
      <c r="I111" s="66">
        <f>I110/(50-B110)</f>
        <v>0.96153846153846156</v>
      </c>
      <c r="J111" s="58">
        <f>J110/50</f>
        <v>1</v>
      </c>
    </row>
    <row r="112" spans="1:10" s="13" customFormat="1" ht="36.6" customHeight="1" x14ac:dyDescent="0.3">
      <c r="A112" s="44" t="s">
        <v>112</v>
      </c>
      <c r="B112" s="132" t="s">
        <v>174</v>
      </c>
      <c r="C112" s="133"/>
      <c r="D112" s="133"/>
      <c r="E112" s="133"/>
      <c r="F112" s="133"/>
      <c r="G112" s="133"/>
      <c r="H112" s="134"/>
      <c r="I112" s="162"/>
      <c r="J112" s="58"/>
    </row>
    <row r="113" spans="1:10" s="13" customFormat="1" ht="25.05" customHeight="1" x14ac:dyDescent="0.3">
      <c r="A113" s="28" t="s">
        <v>114</v>
      </c>
      <c r="B113" s="26"/>
      <c r="C113" s="26"/>
      <c r="D113" s="26"/>
      <c r="E113" s="26"/>
      <c r="F113" s="26"/>
      <c r="G113" s="10"/>
      <c r="H113" s="11"/>
      <c r="I113" s="11"/>
      <c r="J113" s="17"/>
    </row>
    <row r="114" spans="1:10" s="13" customFormat="1" ht="25.05" customHeight="1" x14ac:dyDescent="0.3">
      <c r="A114" s="32" t="s">
        <v>30</v>
      </c>
      <c r="B114" s="15">
        <v>0</v>
      </c>
      <c r="C114" s="15">
        <v>0</v>
      </c>
      <c r="D114" s="15">
        <v>0</v>
      </c>
      <c r="E114" s="15">
        <v>0</v>
      </c>
      <c r="F114" s="15">
        <v>10</v>
      </c>
      <c r="G114" s="15">
        <v>40</v>
      </c>
      <c r="H114" s="16">
        <v>0</v>
      </c>
      <c r="I114" s="56">
        <f>F114+G114</f>
        <v>50</v>
      </c>
      <c r="J114" s="17">
        <f>SUM(B114:H114)</f>
        <v>50</v>
      </c>
    </row>
    <row r="115" spans="1:10" s="13" customFormat="1" ht="25.05" customHeight="1" x14ac:dyDescent="0.3">
      <c r="A115" s="18" t="s">
        <v>19</v>
      </c>
      <c r="B115" s="98">
        <f>B114/50</f>
        <v>0</v>
      </c>
      <c r="C115" s="98">
        <f>C114/(50-B114)</f>
        <v>0</v>
      </c>
      <c r="D115" s="98">
        <f>D114/(50-B114)</f>
        <v>0</v>
      </c>
      <c r="E115" s="98">
        <f>E114/(50-B114)</f>
        <v>0</v>
      </c>
      <c r="F115" s="98">
        <f>F114/(50-B114)</f>
        <v>0.2</v>
      </c>
      <c r="G115" s="98">
        <f>G114/(50-B114)</f>
        <v>0.8</v>
      </c>
      <c r="H115" s="99">
        <f>H114/(50-B114)</f>
        <v>0</v>
      </c>
      <c r="I115" s="66">
        <f>I114/(50-B114)</f>
        <v>1</v>
      </c>
      <c r="J115" s="58">
        <f>J114/50</f>
        <v>1</v>
      </c>
    </row>
    <row r="116" spans="1:10" s="13" customFormat="1" ht="36.6" customHeight="1" x14ac:dyDescent="0.3">
      <c r="A116" s="44" t="s">
        <v>112</v>
      </c>
      <c r="B116" s="132" t="s">
        <v>174</v>
      </c>
      <c r="C116" s="133"/>
      <c r="D116" s="133"/>
      <c r="E116" s="133"/>
      <c r="F116" s="133"/>
      <c r="G116" s="133"/>
      <c r="H116" s="134"/>
      <c r="I116" s="162"/>
      <c r="J116" s="58"/>
    </row>
    <row r="117" spans="1:10" s="13" customFormat="1" ht="25.05" customHeight="1" x14ac:dyDescent="0.3">
      <c r="A117" s="27" t="s">
        <v>48</v>
      </c>
      <c r="B117" s="78">
        <v>0</v>
      </c>
      <c r="C117" s="78">
        <v>0</v>
      </c>
      <c r="D117" s="78">
        <v>0</v>
      </c>
      <c r="E117" s="78">
        <v>3</v>
      </c>
      <c r="F117" s="78">
        <v>11</v>
      </c>
      <c r="G117" s="78">
        <v>36</v>
      </c>
      <c r="H117" s="79">
        <v>0</v>
      </c>
      <c r="I117" s="56">
        <f>F117+G117</f>
        <v>47</v>
      </c>
      <c r="J117" s="17">
        <f>SUM(B117:H117)</f>
        <v>50</v>
      </c>
    </row>
    <row r="118" spans="1:10" s="13" customFormat="1" ht="25.05" customHeight="1" x14ac:dyDescent="0.3">
      <c r="A118" s="96" t="s">
        <v>19</v>
      </c>
      <c r="B118" s="98">
        <f>B117/50</f>
        <v>0</v>
      </c>
      <c r="C118" s="98">
        <f>C117/(50-B117)</f>
        <v>0</v>
      </c>
      <c r="D118" s="98">
        <f>D117/(50-B117)</f>
        <v>0</v>
      </c>
      <c r="E118" s="98">
        <f>E117/(50-B117)</f>
        <v>0.06</v>
      </c>
      <c r="F118" s="98">
        <f>F117/(50-B117)</f>
        <v>0.22</v>
      </c>
      <c r="G118" s="98">
        <f>G117/(50-B117)</f>
        <v>0.72</v>
      </c>
      <c r="H118" s="99">
        <f>H117/(50-B117)</f>
        <v>0</v>
      </c>
      <c r="I118" s="66">
        <f>I117/(50-B117)</f>
        <v>0.94</v>
      </c>
      <c r="J118" s="58">
        <f>J117/50</f>
        <v>1</v>
      </c>
    </row>
    <row r="119" spans="1:10" s="13" customFormat="1" ht="36.6" customHeight="1" x14ac:dyDescent="0.3">
      <c r="A119" s="44" t="s">
        <v>112</v>
      </c>
      <c r="B119" s="132" t="s">
        <v>174</v>
      </c>
      <c r="C119" s="133"/>
      <c r="D119" s="133"/>
      <c r="E119" s="133"/>
      <c r="F119" s="133"/>
      <c r="G119" s="133"/>
      <c r="H119" s="134"/>
      <c r="I119" s="74"/>
      <c r="J119" s="58"/>
    </row>
    <row r="120" spans="1:10" s="13" customFormat="1" ht="25.05" customHeight="1" x14ac:dyDescent="0.3">
      <c r="A120" s="27" t="s">
        <v>49</v>
      </c>
      <c r="B120" s="22">
        <v>0</v>
      </c>
      <c r="C120" s="22">
        <v>0</v>
      </c>
      <c r="D120" s="22">
        <v>0</v>
      </c>
      <c r="E120" s="22">
        <v>0</v>
      </c>
      <c r="F120" s="22">
        <v>10</v>
      </c>
      <c r="G120" s="22">
        <v>40</v>
      </c>
      <c r="H120" s="65">
        <v>0</v>
      </c>
      <c r="I120" s="56">
        <f>F120+G120</f>
        <v>50</v>
      </c>
      <c r="J120" s="17">
        <f>SUM(B120:H120)</f>
        <v>50</v>
      </c>
    </row>
    <row r="121" spans="1:10" s="13" customFormat="1" ht="25.05" customHeight="1" x14ac:dyDescent="0.3">
      <c r="A121" s="96" t="s">
        <v>19</v>
      </c>
      <c r="B121" s="98">
        <f>B120/50</f>
        <v>0</v>
      </c>
      <c r="C121" s="98">
        <f>C120/(50-B120)</f>
        <v>0</v>
      </c>
      <c r="D121" s="98">
        <f>D120/(50-B120)</f>
        <v>0</v>
      </c>
      <c r="E121" s="98">
        <f>E120/(50-B120)</f>
        <v>0</v>
      </c>
      <c r="F121" s="98">
        <f>F120/(50-B120)</f>
        <v>0.2</v>
      </c>
      <c r="G121" s="98">
        <f>G120/(50-B120)</f>
        <v>0.8</v>
      </c>
      <c r="H121" s="99">
        <f>H120/(50-B120)</f>
        <v>0</v>
      </c>
      <c r="I121" s="66">
        <f>I120/(50-B120)</f>
        <v>1</v>
      </c>
      <c r="J121" s="58">
        <f>J120/50</f>
        <v>1</v>
      </c>
    </row>
    <row r="122" spans="1:10" s="13" customFormat="1" ht="38.4" customHeight="1" x14ac:dyDescent="0.3">
      <c r="A122" s="44" t="s">
        <v>112</v>
      </c>
      <c r="B122" s="132" t="s">
        <v>174</v>
      </c>
      <c r="C122" s="133"/>
      <c r="D122" s="133"/>
      <c r="E122" s="133"/>
      <c r="F122" s="133"/>
      <c r="G122" s="133"/>
      <c r="H122" s="134"/>
      <c r="I122" s="74"/>
      <c r="J122" s="58"/>
    </row>
    <row r="123" spans="1:10" s="13" customFormat="1" ht="25.05" customHeight="1" x14ac:dyDescent="0.3">
      <c r="A123" s="27" t="s">
        <v>50</v>
      </c>
      <c r="B123" s="78">
        <v>0</v>
      </c>
      <c r="C123" s="78">
        <v>0</v>
      </c>
      <c r="D123" s="78">
        <v>0</v>
      </c>
      <c r="E123" s="78">
        <v>2</v>
      </c>
      <c r="F123" s="78">
        <v>10</v>
      </c>
      <c r="G123" s="78">
        <v>37</v>
      </c>
      <c r="H123" s="79">
        <v>1</v>
      </c>
      <c r="I123" s="56">
        <f>F123+G123</f>
        <v>47</v>
      </c>
      <c r="J123" s="17">
        <f>SUM(B123:H123)</f>
        <v>50</v>
      </c>
    </row>
    <row r="124" spans="1:10" s="13" customFormat="1" ht="25.05" customHeight="1" x14ac:dyDescent="0.3">
      <c r="A124" s="72" t="s">
        <v>19</v>
      </c>
      <c r="B124" s="98">
        <f>B123/50</f>
        <v>0</v>
      </c>
      <c r="C124" s="98">
        <f>C123/(50-B123)</f>
        <v>0</v>
      </c>
      <c r="D124" s="98">
        <f>D123/(50-B123)</f>
        <v>0</v>
      </c>
      <c r="E124" s="98">
        <f>E123/(50-B123)</f>
        <v>0.04</v>
      </c>
      <c r="F124" s="98">
        <f>F123/(50-B123)</f>
        <v>0.2</v>
      </c>
      <c r="G124" s="98">
        <f>G123/(50-B123)</f>
        <v>0.74</v>
      </c>
      <c r="H124" s="99">
        <f>H123/(50-B123)</f>
        <v>0.02</v>
      </c>
      <c r="I124" s="66">
        <f>I123/(50-B123)</f>
        <v>0.94</v>
      </c>
      <c r="J124" s="58">
        <f>J123/50</f>
        <v>1</v>
      </c>
    </row>
    <row r="125" spans="1:10" s="13" customFormat="1" ht="38.4" customHeight="1" x14ac:dyDescent="0.3">
      <c r="A125" s="44" t="s">
        <v>112</v>
      </c>
      <c r="B125" s="132" t="s">
        <v>174</v>
      </c>
      <c r="C125" s="133"/>
      <c r="D125" s="133"/>
      <c r="E125" s="133"/>
      <c r="F125" s="133"/>
      <c r="G125" s="133"/>
      <c r="H125" s="134"/>
      <c r="I125" s="74"/>
      <c r="J125" s="58"/>
    </row>
    <row r="126" spans="1:10" s="13" customFormat="1" ht="25.05" customHeight="1" x14ac:dyDescent="0.3">
      <c r="A126" s="82" t="s">
        <v>115</v>
      </c>
      <c r="B126" s="26"/>
      <c r="C126" s="26"/>
      <c r="D126" s="26"/>
      <c r="E126" s="26"/>
      <c r="F126" s="26"/>
      <c r="G126" s="26"/>
      <c r="H126" s="77"/>
      <c r="I126" s="77"/>
      <c r="J126" s="61"/>
    </row>
    <row r="127" spans="1:10" s="13" customFormat="1" ht="25.05" customHeight="1" x14ac:dyDescent="0.3">
      <c r="A127" s="32" t="s">
        <v>51</v>
      </c>
      <c r="B127" s="15">
        <v>18</v>
      </c>
      <c r="C127" s="15">
        <v>0</v>
      </c>
      <c r="D127" s="15">
        <v>0</v>
      </c>
      <c r="E127" s="15">
        <v>3</v>
      </c>
      <c r="F127" s="15">
        <v>6</v>
      </c>
      <c r="G127" s="15">
        <v>23</v>
      </c>
      <c r="H127" s="16">
        <v>0</v>
      </c>
      <c r="I127" s="56">
        <f>F127+G127</f>
        <v>29</v>
      </c>
      <c r="J127" s="17">
        <f>SUM(B127:H127)</f>
        <v>50</v>
      </c>
    </row>
    <row r="128" spans="1:10" s="13" customFormat="1" ht="25.05" customHeight="1" x14ac:dyDescent="0.3">
      <c r="A128" s="18" t="s">
        <v>19</v>
      </c>
      <c r="B128" s="98">
        <f>B127/50</f>
        <v>0.36</v>
      </c>
      <c r="C128" s="98">
        <f>C127/(50-B127)</f>
        <v>0</v>
      </c>
      <c r="D128" s="98">
        <f>D127/(50-B127)</f>
        <v>0</v>
      </c>
      <c r="E128" s="98">
        <f>E127/(50-B127)</f>
        <v>9.375E-2</v>
      </c>
      <c r="F128" s="98">
        <f>F127/(50-B127)</f>
        <v>0.1875</v>
      </c>
      <c r="G128" s="98">
        <f>G127/(50-B127)</f>
        <v>0.71875</v>
      </c>
      <c r="H128" s="99">
        <f>H127/(50-B127)</f>
        <v>0</v>
      </c>
      <c r="I128" s="66">
        <f>I127/(50-B127)</f>
        <v>0.90625</v>
      </c>
      <c r="J128" s="58">
        <f>J127/50</f>
        <v>1</v>
      </c>
    </row>
    <row r="129" spans="1:10" s="13" customFormat="1" ht="38.4" customHeight="1" x14ac:dyDescent="0.3">
      <c r="A129" s="44" t="s">
        <v>112</v>
      </c>
      <c r="B129" s="132" t="s">
        <v>174</v>
      </c>
      <c r="C129" s="133"/>
      <c r="D129" s="133"/>
      <c r="E129" s="133"/>
      <c r="F129" s="133"/>
      <c r="G129" s="133"/>
      <c r="H129" s="134"/>
      <c r="I129" s="74"/>
      <c r="J129" s="58"/>
    </row>
    <row r="130" spans="1:10" s="13" customFormat="1" ht="25.05" customHeight="1" x14ac:dyDescent="0.3">
      <c r="A130" s="27" t="s">
        <v>52</v>
      </c>
      <c r="B130" s="78">
        <v>18</v>
      </c>
      <c r="C130" s="78">
        <v>0</v>
      </c>
      <c r="D130" s="78">
        <v>0</v>
      </c>
      <c r="E130" s="78">
        <v>2</v>
      </c>
      <c r="F130" s="78">
        <v>8</v>
      </c>
      <c r="G130" s="78">
        <v>22</v>
      </c>
      <c r="H130" s="79">
        <v>0</v>
      </c>
      <c r="I130" s="56">
        <f>F130+G130</f>
        <v>30</v>
      </c>
      <c r="J130" s="17">
        <f>SUM(B130:H130)</f>
        <v>50</v>
      </c>
    </row>
    <row r="131" spans="1:10" s="13" customFormat="1" ht="25.05" customHeight="1" x14ac:dyDescent="0.3">
      <c r="A131" s="72" t="s">
        <v>19</v>
      </c>
      <c r="B131" s="98">
        <f>B130/50</f>
        <v>0.36</v>
      </c>
      <c r="C131" s="98">
        <f>C130/(50-B130)</f>
        <v>0</v>
      </c>
      <c r="D131" s="98">
        <f>D130/(50-B130)</f>
        <v>0</v>
      </c>
      <c r="E131" s="98">
        <f>E130/(50-B130)</f>
        <v>6.25E-2</v>
      </c>
      <c r="F131" s="98">
        <f>F130/(50-B130)</f>
        <v>0.25</v>
      </c>
      <c r="G131" s="98">
        <f>G130/(50-B130)</f>
        <v>0.6875</v>
      </c>
      <c r="H131" s="99">
        <f>H130/(50-B130)</f>
        <v>0</v>
      </c>
      <c r="I131" s="66">
        <f>I130/(50-B130)</f>
        <v>0.9375</v>
      </c>
      <c r="J131" s="58">
        <f>J130/50</f>
        <v>1</v>
      </c>
    </row>
    <row r="132" spans="1:10" s="13" customFormat="1" ht="38.4" customHeight="1" thickBot="1" x14ac:dyDescent="0.35">
      <c r="A132" s="44" t="s">
        <v>112</v>
      </c>
      <c r="B132" s="132" t="s">
        <v>174</v>
      </c>
      <c r="C132" s="133"/>
      <c r="D132" s="133"/>
      <c r="E132" s="133"/>
      <c r="F132" s="133"/>
      <c r="G132" s="133"/>
      <c r="H132" s="134"/>
      <c r="I132" s="74"/>
      <c r="J132" s="58"/>
    </row>
    <row r="133" spans="1:10" s="13" customFormat="1" ht="25.05" customHeight="1" x14ac:dyDescent="0.3">
      <c r="A133" s="101" t="s">
        <v>119</v>
      </c>
      <c r="B133" s="102"/>
      <c r="C133" s="102"/>
      <c r="D133" s="102"/>
      <c r="E133" s="102"/>
      <c r="F133" s="102"/>
      <c r="G133" s="102"/>
      <c r="H133" s="103"/>
      <c r="I133" s="103"/>
      <c r="J133" s="104"/>
    </row>
    <row r="134" spans="1:10" s="13" customFormat="1" ht="25.05" customHeight="1" x14ac:dyDescent="0.3">
      <c r="A134" s="32" t="s">
        <v>120</v>
      </c>
      <c r="B134" s="15">
        <v>0</v>
      </c>
      <c r="C134" s="15">
        <v>0</v>
      </c>
      <c r="D134" s="15">
        <v>0</v>
      </c>
      <c r="E134" s="15">
        <v>3</v>
      </c>
      <c r="F134" s="15">
        <v>13</v>
      </c>
      <c r="G134" s="15">
        <v>34</v>
      </c>
      <c r="H134" s="16">
        <v>0</v>
      </c>
      <c r="I134" s="56">
        <f>F134+G134</f>
        <v>47</v>
      </c>
      <c r="J134" s="17">
        <f>SUM(B134:H134)</f>
        <v>50</v>
      </c>
    </row>
    <row r="135" spans="1:10" s="13" customFormat="1" ht="25.05" customHeight="1" x14ac:dyDescent="0.3">
      <c r="A135" s="18" t="s">
        <v>19</v>
      </c>
      <c r="B135" s="98">
        <f>B134/50</f>
        <v>0</v>
      </c>
      <c r="C135" s="98">
        <f>C134/(50-B134)</f>
        <v>0</v>
      </c>
      <c r="D135" s="98">
        <f>D134/(50-B134)</f>
        <v>0</v>
      </c>
      <c r="E135" s="98">
        <f>E134/(50-B134)</f>
        <v>0.06</v>
      </c>
      <c r="F135" s="98">
        <f>F134/(50-B134)</f>
        <v>0.26</v>
      </c>
      <c r="G135" s="98">
        <f>G134/(50-B134)</f>
        <v>0.68</v>
      </c>
      <c r="H135" s="99">
        <f>H134/(50-B134)</f>
        <v>0</v>
      </c>
      <c r="I135" s="66">
        <f>I134/(50-B134)</f>
        <v>0.94</v>
      </c>
      <c r="J135" s="58">
        <f>J134/50</f>
        <v>1</v>
      </c>
    </row>
    <row r="136" spans="1:10" s="13" customFormat="1" ht="38.4" customHeight="1" x14ac:dyDescent="0.3">
      <c r="A136" s="44" t="s">
        <v>112</v>
      </c>
      <c r="B136" s="132" t="s">
        <v>174</v>
      </c>
      <c r="C136" s="133"/>
      <c r="D136" s="133"/>
      <c r="E136" s="133"/>
      <c r="F136" s="133"/>
      <c r="G136" s="133"/>
      <c r="H136" s="134"/>
      <c r="I136" s="74"/>
      <c r="J136" s="58"/>
    </row>
    <row r="137" spans="1:10" s="13" customFormat="1" ht="24.6" customHeight="1" x14ac:dyDescent="0.3">
      <c r="A137" s="27" t="s">
        <v>121</v>
      </c>
      <c r="B137" s="78">
        <v>0</v>
      </c>
      <c r="C137" s="78">
        <v>0</v>
      </c>
      <c r="D137" s="78">
        <v>0</v>
      </c>
      <c r="E137" s="78">
        <v>2</v>
      </c>
      <c r="F137" s="78">
        <v>10</v>
      </c>
      <c r="G137" s="78">
        <v>38</v>
      </c>
      <c r="H137" s="79">
        <v>0</v>
      </c>
      <c r="I137" s="56">
        <f>F137+G137</f>
        <v>48</v>
      </c>
      <c r="J137" s="17">
        <f>SUM(B137:H137)</f>
        <v>50</v>
      </c>
    </row>
    <row r="138" spans="1:10" s="13" customFormat="1" ht="25.05" customHeight="1" x14ac:dyDescent="0.3">
      <c r="A138" s="72" t="s">
        <v>19</v>
      </c>
      <c r="B138" s="98">
        <f>B137/50</f>
        <v>0</v>
      </c>
      <c r="C138" s="98">
        <f>C137/(50-B137)</f>
        <v>0</v>
      </c>
      <c r="D138" s="98">
        <f>D137/(50-B137)</f>
        <v>0</v>
      </c>
      <c r="E138" s="98">
        <f>E137/(50-B137)</f>
        <v>0.04</v>
      </c>
      <c r="F138" s="98">
        <f>F137/(50-B137)</f>
        <v>0.2</v>
      </c>
      <c r="G138" s="98">
        <f>G137/(50-B137)</f>
        <v>0.76</v>
      </c>
      <c r="H138" s="99">
        <f>H137/(50-B137)</f>
        <v>0</v>
      </c>
      <c r="I138" s="66">
        <f>I137/(50-B137)</f>
        <v>0.96</v>
      </c>
      <c r="J138" s="58">
        <f>J137/50</f>
        <v>1</v>
      </c>
    </row>
    <row r="139" spans="1:10" s="13" customFormat="1" ht="38.4" customHeight="1" x14ac:dyDescent="0.3">
      <c r="A139" s="44" t="s">
        <v>112</v>
      </c>
      <c r="B139" s="132" t="s">
        <v>174</v>
      </c>
      <c r="C139" s="133"/>
      <c r="D139" s="133"/>
      <c r="E139" s="133"/>
      <c r="F139" s="133"/>
      <c r="G139" s="133"/>
      <c r="H139" s="134"/>
      <c r="I139" s="74"/>
      <c r="J139" s="58"/>
    </row>
    <row r="140" spans="1:10" s="13" customFormat="1" ht="25.05" customHeight="1" x14ac:dyDescent="0.3">
      <c r="A140" s="125" t="s">
        <v>122</v>
      </c>
      <c r="B140" s="175" t="s">
        <v>189</v>
      </c>
      <c r="C140" s="176"/>
      <c r="D140" s="176"/>
      <c r="E140" s="176"/>
      <c r="F140" s="176"/>
      <c r="G140" s="176"/>
      <c r="H140" s="176"/>
      <c r="I140" s="177"/>
      <c r="J140" s="105"/>
    </row>
    <row r="141" spans="1:10" s="13" customFormat="1" ht="25.05" customHeight="1" x14ac:dyDescent="0.3">
      <c r="A141" s="126"/>
      <c r="B141" s="175" t="s">
        <v>190</v>
      </c>
      <c r="C141" s="176"/>
      <c r="D141" s="176"/>
      <c r="E141" s="176"/>
      <c r="F141" s="176"/>
      <c r="G141" s="176"/>
      <c r="H141" s="176"/>
      <c r="I141" s="177"/>
      <c r="J141" s="178"/>
    </row>
    <row r="142" spans="1:10" s="13" customFormat="1" ht="25.05" customHeight="1" x14ac:dyDescent="0.3">
      <c r="A142" s="126"/>
      <c r="B142" s="175" t="s">
        <v>191</v>
      </c>
      <c r="C142" s="176"/>
      <c r="D142" s="176"/>
      <c r="E142" s="176"/>
      <c r="F142" s="176"/>
      <c r="G142" s="176"/>
      <c r="H142" s="176"/>
      <c r="I142" s="177"/>
      <c r="J142" s="178"/>
    </row>
    <row r="143" spans="1:10" s="13" customFormat="1" ht="25.05" customHeight="1" x14ac:dyDescent="0.3">
      <c r="A143" s="126"/>
      <c r="B143" s="175" t="s">
        <v>192</v>
      </c>
      <c r="C143" s="176"/>
      <c r="D143" s="176"/>
      <c r="E143" s="176"/>
      <c r="F143" s="176"/>
      <c r="G143" s="176"/>
      <c r="H143" s="176"/>
      <c r="I143" s="177"/>
      <c r="J143" s="178"/>
    </row>
    <row r="144" spans="1:10" s="13" customFormat="1" ht="25.05" customHeight="1" x14ac:dyDescent="0.3">
      <c r="A144" s="126"/>
      <c r="B144" s="175" t="s">
        <v>193</v>
      </c>
      <c r="C144" s="176"/>
      <c r="D144" s="176"/>
      <c r="E144" s="176"/>
      <c r="F144" s="176"/>
      <c r="G144" s="176"/>
      <c r="H144" s="176"/>
      <c r="I144" s="177"/>
      <c r="J144" s="178"/>
    </row>
    <row r="145" spans="1:10" s="13" customFormat="1" ht="25.05" customHeight="1" x14ac:dyDescent="0.3">
      <c r="A145" s="126"/>
      <c r="B145" s="175" t="s">
        <v>194</v>
      </c>
      <c r="C145" s="176"/>
      <c r="D145" s="176"/>
      <c r="E145" s="176"/>
      <c r="F145" s="176"/>
      <c r="G145" s="176"/>
      <c r="H145" s="176"/>
      <c r="I145" s="177"/>
      <c r="J145" s="178"/>
    </row>
    <row r="146" spans="1:10" s="13" customFormat="1" ht="25.05" customHeight="1" x14ac:dyDescent="0.3">
      <c r="A146" s="126"/>
      <c r="B146" s="175" t="s">
        <v>195</v>
      </c>
      <c r="C146" s="176"/>
      <c r="D146" s="176"/>
      <c r="E146" s="176"/>
      <c r="F146" s="176"/>
      <c r="G146" s="176"/>
      <c r="H146" s="176"/>
      <c r="I146" s="177"/>
      <c r="J146" s="178"/>
    </row>
    <row r="147" spans="1:10" s="13" customFormat="1" ht="25.05" customHeight="1" x14ac:dyDescent="0.3">
      <c r="A147" s="126"/>
      <c r="B147" s="175" t="s">
        <v>196</v>
      </c>
      <c r="C147" s="176"/>
      <c r="D147" s="176"/>
      <c r="E147" s="176"/>
      <c r="F147" s="176"/>
      <c r="G147" s="176"/>
      <c r="H147" s="176"/>
      <c r="I147" s="177"/>
      <c r="J147" s="178"/>
    </row>
    <row r="148" spans="1:10" s="13" customFormat="1" ht="25.05" customHeight="1" x14ac:dyDescent="0.3">
      <c r="A148" s="126"/>
      <c r="B148" s="175" t="s">
        <v>197</v>
      </c>
      <c r="C148" s="176"/>
      <c r="D148" s="176"/>
      <c r="E148" s="176"/>
      <c r="F148" s="176"/>
      <c r="G148" s="176"/>
      <c r="H148" s="176"/>
      <c r="I148" s="177"/>
      <c r="J148" s="178"/>
    </row>
    <row r="149" spans="1:10" s="13" customFormat="1" ht="25.05" customHeight="1" x14ac:dyDescent="0.3">
      <c r="A149" s="126"/>
      <c r="B149" s="175" t="s">
        <v>198</v>
      </c>
      <c r="C149" s="176"/>
      <c r="D149" s="176"/>
      <c r="E149" s="176"/>
      <c r="F149" s="176"/>
      <c r="G149" s="176"/>
      <c r="H149" s="176"/>
      <c r="I149" s="177"/>
      <c r="J149" s="178"/>
    </row>
    <row r="150" spans="1:10" s="13" customFormat="1" ht="25.05" customHeight="1" x14ac:dyDescent="0.3">
      <c r="A150" s="126"/>
      <c r="B150" s="175" t="s">
        <v>199</v>
      </c>
      <c r="C150" s="176"/>
      <c r="D150" s="176"/>
      <c r="E150" s="176"/>
      <c r="F150" s="176"/>
      <c r="G150" s="176"/>
      <c r="H150" s="176"/>
      <c r="I150" s="177"/>
      <c r="J150" s="178"/>
    </row>
    <row r="151" spans="1:10" s="13" customFormat="1" ht="25.05" customHeight="1" x14ac:dyDescent="0.3">
      <c r="A151" s="126"/>
      <c r="B151" s="175" t="s">
        <v>200</v>
      </c>
      <c r="C151" s="176"/>
      <c r="D151" s="176"/>
      <c r="E151" s="176"/>
      <c r="F151" s="176"/>
      <c r="G151" s="176"/>
      <c r="H151" s="176"/>
      <c r="I151" s="177"/>
      <c r="J151" s="178"/>
    </row>
    <row r="152" spans="1:10" s="13" customFormat="1" ht="25.05" customHeight="1" x14ac:dyDescent="0.3">
      <c r="A152" s="126"/>
      <c r="B152" s="175" t="s">
        <v>201</v>
      </c>
      <c r="C152" s="176"/>
      <c r="D152" s="176"/>
      <c r="E152" s="176"/>
      <c r="F152" s="176"/>
      <c r="G152" s="176"/>
      <c r="H152" s="176"/>
      <c r="I152" s="177"/>
      <c r="J152" s="178"/>
    </row>
    <row r="153" spans="1:10" s="13" customFormat="1" ht="25.05" customHeight="1" x14ac:dyDescent="0.3">
      <c r="A153" s="126"/>
      <c r="B153" s="175" t="s">
        <v>202</v>
      </c>
      <c r="C153" s="176"/>
      <c r="D153" s="176"/>
      <c r="E153" s="176"/>
      <c r="F153" s="176"/>
      <c r="G153" s="176"/>
      <c r="H153" s="176"/>
      <c r="I153" s="177"/>
      <c r="J153" s="178"/>
    </row>
    <row r="154" spans="1:10" s="13" customFormat="1" ht="37.200000000000003" customHeight="1" x14ac:dyDescent="0.3">
      <c r="A154" s="126"/>
      <c r="B154" s="175" t="s">
        <v>203</v>
      </c>
      <c r="C154" s="176"/>
      <c r="D154" s="176"/>
      <c r="E154" s="176"/>
      <c r="F154" s="176"/>
      <c r="G154" s="176"/>
      <c r="H154" s="176"/>
      <c r="I154" s="177"/>
      <c r="J154" s="178"/>
    </row>
    <row r="155" spans="1:10" s="13" customFormat="1" ht="25.05" customHeight="1" x14ac:dyDescent="0.3">
      <c r="A155" s="126"/>
      <c r="B155" s="175" t="s">
        <v>204</v>
      </c>
      <c r="C155" s="176"/>
      <c r="D155" s="176"/>
      <c r="E155" s="176"/>
      <c r="F155" s="176"/>
      <c r="G155" s="176"/>
      <c r="H155" s="176"/>
      <c r="I155" s="177"/>
      <c r="J155" s="178"/>
    </row>
    <row r="156" spans="1:10" s="13" customFormat="1" ht="25.05" customHeight="1" x14ac:dyDescent="0.3">
      <c r="A156" s="126"/>
      <c r="B156" s="175" t="s">
        <v>205</v>
      </c>
      <c r="C156" s="176"/>
      <c r="D156" s="176"/>
      <c r="E156" s="176"/>
      <c r="F156" s="176"/>
      <c r="G156" s="176"/>
      <c r="H156" s="176"/>
      <c r="I156" s="177"/>
      <c r="J156" s="178"/>
    </row>
    <row r="157" spans="1:10" s="13" customFormat="1" ht="25.05" customHeight="1" x14ac:dyDescent="0.3">
      <c r="A157" s="126"/>
      <c r="B157" s="175" t="s">
        <v>173</v>
      </c>
      <c r="C157" s="176"/>
      <c r="D157" s="176"/>
      <c r="E157" s="176"/>
      <c r="F157" s="176"/>
      <c r="G157" s="176"/>
      <c r="H157" s="176"/>
      <c r="I157" s="177"/>
      <c r="J157" s="178"/>
    </row>
    <row r="158" spans="1:10" s="13" customFormat="1" ht="25.05" customHeight="1" x14ac:dyDescent="0.3">
      <c r="A158" s="126"/>
      <c r="B158" s="175" t="s">
        <v>206</v>
      </c>
      <c r="C158" s="176"/>
      <c r="D158" s="176"/>
      <c r="E158" s="176"/>
      <c r="F158" s="176"/>
      <c r="G158" s="176"/>
      <c r="H158" s="176"/>
      <c r="I158" s="177"/>
      <c r="J158" s="178"/>
    </row>
    <row r="159" spans="1:10" s="13" customFormat="1" ht="25.05" customHeight="1" x14ac:dyDescent="0.3">
      <c r="A159" s="126"/>
      <c r="B159" s="175" t="s">
        <v>207</v>
      </c>
      <c r="C159" s="176"/>
      <c r="D159" s="176"/>
      <c r="E159" s="176"/>
      <c r="F159" s="176"/>
      <c r="G159" s="176"/>
      <c r="H159" s="176"/>
      <c r="I159" s="177"/>
      <c r="J159" s="178"/>
    </row>
    <row r="160" spans="1:10" s="13" customFormat="1" ht="25.05" customHeight="1" x14ac:dyDescent="0.3">
      <c r="A160" s="126"/>
      <c r="B160" s="175" t="s">
        <v>208</v>
      </c>
      <c r="C160" s="176"/>
      <c r="D160" s="176"/>
      <c r="E160" s="176"/>
      <c r="F160" s="176"/>
      <c r="G160" s="176"/>
      <c r="H160" s="176"/>
      <c r="I160" s="177"/>
      <c r="J160" s="178"/>
    </row>
    <row r="161" spans="1:12" s="13" customFormat="1" ht="25.05" customHeight="1" x14ac:dyDescent="0.3">
      <c r="A161" s="126"/>
      <c r="B161" s="175" t="s">
        <v>209</v>
      </c>
      <c r="C161" s="176"/>
      <c r="D161" s="176"/>
      <c r="E161" s="176"/>
      <c r="F161" s="176"/>
      <c r="G161" s="176"/>
      <c r="H161" s="176"/>
      <c r="I161" s="177"/>
      <c r="J161" s="178"/>
    </row>
    <row r="162" spans="1:12" s="13" customFormat="1" ht="25.05" customHeight="1" x14ac:dyDescent="0.3">
      <c r="A162" s="126"/>
      <c r="B162" s="175" t="s">
        <v>210</v>
      </c>
      <c r="C162" s="176"/>
      <c r="D162" s="176"/>
      <c r="E162" s="176"/>
      <c r="F162" s="176"/>
      <c r="G162" s="176"/>
      <c r="H162" s="176"/>
      <c r="I162" s="177"/>
      <c r="J162" s="178"/>
    </row>
    <row r="163" spans="1:12" s="13" customFormat="1" ht="25.05" customHeight="1" x14ac:dyDescent="0.3">
      <c r="A163" s="126"/>
      <c r="B163" s="175" t="s">
        <v>211</v>
      </c>
      <c r="C163" s="176"/>
      <c r="D163" s="176"/>
      <c r="E163" s="176"/>
      <c r="F163" s="176"/>
      <c r="G163" s="176"/>
      <c r="H163" s="176"/>
      <c r="I163" s="177"/>
      <c r="J163" s="178"/>
    </row>
    <row r="164" spans="1:12" s="13" customFormat="1" ht="34.799999999999997" customHeight="1" thickBot="1" x14ac:dyDescent="0.35">
      <c r="A164" s="127"/>
      <c r="B164" s="138" t="s">
        <v>212</v>
      </c>
      <c r="C164" s="139"/>
      <c r="D164" s="139"/>
      <c r="E164" s="139"/>
      <c r="F164" s="139"/>
      <c r="G164" s="139"/>
      <c r="H164" s="139"/>
      <c r="I164" s="140"/>
      <c r="J164" s="83"/>
    </row>
    <row r="165" spans="1:12" ht="30" customHeight="1" x14ac:dyDescent="0.3">
      <c r="A165" s="36" t="s">
        <v>53</v>
      </c>
    </row>
    <row r="166" spans="1:12" ht="30" customHeight="1" thickBot="1" x14ac:dyDescent="0.35">
      <c r="A166" s="36" t="s">
        <v>54</v>
      </c>
    </row>
    <row r="167" spans="1:12" ht="141.6" x14ac:dyDescent="0.3">
      <c r="A167" s="145" t="s">
        <v>3</v>
      </c>
      <c r="B167" s="37" t="s">
        <v>55</v>
      </c>
      <c r="C167" s="37" t="s">
        <v>4</v>
      </c>
      <c r="D167" s="37" t="s">
        <v>56</v>
      </c>
      <c r="E167" s="37" t="s">
        <v>57</v>
      </c>
      <c r="F167" s="37" t="s">
        <v>5</v>
      </c>
      <c r="G167" s="37" t="s">
        <v>58</v>
      </c>
      <c r="H167" s="37" t="s">
        <v>59</v>
      </c>
      <c r="I167" s="38" t="s">
        <v>21</v>
      </c>
      <c r="K167" s="3"/>
      <c r="L167" s="3"/>
    </row>
    <row r="168" spans="1:12" s="13" customFormat="1" ht="25.05" customHeight="1" x14ac:dyDescent="0.3">
      <c r="A168" s="146"/>
      <c r="B168" s="39">
        <v>1</v>
      </c>
      <c r="C168" s="39">
        <v>5</v>
      </c>
      <c r="D168" s="39">
        <v>9</v>
      </c>
      <c r="E168" s="39">
        <v>11</v>
      </c>
      <c r="F168" s="39">
        <v>7</v>
      </c>
      <c r="G168" s="39">
        <v>10</v>
      </c>
      <c r="H168" s="39">
        <v>7</v>
      </c>
      <c r="I168" s="17">
        <f>SUM(B168:H168)</f>
        <v>50</v>
      </c>
    </row>
    <row r="169" spans="1:12" s="13" customFormat="1" ht="25.05" customHeight="1" thickBot="1" x14ac:dyDescent="0.35">
      <c r="A169" s="18" t="s">
        <v>19</v>
      </c>
      <c r="B169" s="19">
        <f>B168/50</f>
        <v>0.02</v>
      </c>
      <c r="C169" s="19">
        <f t="shared" ref="C169:G169" si="0">C168/50</f>
        <v>0.1</v>
      </c>
      <c r="D169" s="19">
        <f t="shared" si="0"/>
        <v>0.18</v>
      </c>
      <c r="E169" s="19">
        <f t="shared" si="0"/>
        <v>0.22</v>
      </c>
      <c r="F169" s="19">
        <f t="shared" si="0"/>
        <v>0.14000000000000001</v>
      </c>
      <c r="G169" s="19">
        <f t="shared" si="0"/>
        <v>0.2</v>
      </c>
      <c r="H169" s="20">
        <f>H168/50</f>
        <v>0.14000000000000001</v>
      </c>
      <c r="I169" s="20">
        <f>I168/50</f>
        <v>1</v>
      </c>
    </row>
    <row r="170" spans="1:12" ht="172.8" x14ac:dyDescent="0.3">
      <c r="A170" s="147" t="s">
        <v>60</v>
      </c>
      <c r="B170" s="40" t="s">
        <v>61</v>
      </c>
      <c r="C170" s="40" t="s">
        <v>62</v>
      </c>
      <c r="D170" s="40" t="s">
        <v>63</v>
      </c>
      <c r="E170" s="40" t="s">
        <v>64</v>
      </c>
      <c r="F170" s="40" t="s">
        <v>6</v>
      </c>
      <c r="G170" s="38" t="s">
        <v>21</v>
      </c>
      <c r="H170" s="3"/>
      <c r="I170" s="3"/>
      <c r="J170" s="3"/>
      <c r="K170" s="3"/>
      <c r="L170" s="3"/>
    </row>
    <row r="171" spans="1:12" s="13" customFormat="1" ht="25.05" customHeight="1" x14ac:dyDescent="0.3">
      <c r="A171" s="148"/>
      <c r="B171" s="39">
        <v>6</v>
      </c>
      <c r="C171" s="39">
        <v>7</v>
      </c>
      <c r="D171" s="39">
        <v>8</v>
      </c>
      <c r="E171" s="39">
        <v>15</v>
      </c>
      <c r="F171" s="39">
        <v>14</v>
      </c>
      <c r="G171" s="17">
        <f>B171+C171+D171+E171+F171</f>
        <v>50</v>
      </c>
    </row>
    <row r="172" spans="1:12" s="13" customFormat="1" ht="25.05" customHeight="1" x14ac:dyDescent="0.3">
      <c r="A172" s="18" t="s">
        <v>19</v>
      </c>
      <c r="B172" s="19">
        <f>B171/50</f>
        <v>0.12</v>
      </c>
      <c r="C172" s="19">
        <f>C171/50</f>
        <v>0.14000000000000001</v>
      </c>
      <c r="D172" s="19">
        <f>D171/50</f>
        <v>0.16</v>
      </c>
      <c r="E172" s="19">
        <f>E171/50</f>
        <v>0.3</v>
      </c>
      <c r="F172" s="20">
        <f>F171/50</f>
        <v>0.28000000000000003</v>
      </c>
      <c r="G172" s="20">
        <f>G171/50</f>
        <v>1</v>
      </c>
    </row>
    <row r="173" spans="1:12" ht="141.6" x14ac:dyDescent="0.3">
      <c r="A173" s="108" t="s">
        <v>65</v>
      </c>
      <c r="B173" s="42" t="s">
        <v>7</v>
      </c>
      <c r="C173" s="42" t="s">
        <v>66</v>
      </c>
      <c r="D173" s="42" t="s">
        <v>116</v>
      </c>
      <c r="E173" s="42" t="s">
        <v>146</v>
      </c>
      <c r="F173" s="42" t="s">
        <v>8</v>
      </c>
      <c r="G173" s="64" t="s">
        <v>67</v>
      </c>
      <c r="H173" s="52" t="s">
        <v>68</v>
      </c>
      <c r="I173" s="2"/>
      <c r="J173" s="3"/>
      <c r="K173" s="3"/>
      <c r="L173" s="3"/>
    </row>
    <row r="174" spans="1:12" s="13" customFormat="1" ht="25.05" customHeight="1" x14ac:dyDescent="0.3">
      <c r="A174" s="43"/>
      <c r="B174" s="15">
        <v>15</v>
      </c>
      <c r="C174" s="15">
        <v>20</v>
      </c>
      <c r="D174" s="15">
        <v>19</v>
      </c>
      <c r="E174" s="15">
        <v>7</v>
      </c>
      <c r="F174" s="15">
        <v>10</v>
      </c>
      <c r="G174" s="15">
        <v>4</v>
      </c>
      <c r="H174" s="16">
        <v>2</v>
      </c>
    </row>
    <row r="175" spans="1:12" s="13" customFormat="1" ht="25.05" customHeight="1" x14ac:dyDescent="0.3">
      <c r="A175" s="44" t="s">
        <v>19</v>
      </c>
      <c r="B175" s="19">
        <f>B174/50</f>
        <v>0.3</v>
      </c>
      <c r="C175" s="19">
        <f>C174/50</f>
        <v>0.4</v>
      </c>
      <c r="D175" s="19">
        <f>D174/50</f>
        <v>0.38</v>
      </c>
      <c r="E175" s="19">
        <f>E174/50</f>
        <v>0.14000000000000001</v>
      </c>
      <c r="F175" s="19">
        <f>F174/50</f>
        <v>0.2</v>
      </c>
      <c r="G175" s="19">
        <f>G174/50</f>
        <v>0.08</v>
      </c>
      <c r="H175" s="20">
        <f>H174/50</f>
        <v>0.04</v>
      </c>
    </row>
    <row r="176" spans="1:12" ht="172.8" x14ac:dyDescent="0.3">
      <c r="A176" s="147" t="s">
        <v>69</v>
      </c>
      <c r="B176" s="42" t="s">
        <v>9</v>
      </c>
      <c r="C176" s="42" t="s">
        <v>10</v>
      </c>
      <c r="D176" s="42" t="s">
        <v>70</v>
      </c>
      <c r="E176" s="42" t="s">
        <v>11</v>
      </c>
      <c r="F176" s="53" t="s">
        <v>148</v>
      </c>
      <c r="G176" s="3"/>
      <c r="H176" s="3"/>
      <c r="I176" s="3"/>
      <c r="J176" s="3"/>
      <c r="K176" s="3" t="s">
        <v>71</v>
      </c>
      <c r="L176" s="3"/>
    </row>
    <row r="177" spans="1:10" s="13" customFormat="1" ht="25.05" customHeight="1" x14ac:dyDescent="0.3">
      <c r="A177" s="148"/>
      <c r="B177" s="39">
        <v>33</v>
      </c>
      <c r="C177" s="39">
        <v>12</v>
      </c>
      <c r="D177" s="39">
        <v>31</v>
      </c>
      <c r="E177" s="39">
        <v>4</v>
      </c>
      <c r="F177" s="54">
        <v>4</v>
      </c>
    </row>
    <row r="178" spans="1:10" s="13" customFormat="1" ht="25.05" customHeight="1" thickBot="1" x14ac:dyDescent="0.35">
      <c r="A178" s="33" t="s">
        <v>19</v>
      </c>
      <c r="B178" s="34">
        <f>B177/50</f>
        <v>0.66</v>
      </c>
      <c r="C178" s="34">
        <f>C177/50</f>
        <v>0.24</v>
      </c>
      <c r="D178" s="34">
        <f>D177/50</f>
        <v>0.62</v>
      </c>
      <c r="E178" s="34">
        <f>E177/50</f>
        <v>0.08</v>
      </c>
      <c r="F178" s="35">
        <f>F177/50</f>
        <v>0.08</v>
      </c>
    </row>
    <row r="179" spans="1:10" ht="16.2" thickBot="1" x14ac:dyDescent="0.35"/>
    <row r="180" spans="1:10" ht="111" thickBot="1" x14ac:dyDescent="0.35">
      <c r="A180" s="45" t="s">
        <v>72</v>
      </c>
      <c r="B180" s="67"/>
      <c r="C180" s="5" t="s">
        <v>12</v>
      </c>
      <c r="D180" s="5" t="s">
        <v>13</v>
      </c>
      <c r="E180" s="5" t="s">
        <v>14</v>
      </c>
      <c r="F180" s="5" t="s">
        <v>15</v>
      </c>
      <c r="G180" s="5" t="s">
        <v>20</v>
      </c>
      <c r="H180" s="6" t="s">
        <v>17</v>
      </c>
      <c r="I180" s="59" t="s">
        <v>18</v>
      </c>
      <c r="J180" s="8" t="s">
        <v>21</v>
      </c>
    </row>
    <row r="181" spans="1:10" s="13" customFormat="1" ht="25.05" customHeight="1" thickTop="1" x14ac:dyDescent="0.3">
      <c r="A181" s="46" t="s">
        <v>73</v>
      </c>
      <c r="B181" s="68"/>
      <c r="C181" s="22">
        <v>0</v>
      </c>
      <c r="D181" s="22">
        <v>0</v>
      </c>
      <c r="E181" s="22">
        <v>0</v>
      </c>
      <c r="F181" s="22">
        <v>11</v>
      </c>
      <c r="G181" s="22">
        <v>39</v>
      </c>
      <c r="H181" s="47">
        <v>0</v>
      </c>
      <c r="I181" s="60">
        <f>F181+G181</f>
        <v>50</v>
      </c>
      <c r="J181" s="12">
        <f>SUM(C181:H181)</f>
        <v>50</v>
      </c>
    </row>
    <row r="182" spans="1:10" s="13" customFormat="1" ht="25.05" customHeight="1" x14ac:dyDescent="0.3">
      <c r="A182" s="18" t="s">
        <v>19</v>
      </c>
      <c r="B182" s="69"/>
      <c r="C182" s="19">
        <f>C181/50</f>
        <v>0</v>
      </c>
      <c r="D182" s="19">
        <f t="shared" ref="D182:G182" si="1">D181/50</f>
        <v>0</v>
      </c>
      <c r="E182" s="19">
        <f t="shared" si="1"/>
        <v>0</v>
      </c>
      <c r="F182" s="19">
        <f t="shared" si="1"/>
        <v>0.22</v>
      </c>
      <c r="G182" s="19">
        <f t="shared" si="1"/>
        <v>0.78</v>
      </c>
      <c r="H182" s="57">
        <f>H181/50</f>
        <v>0</v>
      </c>
      <c r="I182" s="66">
        <f>I181/50</f>
        <v>1</v>
      </c>
      <c r="J182" s="41">
        <f>J181/50</f>
        <v>1</v>
      </c>
    </row>
    <row r="183" spans="1:10" s="13" customFormat="1" ht="38.4" customHeight="1" x14ac:dyDescent="0.3">
      <c r="A183" s="44" t="s">
        <v>112</v>
      </c>
      <c r="B183" s="132" t="s">
        <v>174</v>
      </c>
      <c r="C183" s="133"/>
      <c r="D183" s="133"/>
      <c r="E183" s="133"/>
      <c r="F183" s="133"/>
      <c r="G183" s="133"/>
      <c r="H183" s="134"/>
      <c r="I183" s="74"/>
      <c r="J183" s="58"/>
    </row>
    <row r="184" spans="1:10" s="13" customFormat="1" ht="31.2" x14ac:dyDescent="0.3">
      <c r="A184" s="32" t="s">
        <v>74</v>
      </c>
      <c r="B184" s="70"/>
      <c r="C184" s="15">
        <v>0</v>
      </c>
      <c r="D184" s="15">
        <v>0</v>
      </c>
      <c r="E184" s="15">
        <v>1</v>
      </c>
      <c r="F184" s="15">
        <v>9</v>
      </c>
      <c r="G184" s="15">
        <v>40</v>
      </c>
      <c r="H184" s="31">
        <v>0</v>
      </c>
      <c r="I184" s="61">
        <f>F184+G184</f>
        <v>49</v>
      </c>
      <c r="J184" s="12">
        <f>SUM(D184:H184)</f>
        <v>50</v>
      </c>
    </row>
    <row r="185" spans="1:10" s="13" customFormat="1" ht="25.05" customHeight="1" x14ac:dyDescent="0.3">
      <c r="A185" s="18" t="s">
        <v>19</v>
      </c>
      <c r="B185" s="69"/>
      <c r="C185" s="19">
        <f>C184/50</f>
        <v>0</v>
      </c>
      <c r="D185" s="19">
        <f t="shared" ref="D185" si="2">D184/50</f>
        <v>0</v>
      </c>
      <c r="E185" s="19">
        <f t="shared" ref="E185" si="3">E184/50</f>
        <v>0.02</v>
      </c>
      <c r="F185" s="19">
        <f t="shared" ref="F185" si="4">F184/50</f>
        <v>0.18</v>
      </c>
      <c r="G185" s="19">
        <f t="shared" ref="G185" si="5">G184/50</f>
        <v>0.8</v>
      </c>
      <c r="H185" s="57">
        <f>H184/50</f>
        <v>0</v>
      </c>
      <c r="I185" s="66">
        <f>I184/50</f>
        <v>0.98</v>
      </c>
      <c r="J185" s="41">
        <f>J184/50</f>
        <v>1</v>
      </c>
    </row>
    <row r="186" spans="1:10" s="13" customFormat="1" ht="38.4" customHeight="1" x14ac:dyDescent="0.3">
      <c r="A186" s="44" t="s">
        <v>112</v>
      </c>
      <c r="B186" s="132" t="s">
        <v>174</v>
      </c>
      <c r="C186" s="133"/>
      <c r="D186" s="133"/>
      <c r="E186" s="133"/>
      <c r="F186" s="133"/>
      <c r="G186" s="133"/>
      <c r="H186" s="134"/>
      <c r="I186" s="74"/>
      <c r="J186" s="58"/>
    </row>
    <row r="187" spans="1:10" s="13" customFormat="1" ht="25.05" customHeight="1" x14ac:dyDescent="0.3">
      <c r="A187" s="32" t="s">
        <v>75</v>
      </c>
      <c r="B187" s="70"/>
      <c r="C187" s="15">
        <v>0</v>
      </c>
      <c r="D187" s="15">
        <v>0</v>
      </c>
      <c r="E187" s="15">
        <v>1</v>
      </c>
      <c r="F187" s="15">
        <v>7</v>
      </c>
      <c r="G187" s="15">
        <v>42</v>
      </c>
      <c r="H187" s="31">
        <v>0</v>
      </c>
      <c r="I187" s="61">
        <f>F187+G187</f>
        <v>49</v>
      </c>
      <c r="J187" s="12">
        <f>SUM(D187:H187)</f>
        <v>50</v>
      </c>
    </row>
    <row r="188" spans="1:10" s="13" customFormat="1" ht="25.05" customHeight="1" x14ac:dyDescent="0.3">
      <c r="A188" s="96" t="s">
        <v>19</v>
      </c>
      <c r="B188" s="69"/>
      <c r="C188" s="19">
        <f>C187/50</f>
        <v>0</v>
      </c>
      <c r="D188" s="19">
        <f t="shared" ref="D188" si="6">D187/50</f>
        <v>0</v>
      </c>
      <c r="E188" s="19">
        <f t="shared" ref="E188" si="7">E187/50</f>
        <v>0.02</v>
      </c>
      <c r="F188" s="19">
        <f t="shared" ref="F188" si="8">F187/50</f>
        <v>0.14000000000000001</v>
      </c>
      <c r="G188" s="19">
        <f t="shared" ref="G188" si="9">G187/50</f>
        <v>0.84</v>
      </c>
      <c r="H188" s="57">
        <f>H187/50</f>
        <v>0</v>
      </c>
      <c r="I188" s="66">
        <f>I187/50</f>
        <v>0.98</v>
      </c>
      <c r="J188" s="41">
        <f>J187/50</f>
        <v>1</v>
      </c>
    </row>
    <row r="189" spans="1:10" s="13" customFormat="1" ht="38.4" customHeight="1" x14ac:dyDescent="0.3">
      <c r="A189" s="44" t="s">
        <v>112</v>
      </c>
      <c r="B189" s="132" t="s">
        <v>174</v>
      </c>
      <c r="C189" s="133"/>
      <c r="D189" s="133"/>
      <c r="E189" s="133"/>
      <c r="F189" s="133"/>
      <c r="G189" s="133"/>
      <c r="H189" s="134"/>
      <c r="I189" s="74"/>
      <c r="J189" s="58"/>
    </row>
    <row r="190" spans="1:10" s="13" customFormat="1" ht="25.05" customHeight="1" x14ac:dyDescent="0.3">
      <c r="A190" s="32" t="s">
        <v>76</v>
      </c>
      <c r="B190" s="70"/>
      <c r="C190" s="15">
        <v>0</v>
      </c>
      <c r="D190" s="15">
        <v>0</v>
      </c>
      <c r="E190" s="15">
        <v>1</v>
      </c>
      <c r="F190" s="15">
        <v>7</v>
      </c>
      <c r="G190" s="15">
        <v>42</v>
      </c>
      <c r="H190" s="31">
        <v>0</v>
      </c>
      <c r="I190" s="61">
        <f>F190+G190</f>
        <v>49</v>
      </c>
      <c r="J190" s="12">
        <f>SUM(D190:H190)</f>
        <v>50</v>
      </c>
    </row>
    <row r="191" spans="1:10" s="13" customFormat="1" ht="25.05" customHeight="1" x14ac:dyDescent="0.3">
      <c r="A191" s="18" t="s">
        <v>19</v>
      </c>
      <c r="B191" s="69"/>
      <c r="C191" s="19">
        <f>C190/50</f>
        <v>0</v>
      </c>
      <c r="D191" s="19">
        <f t="shared" ref="D191" si="10">D190/50</f>
        <v>0</v>
      </c>
      <c r="E191" s="19">
        <f t="shared" ref="E191" si="11">E190/50</f>
        <v>0.02</v>
      </c>
      <c r="F191" s="19">
        <f t="shared" ref="F191" si="12">F190/50</f>
        <v>0.14000000000000001</v>
      </c>
      <c r="G191" s="19">
        <f t="shared" ref="G191" si="13">G190/50</f>
        <v>0.84</v>
      </c>
      <c r="H191" s="57">
        <f>H190/50</f>
        <v>0</v>
      </c>
      <c r="I191" s="66">
        <f>I190/50</f>
        <v>0.98</v>
      </c>
      <c r="J191" s="41">
        <f>J190/50</f>
        <v>1</v>
      </c>
    </row>
    <row r="192" spans="1:10" s="13" customFormat="1" ht="39" customHeight="1" x14ac:dyDescent="0.3">
      <c r="A192" s="44" t="s">
        <v>112</v>
      </c>
      <c r="B192" s="132" t="s">
        <v>174</v>
      </c>
      <c r="C192" s="133"/>
      <c r="D192" s="133"/>
      <c r="E192" s="133"/>
      <c r="F192" s="133"/>
      <c r="G192" s="133"/>
      <c r="H192" s="134"/>
      <c r="I192" s="80"/>
      <c r="J192" s="81"/>
    </row>
    <row r="193" spans="1:10" s="13" customFormat="1" ht="25.05" customHeight="1" x14ac:dyDescent="0.3">
      <c r="A193" s="46" t="s">
        <v>31</v>
      </c>
      <c r="B193" s="68"/>
      <c r="C193" s="22">
        <v>0</v>
      </c>
      <c r="D193" s="22">
        <v>0</v>
      </c>
      <c r="E193" s="22">
        <v>2</v>
      </c>
      <c r="F193" s="22">
        <v>11</v>
      </c>
      <c r="G193" s="22">
        <v>37</v>
      </c>
      <c r="H193" s="47">
        <v>0</v>
      </c>
      <c r="I193" s="12">
        <f>F193+G193</f>
        <v>48</v>
      </c>
      <c r="J193" s="12">
        <f>SUM(D193:H193)</f>
        <v>50</v>
      </c>
    </row>
    <row r="194" spans="1:10" s="13" customFormat="1" ht="25.05" customHeight="1" x14ac:dyDescent="0.3">
      <c r="A194" s="18" t="s">
        <v>19</v>
      </c>
      <c r="B194" s="69"/>
      <c r="C194" s="19">
        <f>C193/50</f>
        <v>0</v>
      </c>
      <c r="D194" s="19">
        <f t="shared" ref="D194" si="14">D193/50</f>
        <v>0</v>
      </c>
      <c r="E194" s="19">
        <f t="shared" ref="E194" si="15">E193/50</f>
        <v>0.04</v>
      </c>
      <c r="F194" s="19">
        <f t="shared" ref="F194" si="16">F193/50</f>
        <v>0.22</v>
      </c>
      <c r="G194" s="19">
        <f t="shared" ref="G194" si="17">G193/50</f>
        <v>0.74</v>
      </c>
      <c r="H194" s="57">
        <f>H193/50</f>
        <v>0</v>
      </c>
      <c r="I194" s="66">
        <f>I193/50</f>
        <v>0.96</v>
      </c>
      <c r="J194" s="41">
        <f>J193/50</f>
        <v>1</v>
      </c>
    </row>
    <row r="195" spans="1:10" s="13" customFormat="1" ht="39" customHeight="1" x14ac:dyDescent="0.3">
      <c r="A195" s="44" t="s">
        <v>112</v>
      </c>
      <c r="B195" s="132" t="s">
        <v>174</v>
      </c>
      <c r="C195" s="133"/>
      <c r="D195" s="133"/>
      <c r="E195" s="133"/>
      <c r="F195" s="133"/>
      <c r="G195" s="133"/>
      <c r="H195" s="134"/>
      <c r="I195" s="80"/>
      <c r="J195" s="81"/>
    </row>
    <row r="196" spans="1:10" s="13" customFormat="1" ht="25.05" customHeight="1" x14ac:dyDescent="0.3">
      <c r="A196" s="32" t="s">
        <v>32</v>
      </c>
      <c r="B196" s="70"/>
      <c r="C196" s="15">
        <v>0</v>
      </c>
      <c r="D196" s="15">
        <v>0</v>
      </c>
      <c r="E196" s="15">
        <v>2</v>
      </c>
      <c r="F196" s="15">
        <v>7</v>
      </c>
      <c r="G196" s="15">
        <v>41</v>
      </c>
      <c r="H196" s="31">
        <v>0</v>
      </c>
      <c r="I196" s="61">
        <f>F196+G196</f>
        <v>48</v>
      </c>
      <c r="J196" s="12">
        <f>SUM(D196:H196)</f>
        <v>50</v>
      </c>
    </row>
    <row r="197" spans="1:10" s="13" customFormat="1" ht="25.05" customHeight="1" x14ac:dyDescent="0.3">
      <c r="A197" s="18" t="s">
        <v>19</v>
      </c>
      <c r="B197" s="69"/>
      <c r="C197" s="19">
        <f>C196/50</f>
        <v>0</v>
      </c>
      <c r="D197" s="19">
        <f t="shared" ref="D197" si="18">D196/50</f>
        <v>0</v>
      </c>
      <c r="E197" s="19">
        <f t="shared" ref="E197" si="19">E196/50</f>
        <v>0.04</v>
      </c>
      <c r="F197" s="19">
        <f t="shared" ref="F197" si="20">F196/50</f>
        <v>0.14000000000000001</v>
      </c>
      <c r="G197" s="19">
        <f t="shared" ref="G197" si="21">G196/50</f>
        <v>0.82</v>
      </c>
      <c r="H197" s="57">
        <f>H196/50</f>
        <v>0</v>
      </c>
      <c r="I197" s="66">
        <f>I196/50</f>
        <v>0.96</v>
      </c>
      <c r="J197" s="41">
        <f>J196/50</f>
        <v>1</v>
      </c>
    </row>
    <row r="198" spans="1:10" s="13" customFormat="1" ht="39" customHeight="1" x14ac:dyDescent="0.3">
      <c r="A198" s="44" t="s">
        <v>112</v>
      </c>
      <c r="B198" s="132" t="s">
        <v>174</v>
      </c>
      <c r="C198" s="133"/>
      <c r="D198" s="133"/>
      <c r="E198" s="133"/>
      <c r="F198" s="133"/>
      <c r="G198" s="133"/>
      <c r="H198" s="134"/>
      <c r="I198" s="80"/>
      <c r="J198" s="81"/>
    </row>
    <row r="199" spans="1:10" s="13" customFormat="1" ht="25.05" customHeight="1" x14ac:dyDescent="0.3">
      <c r="A199" s="32" t="s">
        <v>33</v>
      </c>
      <c r="B199" s="70"/>
      <c r="C199" s="15">
        <v>0</v>
      </c>
      <c r="D199" s="15">
        <v>0</v>
      </c>
      <c r="E199" s="15">
        <v>2</v>
      </c>
      <c r="F199" s="15">
        <v>8</v>
      </c>
      <c r="G199" s="15">
        <v>40</v>
      </c>
      <c r="H199" s="31">
        <v>0</v>
      </c>
      <c r="I199" s="61">
        <f>F199+G199</f>
        <v>48</v>
      </c>
      <c r="J199" s="12">
        <f>SUM(D199:H199)</f>
        <v>50</v>
      </c>
    </row>
    <row r="200" spans="1:10" s="13" customFormat="1" ht="25.05" customHeight="1" x14ac:dyDescent="0.3">
      <c r="A200" s="18" t="s">
        <v>19</v>
      </c>
      <c r="B200" s="69"/>
      <c r="C200" s="19">
        <f>C199/50</f>
        <v>0</v>
      </c>
      <c r="D200" s="19">
        <f t="shared" ref="D200" si="22">D199/50</f>
        <v>0</v>
      </c>
      <c r="E200" s="19">
        <f t="shared" ref="E200" si="23">E199/50</f>
        <v>0.04</v>
      </c>
      <c r="F200" s="19">
        <f t="shared" ref="F200" si="24">F199/50</f>
        <v>0.16</v>
      </c>
      <c r="G200" s="19">
        <f t="shared" ref="G200" si="25">G199/50</f>
        <v>0.8</v>
      </c>
      <c r="H200" s="57">
        <f>H199/50</f>
        <v>0</v>
      </c>
      <c r="I200" s="66">
        <f>I199/50</f>
        <v>0.96</v>
      </c>
      <c r="J200" s="41">
        <f>J199/50</f>
        <v>1</v>
      </c>
    </row>
    <row r="201" spans="1:10" s="13" customFormat="1" ht="39" customHeight="1" x14ac:dyDescent="0.3">
      <c r="A201" s="44" t="s">
        <v>112</v>
      </c>
      <c r="B201" s="132" t="s">
        <v>174</v>
      </c>
      <c r="C201" s="133"/>
      <c r="D201" s="133"/>
      <c r="E201" s="133"/>
      <c r="F201" s="133"/>
      <c r="G201" s="133"/>
      <c r="H201" s="134"/>
      <c r="I201" s="80"/>
      <c r="J201" s="81"/>
    </row>
    <row r="202" spans="1:10" s="13" customFormat="1" ht="25.05" customHeight="1" x14ac:dyDescent="0.3">
      <c r="A202" s="32" t="s">
        <v>77</v>
      </c>
      <c r="B202" s="70"/>
      <c r="C202" s="15">
        <v>0</v>
      </c>
      <c r="D202" s="15">
        <v>0</v>
      </c>
      <c r="E202" s="15">
        <v>2</v>
      </c>
      <c r="F202" s="15">
        <v>11</v>
      </c>
      <c r="G202" s="15">
        <v>37</v>
      </c>
      <c r="H202" s="31">
        <v>0</v>
      </c>
      <c r="I202" s="61">
        <f>F202+G202</f>
        <v>48</v>
      </c>
      <c r="J202" s="12">
        <f>SUM(D202:H202)</f>
        <v>50</v>
      </c>
    </row>
    <row r="203" spans="1:10" s="13" customFormat="1" ht="25.05" customHeight="1" x14ac:dyDescent="0.3">
      <c r="A203" s="97" t="s">
        <v>19</v>
      </c>
      <c r="B203" s="69"/>
      <c r="C203" s="19">
        <f>C202/50</f>
        <v>0</v>
      </c>
      <c r="D203" s="19">
        <f t="shared" ref="D203" si="26">D202/50</f>
        <v>0</v>
      </c>
      <c r="E203" s="19">
        <f t="shared" ref="E203" si="27">E202/50</f>
        <v>0.04</v>
      </c>
      <c r="F203" s="19">
        <f t="shared" ref="F203" si="28">F202/50</f>
        <v>0.22</v>
      </c>
      <c r="G203" s="19">
        <f t="shared" ref="G203" si="29">G202/50</f>
        <v>0.74</v>
      </c>
      <c r="H203" s="57">
        <f>H202/50</f>
        <v>0</v>
      </c>
      <c r="I203" s="66">
        <f>I202/50</f>
        <v>0.96</v>
      </c>
      <c r="J203" s="41">
        <f>J202/50</f>
        <v>1</v>
      </c>
    </row>
    <row r="204" spans="1:10" s="13" customFormat="1" ht="39" customHeight="1" x14ac:dyDescent="0.3">
      <c r="A204" s="44" t="s">
        <v>112</v>
      </c>
      <c r="B204" s="132" t="s">
        <v>174</v>
      </c>
      <c r="C204" s="133"/>
      <c r="D204" s="133"/>
      <c r="E204" s="133"/>
      <c r="F204" s="133"/>
      <c r="G204" s="133"/>
      <c r="H204" s="134"/>
      <c r="I204" s="80"/>
      <c r="J204" s="81"/>
    </row>
    <row r="205" spans="1:10" s="13" customFormat="1" ht="25.05" customHeight="1" x14ac:dyDescent="0.3">
      <c r="A205" s="32" t="s">
        <v>78</v>
      </c>
      <c r="B205" s="70"/>
      <c r="C205" s="15">
        <v>0</v>
      </c>
      <c r="D205" s="15">
        <v>0</v>
      </c>
      <c r="E205" s="15">
        <v>2</v>
      </c>
      <c r="F205" s="15">
        <v>11</v>
      </c>
      <c r="G205" s="15">
        <v>37</v>
      </c>
      <c r="H205" s="31">
        <v>0</v>
      </c>
      <c r="I205" s="61">
        <f>F205+G205</f>
        <v>48</v>
      </c>
      <c r="J205" s="12">
        <f>SUM(D205:H205)</f>
        <v>50</v>
      </c>
    </row>
    <row r="206" spans="1:10" s="13" customFormat="1" ht="25.05" customHeight="1" x14ac:dyDescent="0.3">
      <c r="A206" s="72" t="s">
        <v>19</v>
      </c>
      <c r="B206" s="71"/>
      <c r="C206" s="19">
        <f>C205/50</f>
        <v>0</v>
      </c>
      <c r="D206" s="19">
        <f t="shared" ref="D206" si="30">D205/50</f>
        <v>0</v>
      </c>
      <c r="E206" s="19">
        <f t="shared" ref="E206" si="31">E205/50</f>
        <v>0.04</v>
      </c>
      <c r="F206" s="19">
        <f t="shared" ref="F206" si="32">F205/50</f>
        <v>0.22</v>
      </c>
      <c r="G206" s="19">
        <f t="shared" ref="G206" si="33">G205/50</f>
        <v>0.74</v>
      </c>
      <c r="H206" s="57">
        <f>H205/50</f>
        <v>0</v>
      </c>
      <c r="I206" s="66">
        <f>I205/50</f>
        <v>0.96</v>
      </c>
      <c r="J206" s="41">
        <f>J205/50</f>
        <v>1</v>
      </c>
    </row>
    <row r="207" spans="1:10" s="13" customFormat="1" ht="39" customHeight="1" thickBot="1" x14ac:dyDescent="0.35">
      <c r="A207" s="44" t="s">
        <v>112</v>
      </c>
      <c r="B207" s="132" t="s">
        <v>174</v>
      </c>
      <c r="C207" s="133"/>
      <c r="D207" s="133"/>
      <c r="E207" s="133"/>
      <c r="F207" s="133"/>
      <c r="G207" s="133"/>
      <c r="H207" s="134"/>
      <c r="I207" s="80"/>
      <c r="J207" s="81"/>
    </row>
    <row r="208" spans="1:10" ht="111" thickBot="1" x14ac:dyDescent="0.35">
      <c r="A208" s="45" t="s">
        <v>34</v>
      </c>
      <c r="B208" s="67"/>
      <c r="C208" s="5" t="s">
        <v>79</v>
      </c>
      <c r="D208" s="5" t="s">
        <v>80</v>
      </c>
      <c r="E208" s="5" t="s">
        <v>14</v>
      </c>
      <c r="F208" s="5" t="s">
        <v>81</v>
      </c>
      <c r="G208" s="6" t="s">
        <v>82</v>
      </c>
      <c r="H208" s="7" t="s">
        <v>17</v>
      </c>
      <c r="I208" s="59" t="s">
        <v>83</v>
      </c>
      <c r="J208" s="8" t="s">
        <v>21</v>
      </c>
    </row>
    <row r="209" spans="1:10" s="13" customFormat="1" ht="25.05" customHeight="1" thickTop="1" x14ac:dyDescent="0.3">
      <c r="A209" s="46" t="s">
        <v>35</v>
      </c>
      <c r="B209" s="68"/>
      <c r="C209" s="22">
        <v>0</v>
      </c>
      <c r="D209" s="22">
        <v>0</v>
      </c>
      <c r="E209" s="22">
        <v>2</v>
      </c>
      <c r="F209" s="22">
        <v>12</v>
      </c>
      <c r="G209" s="22">
        <v>35</v>
      </c>
      <c r="H209" s="65">
        <v>1</v>
      </c>
      <c r="I209" s="60">
        <f>F209+G209</f>
        <v>47</v>
      </c>
      <c r="J209" s="17">
        <f>SUM(B209:H209)</f>
        <v>50</v>
      </c>
    </row>
    <row r="210" spans="1:10" s="13" customFormat="1" ht="25.05" customHeight="1" x14ac:dyDescent="0.3">
      <c r="A210" s="72" t="s">
        <v>19</v>
      </c>
      <c r="B210" s="69"/>
      <c r="C210" s="19">
        <f>C209/50</f>
        <v>0</v>
      </c>
      <c r="D210" s="19">
        <f t="shared" ref="D210" si="34">D209/50</f>
        <v>0</v>
      </c>
      <c r="E210" s="19">
        <f t="shared" ref="E210" si="35">E209/50</f>
        <v>0.04</v>
      </c>
      <c r="F210" s="19">
        <f t="shared" ref="F210" si="36">F209/50</f>
        <v>0.24</v>
      </c>
      <c r="G210" s="19">
        <f t="shared" ref="G210" si="37">G209/50</f>
        <v>0.7</v>
      </c>
      <c r="H210" s="57">
        <f>H209/50</f>
        <v>0.02</v>
      </c>
      <c r="I210" s="66">
        <f>I209/50</f>
        <v>0.94</v>
      </c>
      <c r="J210" s="41">
        <f>J209/50</f>
        <v>1</v>
      </c>
    </row>
    <row r="211" spans="1:10" s="13" customFormat="1" ht="39" customHeight="1" x14ac:dyDescent="0.3">
      <c r="A211" s="44" t="s">
        <v>112</v>
      </c>
      <c r="B211" s="132" t="s">
        <v>174</v>
      </c>
      <c r="C211" s="133"/>
      <c r="D211" s="133"/>
      <c r="E211" s="133"/>
      <c r="F211" s="133"/>
      <c r="G211" s="133"/>
      <c r="H211" s="134"/>
      <c r="I211" s="80"/>
      <c r="J211" s="81"/>
    </row>
    <row r="212" spans="1:10" s="13" customFormat="1" ht="25.05" customHeight="1" x14ac:dyDescent="0.3">
      <c r="A212" s="27" t="s">
        <v>84</v>
      </c>
      <c r="B212" s="68"/>
      <c r="C212" s="22">
        <v>1</v>
      </c>
      <c r="D212" s="22">
        <v>0</v>
      </c>
      <c r="E212" s="22">
        <v>1</v>
      </c>
      <c r="F212" s="22">
        <v>12</v>
      </c>
      <c r="G212" s="22">
        <v>35</v>
      </c>
      <c r="H212" s="65">
        <v>1</v>
      </c>
      <c r="I212" s="61">
        <f>F212+G212</f>
        <v>47</v>
      </c>
      <c r="J212" s="17">
        <f>SUM(B212:H212)</f>
        <v>50</v>
      </c>
    </row>
    <row r="213" spans="1:10" s="13" customFormat="1" ht="25.05" customHeight="1" x14ac:dyDescent="0.3">
      <c r="A213" s="18" t="s">
        <v>19</v>
      </c>
      <c r="B213" s="69"/>
      <c r="C213" s="19">
        <f>C212/50</f>
        <v>0.02</v>
      </c>
      <c r="D213" s="19">
        <f t="shared" ref="D213" si="38">D212/50</f>
        <v>0</v>
      </c>
      <c r="E213" s="19">
        <f t="shared" ref="E213" si="39">E212/50</f>
        <v>0.02</v>
      </c>
      <c r="F213" s="19">
        <f t="shared" ref="F213" si="40">F212/50</f>
        <v>0.24</v>
      </c>
      <c r="G213" s="19">
        <f t="shared" ref="G213" si="41">G212/50</f>
        <v>0.7</v>
      </c>
      <c r="H213" s="57">
        <f>H212/50</f>
        <v>0.02</v>
      </c>
      <c r="I213" s="66">
        <f>I212/50</f>
        <v>0.94</v>
      </c>
      <c r="J213" s="41">
        <f>J212/50</f>
        <v>1</v>
      </c>
    </row>
    <row r="214" spans="1:10" s="13" customFormat="1" ht="39" customHeight="1" x14ac:dyDescent="0.3">
      <c r="A214" s="44" t="s">
        <v>112</v>
      </c>
      <c r="B214" s="132" t="s">
        <v>174</v>
      </c>
      <c r="C214" s="133"/>
      <c r="D214" s="133"/>
      <c r="E214" s="133"/>
      <c r="F214" s="133"/>
      <c r="G214" s="133"/>
      <c r="H214" s="134"/>
      <c r="I214" s="80"/>
      <c r="J214" s="81"/>
    </row>
    <row r="215" spans="1:10" s="13" customFormat="1" ht="25.05" customHeight="1" x14ac:dyDescent="0.3">
      <c r="A215" s="32" t="s">
        <v>36</v>
      </c>
      <c r="B215" s="68"/>
      <c r="C215" s="22">
        <v>0</v>
      </c>
      <c r="D215" s="22">
        <v>0</v>
      </c>
      <c r="E215" s="22">
        <v>2</v>
      </c>
      <c r="F215" s="22">
        <v>10</v>
      </c>
      <c r="G215" s="22">
        <v>36</v>
      </c>
      <c r="H215" s="65">
        <v>2</v>
      </c>
      <c r="I215" s="61">
        <f>F215+G215</f>
        <v>46</v>
      </c>
      <c r="J215" s="17">
        <f>SUM(B215:H215)</f>
        <v>50</v>
      </c>
    </row>
    <row r="216" spans="1:10" s="13" customFormat="1" ht="25.05" customHeight="1" x14ac:dyDescent="0.3">
      <c r="A216" s="72" t="s">
        <v>19</v>
      </c>
      <c r="B216" s="69"/>
      <c r="C216" s="19">
        <f>C215/50</f>
        <v>0</v>
      </c>
      <c r="D216" s="19">
        <f t="shared" ref="D216" si="42">D215/50</f>
        <v>0</v>
      </c>
      <c r="E216" s="19">
        <f t="shared" ref="E216" si="43">E215/50</f>
        <v>0.04</v>
      </c>
      <c r="F216" s="19">
        <f t="shared" ref="F216" si="44">F215/50</f>
        <v>0.2</v>
      </c>
      <c r="G216" s="19">
        <f t="shared" ref="G216" si="45">G215/50</f>
        <v>0.72</v>
      </c>
      <c r="H216" s="57">
        <f>H215/50</f>
        <v>0.04</v>
      </c>
      <c r="I216" s="66">
        <f>I215/50</f>
        <v>0.92</v>
      </c>
      <c r="J216" s="41">
        <f>J215/50</f>
        <v>1</v>
      </c>
    </row>
    <row r="217" spans="1:10" s="13" customFormat="1" ht="39" customHeight="1" x14ac:dyDescent="0.3">
      <c r="A217" s="44" t="s">
        <v>112</v>
      </c>
      <c r="B217" s="132" t="s">
        <v>174</v>
      </c>
      <c r="C217" s="133"/>
      <c r="D217" s="133"/>
      <c r="E217" s="133"/>
      <c r="F217" s="133"/>
      <c r="G217" s="133"/>
      <c r="H217" s="134"/>
      <c r="I217" s="80"/>
      <c r="J217" s="81"/>
    </row>
    <row r="218" spans="1:10" s="13" customFormat="1" ht="36.6" customHeight="1" x14ac:dyDescent="0.3">
      <c r="A218" s="27" t="s">
        <v>85</v>
      </c>
      <c r="B218" s="68"/>
      <c r="C218" s="22">
        <v>0</v>
      </c>
      <c r="D218" s="22">
        <v>0</v>
      </c>
      <c r="E218" s="22">
        <v>1</v>
      </c>
      <c r="F218" s="22">
        <v>14</v>
      </c>
      <c r="G218" s="22">
        <v>34</v>
      </c>
      <c r="H218" s="65">
        <v>1</v>
      </c>
      <c r="I218" s="61">
        <f>F218+G218</f>
        <v>48</v>
      </c>
      <c r="J218" s="17">
        <f>SUM(B218:H218)</f>
        <v>50</v>
      </c>
    </row>
    <row r="219" spans="1:10" s="13" customFormat="1" ht="25.05" customHeight="1" x14ac:dyDescent="0.3">
      <c r="A219" s="18" t="s">
        <v>19</v>
      </c>
      <c r="B219" s="69"/>
      <c r="C219" s="19">
        <f>C218/50</f>
        <v>0</v>
      </c>
      <c r="D219" s="19">
        <f t="shared" ref="D219" si="46">D218/50</f>
        <v>0</v>
      </c>
      <c r="E219" s="19">
        <f t="shared" ref="E219" si="47">E218/50</f>
        <v>0.02</v>
      </c>
      <c r="F219" s="19">
        <f t="shared" ref="F219" si="48">F218/50</f>
        <v>0.28000000000000003</v>
      </c>
      <c r="G219" s="19">
        <f t="shared" ref="G219" si="49">G218/50</f>
        <v>0.68</v>
      </c>
      <c r="H219" s="57">
        <f>H218/50</f>
        <v>0.02</v>
      </c>
      <c r="I219" s="66">
        <f>I218/50</f>
        <v>0.96</v>
      </c>
      <c r="J219" s="41">
        <f>J218/50</f>
        <v>1</v>
      </c>
    </row>
    <row r="220" spans="1:10" s="13" customFormat="1" ht="39" customHeight="1" x14ac:dyDescent="0.3">
      <c r="A220" s="44" t="s">
        <v>112</v>
      </c>
      <c r="B220" s="132" t="s">
        <v>174</v>
      </c>
      <c r="C220" s="133"/>
      <c r="D220" s="133"/>
      <c r="E220" s="133"/>
      <c r="F220" s="133"/>
      <c r="G220" s="133"/>
      <c r="H220" s="134"/>
      <c r="I220" s="80"/>
      <c r="J220" s="81"/>
    </row>
    <row r="221" spans="1:10" s="13" customFormat="1" ht="33" customHeight="1" x14ac:dyDescent="0.3">
      <c r="A221" s="46" t="s">
        <v>86</v>
      </c>
      <c r="B221" s="68"/>
      <c r="C221" s="22">
        <v>0</v>
      </c>
      <c r="D221" s="22">
        <v>0</v>
      </c>
      <c r="E221" s="22">
        <v>1</v>
      </c>
      <c r="F221" s="22">
        <v>12</v>
      </c>
      <c r="G221" s="22">
        <v>36</v>
      </c>
      <c r="H221" s="65">
        <v>1</v>
      </c>
      <c r="I221" s="61">
        <f>F221+G221</f>
        <v>48</v>
      </c>
      <c r="J221" s="17">
        <f>SUM(B221:H221)</f>
        <v>50</v>
      </c>
    </row>
    <row r="222" spans="1:10" s="13" customFormat="1" ht="25.05" customHeight="1" x14ac:dyDescent="0.3">
      <c r="A222" s="18" t="s">
        <v>19</v>
      </c>
      <c r="B222" s="69"/>
      <c r="C222" s="19">
        <f>C221/50</f>
        <v>0</v>
      </c>
      <c r="D222" s="19">
        <f t="shared" ref="D222" si="50">D221/50</f>
        <v>0</v>
      </c>
      <c r="E222" s="19">
        <f t="shared" ref="E222" si="51">E221/50</f>
        <v>0.02</v>
      </c>
      <c r="F222" s="19">
        <f t="shared" ref="F222" si="52">F221/50</f>
        <v>0.24</v>
      </c>
      <c r="G222" s="19">
        <f t="shared" ref="G222" si="53">G221/50</f>
        <v>0.72</v>
      </c>
      <c r="H222" s="57">
        <f>H221/50</f>
        <v>0.02</v>
      </c>
      <c r="I222" s="66">
        <f>I221/50</f>
        <v>0.96</v>
      </c>
      <c r="J222" s="41">
        <f>J221/50</f>
        <v>1</v>
      </c>
    </row>
    <row r="223" spans="1:10" s="13" customFormat="1" ht="39" customHeight="1" x14ac:dyDescent="0.3">
      <c r="A223" s="44" t="s">
        <v>112</v>
      </c>
      <c r="B223" s="132" t="s">
        <v>174</v>
      </c>
      <c r="C223" s="133"/>
      <c r="D223" s="133"/>
      <c r="E223" s="133"/>
      <c r="F223" s="133"/>
      <c r="G223" s="133"/>
      <c r="H223" s="134"/>
      <c r="I223" s="80"/>
      <c r="J223" s="81"/>
    </row>
    <row r="224" spans="1:10" s="13" customFormat="1" ht="35.4" customHeight="1" x14ac:dyDescent="0.3">
      <c r="A224" s="32" t="s">
        <v>87</v>
      </c>
      <c r="B224" s="68"/>
      <c r="C224" s="22">
        <v>0</v>
      </c>
      <c r="D224" s="22">
        <v>0</v>
      </c>
      <c r="E224" s="22">
        <v>0</v>
      </c>
      <c r="F224" s="22">
        <v>11</v>
      </c>
      <c r="G224" s="22">
        <v>38</v>
      </c>
      <c r="H224" s="65">
        <v>1</v>
      </c>
      <c r="I224" s="61">
        <f>F224+G224</f>
        <v>49</v>
      </c>
      <c r="J224" s="17">
        <f>SUM(B224:H224)</f>
        <v>50</v>
      </c>
    </row>
    <row r="225" spans="1:10" s="13" customFormat="1" ht="25.05" customHeight="1" x14ac:dyDescent="0.3">
      <c r="A225" s="18" t="s">
        <v>19</v>
      </c>
      <c r="B225" s="69"/>
      <c r="C225" s="19">
        <f>C224/50</f>
        <v>0</v>
      </c>
      <c r="D225" s="19">
        <f t="shared" ref="D225" si="54">D224/50</f>
        <v>0</v>
      </c>
      <c r="E225" s="19">
        <f t="shared" ref="E225" si="55">E224/50</f>
        <v>0</v>
      </c>
      <c r="F225" s="19">
        <f t="shared" ref="F225" si="56">F224/50</f>
        <v>0.22</v>
      </c>
      <c r="G225" s="19">
        <f t="shared" ref="G225" si="57">G224/50</f>
        <v>0.76</v>
      </c>
      <c r="H225" s="57">
        <f>H224/50</f>
        <v>0.02</v>
      </c>
      <c r="I225" s="66">
        <f>I224/50</f>
        <v>0.98</v>
      </c>
      <c r="J225" s="41">
        <f>J224/50</f>
        <v>1</v>
      </c>
    </row>
    <row r="226" spans="1:10" s="13" customFormat="1" ht="39" customHeight="1" x14ac:dyDescent="0.3">
      <c r="A226" s="44" t="s">
        <v>112</v>
      </c>
      <c r="B226" s="132" t="s">
        <v>174</v>
      </c>
      <c r="C226" s="133"/>
      <c r="D226" s="133"/>
      <c r="E226" s="133"/>
      <c r="F226" s="133"/>
      <c r="G226" s="133"/>
      <c r="H226" s="134"/>
      <c r="I226" s="80"/>
      <c r="J226" s="81"/>
    </row>
    <row r="227" spans="1:10" s="13" customFormat="1" ht="25.05" customHeight="1" x14ac:dyDescent="0.3">
      <c r="A227" s="32" t="s">
        <v>88</v>
      </c>
      <c r="B227" s="68"/>
      <c r="C227" s="22">
        <v>0</v>
      </c>
      <c r="D227" s="22">
        <v>0</v>
      </c>
      <c r="E227" s="22">
        <v>1</v>
      </c>
      <c r="F227" s="22">
        <v>11</v>
      </c>
      <c r="G227" s="22">
        <v>37</v>
      </c>
      <c r="H227" s="65">
        <v>1</v>
      </c>
      <c r="I227" s="61">
        <f>F227+G227</f>
        <v>48</v>
      </c>
      <c r="J227" s="17">
        <f>SUM(B227:H227)</f>
        <v>50</v>
      </c>
    </row>
    <row r="228" spans="1:10" s="13" customFormat="1" ht="25.05" customHeight="1" x14ac:dyDescent="0.3">
      <c r="A228" s="18" t="s">
        <v>19</v>
      </c>
      <c r="B228" s="69"/>
      <c r="C228" s="19">
        <f>C227/50</f>
        <v>0</v>
      </c>
      <c r="D228" s="19">
        <f t="shared" ref="D228" si="58">D227/50</f>
        <v>0</v>
      </c>
      <c r="E228" s="19">
        <f t="shared" ref="E228" si="59">E227/50</f>
        <v>0.02</v>
      </c>
      <c r="F228" s="19">
        <f t="shared" ref="F228" si="60">F227/50</f>
        <v>0.22</v>
      </c>
      <c r="G228" s="19">
        <f t="shared" ref="G228" si="61">G227/50</f>
        <v>0.74</v>
      </c>
      <c r="H228" s="57">
        <f>H227/50</f>
        <v>0.02</v>
      </c>
      <c r="I228" s="66">
        <f>I227/50</f>
        <v>0.96</v>
      </c>
      <c r="J228" s="41">
        <f>J227/50</f>
        <v>1</v>
      </c>
    </row>
    <row r="229" spans="1:10" s="13" customFormat="1" ht="39" customHeight="1" x14ac:dyDescent="0.3">
      <c r="A229" s="44" t="s">
        <v>112</v>
      </c>
      <c r="B229" s="132" t="s">
        <v>174</v>
      </c>
      <c r="C229" s="133"/>
      <c r="D229" s="133"/>
      <c r="E229" s="133"/>
      <c r="F229" s="133"/>
      <c r="G229" s="133"/>
      <c r="H229" s="134"/>
      <c r="I229" s="80"/>
      <c r="J229" s="81"/>
    </row>
    <row r="230" spans="1:10" s="13" customFormat="1" ht="25.05" customHeight="1" x14ac:dyDescent="0.3">
      <c r="A230" s="32" t="s">
        <v>89</v>
      </c>
      <c r="B230" s="68"/>
      <c r="C230" s="22">
        <v>0</v>
      </c>
      <c r="D230" s="22">
        <v>0</v>
      </c>
      <c r="E230" s="22">
        <v>3</v>
      </c>
      <c r="F230" s="22">
        <v>13</v>
      </c>
      <c r="G230" s="22">
        <v>33</v>
      </c>
      <c r="H230" s="65">
        <v>1</v>
      </c>
      <c r="I230" s="61">
        <f>F230+G230</f>
        <v>46</v>
      </c>
      <c r="J230" s="17">
        <f>SUM(B230:H230)</f>
        <v>50</v>
      </c>
    </row>
    <row r="231" spans="1:10" s="13" customFormat="1" ht="25.05" customHeight="1" x14ac:dyDescent="0.3">
      <c r="A231" s="18" t="s">
        <v>19</v>
      </c>
      <c r="B231" s="69"/>
      <c r="C231" s="19">
        <f>C230/50</f>
        <v>0</v>
      </c>
      <c r="D231" s="19">
        <f t="shared" ref="D231" si="62">D230/50</f>
        <v>0</v>
      </c>
      <c r="E231" s="19">
        <f t="shared" ref="E231" si="63">E230/50</f>
        <v>0.06</v>
      </c>
      <c r="F231" s="19">
        <f t="shared" ref="F231" si="64">F230/50</f>
        <v>0.26</v>
      </c>
      <c r="G231" s="19">
        <f t="shared" ref="G231" si="65">G230/50</f>
        <v>0.66</v>
      </c>
      <c r="H231" s="57">
        <f>H230/50</f>
        <v>0.02</v>
      </c>
      <c r="I231" s="66">
        <f>I230/50</f>
        <v>0.92</v>
      </c>
      <c r="J231" s="41">
        <f>J230/50</f>
        <v>1</v>
      </c>
    </row>
    <row r="232" spans="1:10" s="13" customFormat="1" ht="39" customHeight="1" x14ac:dyDescent="0.3">
      <c r="A232" s="44" t="s">
        <v>112</v>
      </c>
      <c r="B232" s="132" t="s">
        <v>174</v>
      </c>
      <c r="C232" s="133"/>
      <c r="D232" s="133"/>
      <c r="E232" s="133"/>
      <c r="F232" s="133"/>
      <c r="G232" s="133"/>
      <c r="H232" s="134"/>
      <c r="I232" s="80"/>
      <c r="J232" s="81"/>
    </row>
    <row r="233" spans="1:10" s="13" customFormat="1" ht="25.05" customHeight="1" x14ac:dyDescent="0.3">
      <c r="A233" s="32" t="s">
        <v>90</v>
      </c>
      <c r="B233" s="68"/>
      <c r="C233" s="22">
        <v>0</v>
      </c>
      <c r="D233" s="22">
        <v>0</v>
      </c>
      <c r="E233" s="22">
        <v>3</v>
      </c>
      <c r="F233" s="22">
        <v>11</v>
      </c>
      <c r="G233" s="22">
        <v>35</v>
      </c>
      <c r="H233" s="65">
        <v>1</v>
      </c>
      <c r="I233" s="61">
        <f>F233+G233</f>
        <v>46</v>
      </c>
      <c r="J233" s="17">
        <f>SUM(B233:H233)</f>
        <v>50</v>
      </c>
    </row>
    <row r="234" spans="1:10" s="13" customFormat="1" ht="25.05" customHeight="1" x14ac:dyDescent="0.3">
      <c r="A234" s="72" t="s">
        <v>19</v>
      </c>
      <c r="B234" s="69"/>
      <c r="C234" s="19">
        <f>C233/50</f>
        <v>0</v>
      </c>
      <c r="D234" s="19">
        <f t="shared" ref="D234" si="66">D233/50</f>
        <v>0</v>
      </c>
      <c r="E234" s="19">
        <f t="shared" ref="E234" si="67">E233/50</f>
        <v>0.06</v>
      </c>
      <c r="F234" s="19">
        <f t="shared" ref="F234" si="68">F233/50</f>
        <v>0.22</v>
      </c>
      <c r="G234" s="19">
        <f t="shared" ref="G234" si="69">G233/50</f>
        <v>0.7</v>
      </c>
      <c r="H234" s="57">
        <f>H233/50</f>
        <v>0.02</v>
      </c>
      <c r="I234" s="66">
        <f>I233/50</f>
        <v>0.92</v>
      </c>
      <c r="J234" s="41">
        <f>J233/50</f>
        <v>1</v>
      </c>
    </row>
    <row r="235" spans="1:10" s="13" customFormat="1" ht="39" customHeight="1" x14ac:dyDescent="0.3">
      <c r="A235" s="44" t="s">
        <v>112</v>
      </c>
      <c r="B235" s="132" t="s">
        <v>174</v>
      </c>
      <c r="C235" s="133"/>
      <c r="D235" s="133"/>
      <c r="E235" s="133"/>
      <c r="F235" s="133"/>
      <c r="G235" s="133"/>
      <c r="H235" s="134"/>
      <c r="I235" s="80"/>
      <c r="J235" s="81"/>
    </row>
    <row r="236" spans="1:10" s="13" customFormat="1" ht="25.05" customHeight="1" x14ac:dyDescent="0.3">
      <c r="A236" s="27" t="s">
        <v>164</v>
      </c>
      <c r="B236" s="68"/>
      <c r="C236" s="22">
        <v>0</v>
      </c>
      <c r="D236" s="22">
        <v>0</v>
      </c>
      <c r="E236" s="22">
        <v>1</v>
      </c>
      <c r="F236" s="22">
        <v>13</v>
      </c>
      <c r="G236" s="22">
        <v>35</v>
      </c>
      <c r="H236" s="65">
        <v>1</v>
      </c>
      <c r="I236" s="61">
        <f>F236+G236</f>
        <v>48</v>
      </c>
      <c r="J236" s="17">
        <f>SUM(B236:H236)</f>
        <v>50</v>
      </c>
    </row>
    <row r="237" spans="1:10" s="13" customFormat="1" ht="25.05" customHeight="1" x14ac:dyDescent="0.3">
      <c r="A237" s="72" t="s">
        <v>19</v>
      </c>
      <c r="B237" s="69"/>
      <c r="C237" s="19">
        <f>C236/50</f>
        <v>0</v>
      </c>
      <c r="D237" s="19">
        <f t="shared" ref="D237" si="70">D236/50</f>
        <v>0</v>
      </c>
      <c r="E237" s="19">
        <f t="shared" ref="E237" si="71">E236/50</f>
        <v>0.02</v>
      </c>
      <c r="F237" s="19">
        <f t="shared" ref="F237" si="72">F236/50</f>
        <v>0.26</v>
      </c>
      <c r="G237" s="19">
        <f t="shared" ref="G237" si="73">G236/50</f>
        <v>0.7</v>
      </c>
      <c r="H237" s="57">
        <f>H236/50</f>
        <v>0.02</v>
      </c>
      <c r="I237" s="66">
        <f>I236/50</f>
        <v>0.96</v>
      </c>
      <c r="J237" s="41">
        <f>J236/50</f>
        <v>1</v>
      </c>
    </row>
    <row r="238" spans="1:10" s="13" customFormat="1" ht="39" customHeight="1" x14ac:dyDescent="0.3">
      <c r="A238" s="44" t="s">
        <v>112</v>
      </c>
      <c r="B238" s="132" t="s">
        <v>174</v>
      </c>
      <c r="C238" s="133"/>
      <c r="D238" s="133"/>
      <c r="E238" s="133"/>
      <c r="F238" s="133"/>
      <c r="G238" s="133"/>
      <c r="H238" s="134"/>
      <c r="I238" s="80"/>
      <c r="J238" s="81"/>
    </row>
    <row r="239" spans="1:10" s="13" customFormat="1" ht="25.05" customHeight="1" x14ac:dyDescent="0.3">
      <c r="A239" s="27" t="s">
        <v>91</v>
      </c>
      <c r="B239" s="68"/>
      <c r="C239" s="22">
        <v>0</v>
      </c>
      <c r="D239" s="22">
        <v>0</v>
      </c>
      <c r="E239" s="22">
        <v>1</v>
      </c>
      <c r="F239" s="22">
        <v>11</v>
      </c>
      <c r="G239" s="22">
        <v>37</v>
      </c>
      <c r="H239" s="65">
        <v>1</v>
      </c>
      <c r="I239" s="61">
        <f>F239+G239</f>
        <v>48</v>
      </c>
      <c r="J239" s="17">
        <f>SUM(B239:H239)</f>
        <v>50</v>
      </c>
    </row>
    <row r="240" spans="1:10" s="13" customFormat="1" ht="25.05" customHeight="1" x14ac:dyDescent="0.3">
      <c r="A240" s="72" t="s">
        <v>19</v>
      </c>
      <c r="B240" s="71"/>
      <c r="C240" s="19">
        <f>C239/50</f>
        <v>0</v>
      </c>
      <c r="D240" s="19">
        <f t="shared" ref="D240" si="74">D239/50</f>
        <v>0</v>
      </c>
      <c r="E240" s="19">
        <f t="shared" ref="E240" si="75">E239/50</f>
        <v>0.02</v>
      </c>
      <c r="F240" s="19">
        <f t="shared" ref="F240" si="76">F239/50</f>
        <v>0.22</v>
      </c>
      <c r="G240" s="19">
        <f t="shared" ref="G240" si="77">G239/50</f>
        <v>0.74</v>
      </c>
      <c r="H240" s="57">
        <f>H239/50</f>
        <v>0.02</v>
      </c>
      <c r="I240" s="66">
        <f>I239/50</f>
        <v>0.96</v>
      </c>
      <c r="J240" s="41">
        <f>J239/50</f>
        <v>1</v>
      </c>
    </row>
    <row r="241" spans="1:10" s="13" customFormat="1" ht="39" customHeight="1" thickBot="1" x14ac:dyDescent="0.35">
      <c r="A241" s="44" t="s">
        <v>112</v>
      </c>
      <c r="B241" s="132" t="s">
        <v>174</v>
      </c>
      <c r="C241" s="133"/>
      <c r="D241" s="133"/>
      <c r="E241" s="133"/>
      <c r="F241" s="133"/>
      <c r="G241" s="133"/>
      <c r="H241" s="134"/>
      <c r="I241" s="80"/>
      <c r="J241" s="81"/>
    </row>
    <row r="242" spans="1:10" ht="111" thickBot="1" x14ac:dyDescent="0.35">
      <c r="A242" s="45" t="s">
        <v>92</v>
      </c>
      <c r="B242" s="67"/>
      <c r="C242" s="5" t="s">
        <v>79</v>
      </c>
      <c r="D242" s="5" t="s">
        <v>80</v>
      </c>
      <c r="E242" s="5" t="s">
        <v>14</v>
      </c>
      <c r="F242" s="5" t="s">
        <v>81</v>
      </c>
      <c r="G242" s="6" t="s">
        <v>82</v>
      </c>
      <c r="H242" s="7" t="s">
        <v>17</v>
      </c>
      <c r="I242" s="59" t="s">
        <v>83</v>
      </c>
      <c r="J242" s="8" t="s">
        <v>21</v>
      </c>
    </row>
    <row r="243" spans="1:10" s="13" customFormat="1" ht="25.05" customHeight="1" thickTop="1" x14ac:dyDescent="0.3">
      <c r="A243" s="46" t="s">
        <v>93</v>
      </c>
      <c r="B243" s="68"/>
      <c r="C243" s="22">
        <v>0</v>
      </c>
      <c r="D243" s="22">
        <v>0</v>
      </c>
      <c r="E243" s="22">
        <v>1</v>
      </c>
      <c r="F243" s="22">
        <v>10</v>
      </c>
      <c r="G243" s="22">
        <v>39</v>
      </c>
      <c r="H243" s="65">
        <v>0</v>
      </c>
      <c r="I243" s="60">
        <f>F243+G243</f>
        <v>49</v>
      </c>
      <c r="J243" s="17">
        <f>SUM(B243:H243)</f>
        <v>50</v>
      </c>
    </row>
    <row r="244" spans="1:10" s="13" customFormat="1" ht="25.05" customHeight="1" x14ac:dyDescent="0.3">
      <c r="A244" s="18" t="s">
        <v>19</v>
      </c>
      <c r="B244" s="69"/>
      <c r="C244" s="19">
        <f>C243/50</f>
        <v>0</v>
      </c>
      <c r="D244" s="19">
        <f t="shared" ref="D244" si="78">D243/50</f>
        <v>0</v>
      </c>
      <c r="E244" s="19">
        <f t="shared" ref="E244" si="79">E243/50</f>
        <v>0.02</v>
      </c>
      <c r="F244" s="19">
        <f t="shared" ref="F244" si="80">F243/50</f>
        <v>0.2</v>
      </c>
      <c r="G244" s="19">
        <f t="shared" ref="G244" si="81">G243/50</f>
        <v>0.78</v>
      </c>
      <c r="H244" s="57">
        <f>H243/50</f>
        <v>0</v>
      </c>
      <c r="I244" s="66">
        <f>I243/50</f>
        <v>0.98</v>
      </c>
      <c r="J244" s="41">
        <f>J243/50</f>
        <v>1</v>
      </c>
    </row>
    <row r="245" spans="1:10" s="13" customFormat="1" ht="39" customHeight="1" x14ac:dyDescent="0.3">
      <c r="A245" s="44" t="s">
        <v>112</v>
      </c>
      <c r="B245" s="132" t="s">
        <v>174</v>
      </c>
      <c r="C245" s="133"/>
      <c r="D245" s="133"/>
      <c r="E245" s="133"/>
      <c r="F245" s="133"/>
      <c r="G245" s="133"/>
      <c r="H245" s="134"/>
      <c r="I245" s="80"/>
      <c r="J245" s="81"/>
    </row>
    <row r="246" spans="1:10" s="13" customFormat="1" ht="25.05" customHeight="1" x14ac:dyDescent="0.3">
      <c r="A246" s="32" t="s">
        <v>94</v>
      </c>
      <c r="B246" s="68"/>
      <c r="C246" s="22">
        <v>0</v>
      </c>
      <c r="D246" s="22">
        <v>0</v>
      </c>
      <c r="E246" s="22">
        <v>0</v>
      </c>
      <c r="F246" s="22">
        <v>11</v>
      </c>
      <c r="G246" s="22">
        <v>39</v>
      </c>
      <c r="H246" s="65">
        <v>0</v>
      </c>
      <c r="I246" s="61">
        <f>F246+G246</f>
        <v>50</v>
      </c>
      <c r="J246" s="17">
        <f>SUM(B246:H246)</f>
        <v>50</v>
      </c>
    </row>
    <row r="247" spans="1:10" s="13" customFormat="1" ht="25.05" customHeight="1" x14ac:dyDescent="0.3">
      <c r="A247" s="18" t="s">
        <v>19</v>
      </c>
      <c r="B247" s="69"/>
      <c r="C247" s="19">
        <f>C246/50</f>
        <v>0</v>
      </c>
      <c r="D247" s="19">
        <f t="shared" ref="D247" si="82">D246/50</f>
        <v>0</v>
      </c>
      <c r="E247" s="19">
        <f t="shared" ref="E247" si="83">E246/50</f>
        <v>0</v>
      </c>
      <c r="F247" s="19">
        <f t="shared" ref="F247" si="84">F246/50</f>
        <v>0.22</v>
      </c>
      <c r="G247" s="19">
        <f t="shared" ref="G247" si="85">G246/50</f>
        <v>0.78</v>
      </c>
      <c r="H247" s="57">
        <f>H246/50</f>
        <v>0</v>
      </c>
      <c r="I247" s="66">
        <f>I246/50</f>
        <v>1</v>
      </c>
      <c r="J247" s="41">
        <f>J246/50</f>
        <v>1</v>
      </c>
    </row>
    <row r="248" spans="1:10" s="13" customFormat="1" ht="39" customHeight="1" x14ac:dyDescent="0.3">
      <c r="A248" s="44" t="s">
        <v>112</v>
      </c>
      <c r="B248" s="132" t="s">
        <v>174</v>
      </c>
      <c r="C248" s="133"/>
      <c r="D248" s="133"/>
      <c r="E248" s="133"/>
      <c r="F248" s="133"/>
      <c r="G248" s="133"/>
      <c r="H248" s="134"/>
      <c r="I248" s="80"/>
      <c r="J248" s="81"/>
    </row>
    <row r="249" spans="1:10" s="13" customFormat="1" ht="25.05" customHeight="1" x14ac:dyDescent="0.3">
      <c r="A249" s="32" t="s">
        <v>95</v>
      </c>
      <c r="B249" s="68"/>
      <c r="C249" s="22">
        <v>0</v>
      </c>
      <c r="D249" s="22">
        <v>0</v>
      </c>
      <c r="E249" s="22">
        <v>2</v>
      </c>
      <c r="F249" s="22">
        <v>9</v>
      </c>
      <c r="G249" s="22">
        <v>39</v>
      </c>
      <c r="H249" s="65">
        <v>0</v>
      </c>
      <c r="I249" s="61">
        <f>F249+G249</f>
        <v>48</v>
      </c>
      <c r="J249" s="17">
        <f>SUM(B249:H249)</f>
        <v>50</v>
      </c>
    </row>
    <row r="250" spans="1:10" s="13" customFormat="1" ht="25.05" customHeight="1" x14ac:dyDescent="0.3">
      <c r="A250" s="18" t="s">
        <v>19</v>
      </c>
      <c r="B250" s="69"/>
      <c r="C250" s="19">
        <f>C249/50</f>
        <v>0</v>
      </c>
      <c r="D250" s="19">
        <f t="shared" ref="D250" si="86">D249/50</f>
        <v>0</v>
      </c>
      <c r="E250" s="19">
        <f t="shared" ref="E250" si="87">E249/50</f>
        <v>0.04</v>
      </c>
      <c r="F250" s="19">
        <f t="shared" ref="F250" si="88">F249/50</f>
        <v>0.18</v>
      </c>
      <c r="G250" s="19">
        <f t="shared" ref="G250" si="89">G249/50</f>
        <v>0.78</v>
      </c>
      <c r="H250" s="57">
        <f>H249/50</f>
        <v>0</v>
      </c>
      <c r="I250" s="66">
        <f>I249/50</f>
        <v>0.96</v>
      </c>
      <c r="J250" s="41">
        <f>J249/50</f>
        <v>1</v>
      </c>
    </row>
    <row r="251" spans="1:10" s="13" customFormat="1" ht="39" customHeight="1" x14ac:dyDescent="0.3">
      <c r="A251" s="44" t="s">
        <v>112</v>
      </c>
      <c r="B251" s="132" t="s">
        <v>174</v>
      </c>
      <c r="C251" s="133"/>
      <c r="D251" s="133"/>
      <c r="E251" s="133"/>
      <c r="F251" s="133"/>
      <c r="G251" s="133"/>
      <c r="H251" s="134"/>
      <c r="I251" s="80"/>
      <c r="J251" s="81"/>
    </row>
    <row r="252" spans="1:10" s="13" customFormat="1" ht="25.05" customHeight="1" x14ac:dyDescent="0.3">
      <c r="A252" s="32" t="s">
        <v>96</v>
      </c>
      <c r="B252" s="68"/>
      <c r="C252" s="22">
        <v>0</v>
      </c>
      <c r="D252" s="22">
        <v>0</v>
      </c>
      <c r="E252" s="22">
        <v>2</v>
      </c>
      <c r="F252" s="22">
        <v>8</v>
      </c>
      <c r="G252" s="22">
        <v>40</v>
      </c>
      <c r="H252" s="65">
        <v>0</v>
      </c>
      <c r="I252" s="61">
        <f>F252+G252</f>
        <v>48</v>
      </c>
      <c r="J252" s="17">
        <f>SUM(B252:H252)</f>
        <v>50</v>
      </c>
    </row>
    <row r="253" spans="1:10" s="13" customFormat="1" ht="25.05" customHeight="1" x14ac:dyDescent="0.3">
      <c r="A253" s="18" t="s">
        <v>19</v>
      </c>
      <c r="B253" s="69"/>
      <c r="C253" s="19">
        <f>C252/50</f>
        <v>0</v>
      </c>
      <c r="D253" s="19">
        <f t="shared" ref="D253" si="90">D252/50</f>
        <v>0</v>
      </c>
      <c r="E253" s="19">
        <f t="shared" ref="E253" si="91">E252/50</f>
        <v>0.04</v>
      </c>
      <c r="F253" s="19">
        <f t="shared" ref="F253" si="92">F252/50</f>
        <v>0.16</v>
      </c>
      <c r="G253" s="19">
        <f t="shared" ref="G253" si="93">G252/50</f>
        <v>0.8</v>
      </c>
      <c r="H253" s="57">
        <f>H252/50</f>
        <v>0</v>
      </c>
      <c r="I253" s="66">
        <f>I252/50</f>
        <v>0.96</v>
      </c>
      <c r="J253" s="41">
        <f>J252/50</f>
        <v>1</v>
      </c>
    </row>
    <row r="254" spans="1:10" s="13" customFormat="1" ht="39" customHeight="1" x14ac:dyDescent="0.3">
      <c r="A254" s="44" t="s">
        <v>112</v>
      </c>
      <c r="B254" s="132" t="s">
        <v>174</v>
      </c>
      <c r="C254" s="133"/>
      <c r="D254" s="133"/>
      <c r="E254" s="133"/>
      <c r="F254" s="133"/>
      <c r="G254" s="133"/>
      <c r="H254" s="134"/>
      <c r="I254" s="80"/>
      <c r="J254" s="81"/>
    </row>
    <row r="255" spans="1:10" s="13" customFormat="1" ht="25.05" customHeight="1" x14ac:dyDescent="0.3">
      <c r="A255" s="32" t="s">
        <v>97</v>
      </c>
      <c r="B255" s="68"/>
      <c r="C255" s="22">
        <v>0</v>
      </c>
      <c r="D255" s="22">
        <v>0</v>
      </c>
      <c r="E255" s="22">
        <v>2</v>
      </c>
      <c r="F255" s="22">
        <v>8</v>
      </c>
      <c r="G255" s="22">
        <v>40</v>
      </c>
      <c r="H255" s="65">
        <v>0</v>
      </c>
      <c r="I255" s="61">
        <f>F255+G255</f>
        <v>48</v>
      </c>
      <c r="J255" s="17">
        <f>SUM(B255:H255)</f>
        <v>50</v>
      </c>
    </row>
    <row r="256" spans="1:10" s="13" customFormat="1" ht="25.05" customHeight="1" x14ac:dyDescent="0.3">
      <c r="A256" s="18" t="s">
        <v>19</v>
      </c>
      <c r="B256" s="69"/>
      <c r="C256" s="19">
        <f>C255/50</f>
        <v>0</v>
      </c>
      <c r="D256" s="19">
        <f t="shared" ref="D256" si="94">D255/50</f>
        <v>0</v>
      </c>
      <c r="E256" s="19">
        <f t="shared" ref="E256" si="95">E255/50</f>
        <v>0.04</v>
      </c>
      <c r="F256" s="19">
        <f t="shared" ref="F256" si="96">F255/50</f>
        <v>0.16</v>
      </c>
      <c r="G256" s="19">
        <f t="shared" ref="G256" si="97">G255/50</f>
        <v>0.8</v>
      </c>
      <c r="H256" s="57">
        <f>H255/50</f>
        <v>0</v>
      </c>
      <c r="I256" s="66">
        <f>I255/50</f>
        <v>0.96</v>
      </c>
      <c r="J256" s="41">
        <f>J255/50</f>
        <v>1</v>
      </c>
    </row>
    <row r="257" spans="1:10" s="13" customFormat="1" ht="39" customHeight="1" x14ac:dyDescent="0.3">
      <c r="A257" s="44" t="s">
        <v>112</v>
      </c>
      <c r="B257" s="132" t="s">
        <v>174</v>
      </c>
      <c r="C257" s="133"/>
      <c r="D257" s="133"/>
      <c r="E257" s="133"/>
      <c r="F257" s="133"/>
      <c r="G257" s="133"/>
      <c r="H257" s="134"/>
      <c r="I257" s="80"/>
      <c r="J257" s="81"/>
    </row>
    <row r="258" spans="1:10" s="13" customFormat="1" ht="25.05" customHeight="1" x14ac:dyDescent="0.3">
      <c r="A258" s="32" t="s">
        <v>98</v>
      </c>
      <c r="B258" s="68"/>
      <c r="C258" s="22">
        <v>0</v>
      </c>
      <c r="D258" s="22">
        <v>0</v>
      </c>
      <c r="E258" s="22">
        <v>1</v>
      </c>
      <c r="F258" s="22">
        <v>11</v>
      </c>
      <c r="G258" s="22">
        <v>38</v>
      </c>
      <c r="H258" s="65">
        <v>0</v>
      </c>
      <c r="I258" s="61">
        <f>F258+G258</f>
        <v>49</v>
      </c>
      <c r="J258" s="17">
        <f>SUM(B258:H258)</f>
        <v>50</v>
      </c>
    </row>
    <row r="259" spans="1:10" s="13" customFormat="1" ht="25.05" customHeight="1" x14ac:dyDescent="0.3">
      <c r="A259" s="18" t="s">
        <v>19</v>
      </c>
      <c r="B259" s="69"/>
      <c r="C259" s="19">
        <f>C258/50</f>
        <v>0</v>
      </c>
      <c r="D259" s="19">
        <f t="shared" ref="D259" si="98">D258/50</f>
        <v>0</v>
      </c>
      <c r="E259" s="19">
        <f t="shared" ref="E259" si="99">E258/50</f>
        <v>0.02</v>
      </c>
      <c r="F259" s="19">
        <f t="shared" ref="F259" si="100">F258/50</f>
        <v>0.22</v>
      </c>
      <c r="G259" s="19">
        <f t="shared" ref="G259" si="101">G258/50</f>
        <v>0.76</v>
      </c>
      <c r="H259" s="57">
        <f>H258/50</f>
        <v>0</v>
      </c>
      <c r="I259" s="66">
        <f>I258/50</f>
        <v>0.98</v>
      </c>
      <c r="J259" s="41">
        <f>J258/50</f>
        <v>1</v>
      </c>
    </row>
    <row r="260" spans="1:10" s="13" customFormat="1" ht="39" customHeight="1" x14ac:dyDescent="0.3">
      <c r="A260" s="44" t="s">
        <v>112</v>
      </c>
      <c r="B260" s="132" t="s">
        <v>174</v>
      </c>
      <c r="C260" s="133"/>
      <c r="D260" s="133"/>
      <c r="E260" s="133"/>
      <c r="F260" s="133"/>
      <c r="G260" s="133"/>
      <c r="H260" s="134"/>
      <c r="I260" s="80"/>
      <c r="J260" s="81"/>
    </row>
    <row r="261" spans="1:10" s="13" customFormat="1" ht="25.05" customHeight="1" x14ac:dyDescent="0.3">
      <c r="A261" s="32" t="s">
        <v>99</v>
      </c>
      <c r="B261" s="68"/>
      <c r="C261" s="22">
        <v>0</v>
      </c>
      <c r="D261" s="22">
        <v>0</v>
      </c>
      <c r="E261" s="22">
        <v>1</v>
      </c>
      <c r="F261" s="22">
        <v>11</v>
      </c>
      <c r="G261" s="22">
        <v>37</v>
      </c>
      <c r="H261" s="65">
        <v>1</v>
      </c>
      <c r="I261" s="61">
        <f>F261+G261</f>
        <v>48</v>
      </c>
      <c r="J261" s="17">
        <f>SUM(B261:H261)</f>
        <v>50</v>
      </c>
    </row>
    <row r="262" spans="1:10" s="13" customFormat="1" ht="25.05" customHeight="1" x14ac:dyDescent="0.3">
      <c r="A262" s="18" t="s">
        <v>19</v>
      </c>
      <c r="B262" s="69"/>
      <c r="C262" s="19">
        <f>C261/50</f>
        <v>0</v>
      </c>
      <c r="D262" s="19">
        <f t="shared" ref="D262" si="102">D261/50</f>
        <v>0</v>
      </c>
      <c r="E262" s="19">
        <f t="shared" ref="E262" si="103">E261/50</f>
        <v>0.02</v>
      </c>
      <c r="F262" s="19">
        <f t="shared" ref="F262" si="104">F261/50</f>
        <v>0.22</v>
      </c>
      <c r="G262" s="19">
        <f t="shared" ref="G262" si="105">G261/50</f>
        <v>0.74</v>
      </c>
      <c r="H262" s="57">
        <f>H261/50</f>
        <v>0.02</v>
      </c>
      <c r="I262" s="66">
        <f>I261/50</f>
        <v>0.96</v>
      </c>
      <c r="J262" s="41">
        <f>J261/50</f>
        <v>1</v>
      </c>
    </row>
    <row r="263" spans="1:10" s="13" customFormat="1" ht="39" customHeight="1" x14ac:dyDescent="0.3">
      <c r="A263" s="44" t="s">
        <v>112</v>
      </c>
      <c r="B263" s="132" t="s">
        <v>174</v>
      </c>
      <c r="C263" s="133"/>
      <c r="D263" s="133"/>
      <c r="E263" s="133"/>
      <c r="F263" s="133"/>
      <c r="G263" s="133"/>
      <c r="H263" s="134"/>
      <c r="I263" s="80"/>
      <c r="J263" s="81"/>
    </row>
    <row r="264" spans="1:10" s="13" customFormat="1" ht="25.05" customHeight="1" x14ac:dyDescent="0.3">
      <c r="A264" s="32" t="s">
        <v>100</v>
      </c>
      <c r="B264" s="68"/>
      <c r="C264" s="22">
        <v>0</v>
      </c>
      <c r="D264" s="22">
        <v>0</v>
      </c>
      <c r="E264" s="22">
        <v>1</v>
      </c>
      <c r="F264" s="22">
        <v>13</v>
      </c>
      <c r="G264" s="22">
        <v>36</v>
      </c>
      <c r="H264" s="65">
        <v>0</v>
      </c>
      <c r="I264" s="61">
        <f>F264+G264</f>
        <v>49</v>
      </c>
      <c r="J264" s="17">
        <f>SUM(B264:H264)</f>
        <v>50</v>
      </c>
    </row>
    <row r="265" spans="1:10" s="13" customFormat="1" ht="25.05" customHeight="1" x14ac:dyDescent="0.3">
      <c r="A265" s="18" t="s">
        <v>19</v>
      </c>
      <c r="B265" s="69"/>
      <c r="C265" s="19">
        <f>C264/50</f>
        <v>0</v>
      </c>
      <c r="D265" s="19">
        <f t="shared" ref="D265" si="106">D264/50</f>
        <v>0</v>
      </c>
      <c r="E265" s="19">
        <f t="shared" ref="E265" si="107">E264/50</f>
        <v>0.02</v>
      </c>
      <c r="F265" s="19">
        <f t="shared" ref="F265" si="108">F264/50</f>
        <v>0.26</v>
      </c>
      <c r="G265" s="19">
        <f t="shared" ref="G265" si="109">G264/50</f>
        <v>0.72</v>
      </c>
      <c r="H265" s="57">
        <f>H264/50</f>
        <v>0</v>
      </c>
      <c r="I265" s="66">
        <f>I264/50</f>
        <v>0.98</v>
      </c>
      <c r="J265" s="41">
        <f>J264/50</f>
        <v>1</v>
      </c>
    </row>
    <row r="266" spans="1:10" s="13" customFormat="1" ht="39" customHeight="1" x14ac:dyDescent="0.3">
      <c r="A266" s="44" t="s">
        <v>112</v>
      </c>
      <c r="B266" s="132" t="s">
        <v>174</v>
      </c>
      <c r="C266" s="133"/>
      <c r="D266" s="133"/>
      <c r="E266" s="133"/>
      <c r="F266" s="133"/>
      <c r="G266" s="133"/>
      <c r="H266" s="134"/>
      <c r="I266" s="80"/>
      <c r="J266" s="81"/>
    </row>
    <row r="267" spans="1:10" s="13" customFormat="1" ht="25.05" customHeight="1" x14ac:dyDescent="0.3">
      <c r="A267" s="32" t="s">
        <v>101</v>
      </c>
      <c r="B267" s="68"/>
      <c r="C267" s="22">
        <v>0</v>
      </c>
      <c r="D267" s="22">
        <v>0</v>
      </c>
      <c r="E267" s="22">
        <v>2</v>
      </c>
      <c r="F267" s="22">
        <v>14</v>
      </c>
      <c r="G267" s="22">
        <v>34</v>
      </c>
      <c r="H267" s="65">
        <v>0</v>
      </c>
      <c r="I267" s="61">
        <f>F267+G267</f>
        <v>48</v>
      </c>
      <c r="J267" s="17">
        <f>SUM(B267:H267)</f>
        <v>50</v>
      </c>
    </row>
    <row r="268" spans="1:10" s="13" customFormat="1" ht="25.05" customHeight="1" x14ac:dyDescent="0.3">
      <c r="A268" s="18" t="s">
        <v>19</v>
      </c>
      <c r="B268" s="69"/>
      <c r="C268" s="19">
        <f>C267/50</f>
        <v>0</v>
      </c>
      <c r="D268" s="19">
        <f t="shared" ref="D268" si="110">D267/50</f>
        <v>0</v>
      </c>
      <c r="E268" s="19">
        <f t="shared" ref="E268" si="111">E267/50</f>
        <v>0.04</v>
      </c>
      <c r="F268" s="19">
        <f t="shared" ref="F268" si="112">F267/50</f>
        <v>0.28000000000000003</v>
      </c>
      <c r="G268" s="19">
        <f t="shared" ref="G268" si="113">G267/50</f>
        <v>0.68</v>
      </c>
      <c r="H268" s="57">
        <f>H267/50</f>
        <v>0</v>
      </c>
      <c r="I268" s="66">
        <f>I267/50</f>
        <v>0.96</v>
      </c>
      <c r="J268" s="41">
        <f>J267/50</f>
        <v>1</v>
      </c>
    </row>
    <row r="269" spans="1:10" s="13" customFormat="1" ht="39" customHeight="1" x14ac:dyDescent="0.3">
      <c r="A269" s="44" t="s">
        <v>112</v>
      </c>
      <c r="B269" s="132" t="s">
        <v>174</v>
      </c>
      <c r="C269" s="133"/>
      <c r="D269" s="133"/>
      <c r="E269" s="133"/>
      <c r="F269" s="133"/>
      <c r="G269" s="133"/>
      <c r="H269" s="134"/>
      <c r="I269" s="80"/>
      <c r="J269" s="81"/>
    </row>
    <row r="270" spans="1:10" s="13" customFormat="1" ht="25.05" customHeight="1" x14ac:dyDescent="0.3">
      <c r="A270" s="32" t="s">
        <v>102</v>
      </c>
      <c r="B270" s="68"/>
      <c r="C270" s="22">
        <v>0</v>
      </c>
      <c r="D270" s="22">
        <v>0</v>
      </c>
      <c r="E270" s="22">
        <v>3</v>
      </c>
      <c r="F270" s="22">
        <v>11</v>
      </c>
      <c r="G270" s="22">
        <v>36</v>
      </c>
      <c r="H270" s="65">
        <v>0</v>
      </c>
      <c r="I270" s="61">
        <f>F270+G270</f>
        <v>47</v>
      </c>
      <c r="J270" s="17">
        <f>SUM(B270:H270)</f>
        <v>50</v>
      </c>
    </row>
    <row r="271" spans="1:10" s="13" customFormat="1" ht="25.05" customHeight="1" x14ac:dyDescent="0.3">
      <c r="A271" s="18" t="s">
        <v>19</v>
      </c>
      <c r="B271" s="69"/>
      <c r="C271" s="19">
        <f>C270/50</f>
        <v>0</v>
      </c>
      <c r="D271" s="19">
        <f t="shared" ref="D271" si="114">D270/50</f>
        <v>0</v>
      </c>
      <c r="E271" s="19">
        <f t="shared" ref="E271" si="115">E270/50</f>
        <v>0.06</v>
      </c>
      <c r="F271" s="19">
        <f t="shared" ref="F271" si="116">F270/50</f>
        <v>0.22</v>
      </c>
      <c r="G271" s="19">
        <f t="shared" ref="G271" si="117">G270/50</f>
        <v>0.72</v>
      </c>
      <c r="H271" s="57">
        <f>H270/50</f>
        <v>0</v>
      </c>
      <c r="I271" s="66">
        <f>I270/50</f>
        <v>0.94</v>
      </c>
      <c r="J271" s="41">
        <f>J270/50</f>
        <v>1</v>
      </c>
    </row>
    <row r="272" spans="1:10" s="13" customFormat="1" ht="39" customHeight="1" x14ac:dyDescent="0.3">
      <c r="A272" s="44" t="s">
        <v>112</v>
      </c>
      <c r="B272" s="132" t="s">
        <v>174</v>
      </c>
      <c r="C272" s="133"/>
      <c r="D272" s="133"/>
      <c r="E272" s="133"/>
      <c r="F272" s="133"/>
      <c r="G272" s="133"/>
      <c r="H272" s="134"/>
      <c r="I272" s="80"/>
      <c r="J272" s="81"/>
    </row>
    <row r="273" spans="1:12" s="13" customFormat="1" ht="25.05" customHeight="1" x14ac:dyDescent="0.3">
      <c r="A273" s="27" t="s">
        <v>37</v>
      </c>
      <c r="B273" s="68"/>
      <c r="C273" s="22">
        <v>0</v>
      </c>
      <c r="D273" s="22">
        <v>0</v>
      </c>
      <c r="E273" s="22">
        <v>2</v>
      </c>
      <c r="F273" s="22">
        <v>12</v>
      </c>
      <c r="G273" s="22">
        <v>36</v>
      </c>
      <c r="H273" s="65">
        <v>0</v>
      </c>
      <c r="I273" s="61">
        <f>F273+G273</f>
        <v>48</v>
      </c>
      <c r="J273" s="17">
        <f>SUM(B273:H273)</f>
        <v>50</v>
      </c>
    </row>
    <row r="274" spans="1:12" s="13" customFormat="1" ht="25.05" customHeight="1" x14ac:dyDescent="0.3">
      <c r="A274" s="18" t="s">
        <v>19</v>
      </c>
      <c r="B274" s="69"/>
      <c r="C274" s="19">
        <f>C273/50</f>
        <v>0</v>
      </c>
      <c r="D274" s="19">
        <f t="shared" ref="D274" si="118">D273/50</f>
        <v>0</v>
      </c>
      <c r="E274" s="19">
        <f t="shared" ref="E274" si="119">E273/50</f>
        <v>0.04</v>
      </c>
      <c r="F274" s="19">
        <f t="shared" ref="F274" si="120">F273/50</f>
        <v>0.24</v>
      </c>
      <c r="G274" s="19">
        <f t="shared" ref="G274" si="121">G273/50</f>
        <v>0.72</v>
      </c>
      <c r="H274" s="57">
        <f>H273/50</f>
        <v>0</v>
      </c>
      <c r="I274" s="66">
        <f>I273/50</f>
        <v>0.96</v>
      </c>
      <c r="J274" s="41">
        <f>J273/50</f>
        <v>1</v>
      </c>
    </row>
    <row r="275" spans="1:12" s="13" customFormat="1" ht="39" customHeight="1" x14ac:dyDescent="0.3">
      <c r="A275" s="44" t="s">
        <v>112</v>
      </c>
      <c r="B275" s="132" t="s">
        <v>174</v>
      </c>
      <c r="C275" s="133"/>
      <c r="D275" s="133"/>
      <c r="E275" s="133"/>
      <c r="F275" s="133"/>
      <c r="G275" s="133"/>
      <c r="H275" s="134"/>
      <c r="I275" s="80"/>
      <c r="J275" s="81"/>
    </row>
    <row r="276" spans="1:12" s="13" customFormat="1" ht="25.05" customHeight="1" x14ac:dyDescent="0.3">
      <c r="A276" s="46" t="s">
        <v>38</v>
      </c>
      <c r="B276" s="68"/>
      <c r="C276" s="22">
        <v>0</v>
      </c>
      <c r="D276" s="22">
        <v>0</v>
      </c>
      <c r="E276" s="22">
        <v>1</v>
      </c>
      <c r="F276" s="22">
        <v>15</v>
      </c>
      <c r="G276" s="22">
        <v>34</v>
      </c>
      <c r="H276" s="65">
        <v>0</v>
      </c>
      <c r="I276" s="61">
        <f>F276+G276</f>
        <v>49</v>
      </c>
      <c r="J276" s="17">
        <f>SUM(B276:H276)</f>
        <v>50</v>
      </c>
    </row>
    <row r="277" spans="1:12" s="13" customFormat="1" ht="25.05" customHeight="1" thickBot="1" x14ac:dyDescent="0.35">
      <c r="A277" s="112" t="s">
        <v>19</v>
      </c>
      <c r="B277" s="69"/>
      <c r="C277" s="19">
        <f>C276/50</f>
        <v>0</v>
      </c>
      <c r="D277" s="19">
        <f t="shared" ref="D277:G277" si="122">D276/50</f>
        <v>0</v>
      </c>
      <c r="E277" s="19">
        <f t="shared" si="122"/>
        <v>0.02</v>
      </c>
      <c r="F277" s="19">
        <f t="shared" si="122"/>
        <v>0.3</v>
      </c>
      <c r="G277" s="19">
        <f t="shared" si="122"/>
        <v>0.68</v>
      </c>
      <c r="H277" s="57">
        <f>H276/50</f>
        <v>0</v>
      </c>
      <c r="I277" s="119">
        <f>I276/57</f>
        <v>0.85964912280701755</v>
      </c>
      <c r="J277" s="120">
        <f>J276/50</f>
        <v>1</v>
      </c>
    </row>
    <row r="278" spans="1:12" s="13" customFormat="1" ht="39" customHeight="1" thickBot="1" x14ac:dyDescent="0.35">
      <c r="A278" s="164" t="s">
        <v>112</v>
      </c>
      <c r="B278" s="138" t="s">
        <v>174</v>
      </c>
      <c r="C278" s="139"/>
      <c r="D278" s="139"/>
      <c r="E278" s="139"/>
      <c r="F278" s="139"/>
      <c r="G278" s="139"/>
      <c r="H278" s="140"/>
      <c r="I278" s="165"/>
      <c r="J278" s="83"/>
    </row>
    <row r="279" spans="1:12" ht="220.2" thickBot="1" x14ac:dyDescent="0.35">
      <c r="A279" s="87" t="s">
        <v>130</v>
      </c>
      <c r="B279" s="88" t="s">
        <v>123</v>
      </c>
      <c r="C279" s="89" t="s">
        <v>124</v>
      </c>
      <c r="D279" s="89" t="s">
        <v>125</v>
      </c>
      <c r="E279" s="89" t="s">
        <v>126</v>
      </c>
      <c r="F279" s="89" t="s">
        <v>127</v>
      </c>
      <c r="G279" s="163" t="s">
        <v>128</v>
      </c>
      <c r="H279" s="90" t="s">
        <v>17</v>
      </c>
      <c r="I279" s="2"/>
      <c r="K279" s="3"/>
      <c r="L279" s="3"/>
    </row>
    <row r="280" spans="1:12" s="13" customFormat="1" ht="25.05" customHeight="1" thickTop="1" x14ac:dyDescent="0.3">
      <c r="A280" s="46" t="s">
        <v>129</v>
      </c>
      <c r="B280" s="85">
        <v>38</v>
      </c>
      <c r="C280" s="22">
        <v>11</v>
      </c>
      <c r="D280" s="22">
        <v>8</v>
      </c>
      <c r="E280" s="22">
        <v>10</v>
      </c>
      <c r="F280" s="22">
        <v>7</v>
      </c>
      <c r="G280" s="22">
        <v>1</v>
      </c>
      <c r="H280" s="65">
        <v>0</v>
      </c>
    </row>
    <row r="281" spans="1:12" s="13" customFormat="1" ht="25.05" customHeight="1" x14ac:dyDescent="0.3">
      <c r="A281" s="18" t="s">
        <v>19</v>
      </c>
      <c r="B281" s="19">
        <f>B280/50</f>
        <v>0.76</v>
      </c>
      <c r="C281" s="19">
        <f>C280/(50-B280)</f>
        <v>0.91666666666666663</v>
      </c>
      <c r="D281" s="19">
        <f>D280/(50-B280)</f>
        <v>0.66666666666666663</v>
      </c>
      <c r="E281" s="19">
        <f>E280/(50-B280)</f>
        <v>0.83333333333333337</v>
      </c>
      <c r="F281" s="19">
        <f>F280/(50-B280)</f>
        <v>0.58333333333333337</v>
      </c>
      <c r="G281" s="19">
        <f>G280/(50-B280)</f>
        <v>8.3333333333333329E-2</v>
      </c>
      <c r="H281" s="20">
        <f>G280/(50-B280)</f>
        <v>8.3333333333333329E-2</v>
      </c>
    </row>
    <row r="282" spans="1:12" s="13" customFormat="1" ht="36.6" customHeight="1" x14ac:dyDescent="0.3">
      <c r="A282" s="91" t="s">
        <v>112</v>
      </c>
      <c r="B282" s="150" t="s">
        <v>174</v>
      </c>
      <c r="C282" s="133"/>
      <c r="D282" s="133"/>
      <c r="E282" s="133"/>
      <c r="F282" s="133"/>
      <c r="G282" s="133"/>
      <c r="H282" s="134"/>
    </row>
    <row r="283" spans="1:12" s="13" customFormat="1" ht="204.6" thickBot="1" x14ac:dyDescent="0.35">
      <c r="A283" s="87" t="s">
        <v>131</v>
      </c>
      <c r="B283" s="88" t="s">
        <v>149</v>
      </c>
      <c r="C283" s="89" t="s">
        <v>133</v>
      </c>
      <c r="D283" s="89" t="s">
        <v>134</v>
      </c>
      <c r="E283" s="89" t="s">
        <v>135</v>
      </c>
      <c r="F283" s="89" t="s">
        <v>128</v>
      </c>
      <c r="G283" s="90" t="s">
        <v>17</v>
      </c>
    </row>
    <row r="284" spans="1:12" s="13" customFormat="1" ht="26.4" customHeight="1" thickTop="1" x14ac:dyDescent="0.3">
      <c r="A284" s="32" t="s">
        <v>132</v>
      </c>
      <c r="B284" s="85">
        <v>23</v>
      </c>
      <c r="C284" s="22">
        <v>25</v>
      </c>
      <c r="D284" s="22">
        <v>1</v>
      </c>
      <c r="E284" s="22">
        <v>2</v>
      </c>
      <c r="F284" s="22">
        <v>0</v>
      </c>
      <c r="G284" s="65">
        <v>0</v>
      </c>
    </row>
    <row r="285" spans="1:12" s="13" customFormat="1" ht="29.4" customHeight="1" x14ac:dyDescent="0.3">
      <c r="A285" s="18" t="s">
        <v>19</v>
      </c>
      <c r="B285" s="86">
        <f>B284/50</f>
        <v>0.46</v>
      </c>
      <c r="C285" s="86">
        <f>C284/(50-B284)</f>
        <v>0.92592592592592593</v>
      </c>
      <c r="D285" s="86">
        <f>D284/(50-B284)</f>
        <v>3.7037037037037035E-2</v>
      </c>
      <c r="E285" s="86">
        <f>E284/(50-B284)</f>
        <v>7.407407407407407E-2</v>
      </c>
      <c r="F285" s="86">
        <f>F284/(50-B284)</f>
        <v>0</v>
      </c>
      <c r="G285" s="20">
        <f>G284/(50-B284)</f>
        <v>0</v>
      </c>
    </row>
    <row r="286" spans="1:12" s="13" customFormat="1" ht="29.4" customHeight="1" x14ac:dyDescent="0.3">
      <c r="A286" s="91" t="s">
        <v>112</v>
      </c>
      <c r="B286" s="166" t="s">
        <v>174</v>
      </c>
      <c r="C286" s="110"/>
      <c r="D286" s="110"/>
      <c r="E286" s="110"/>
      <c r="F286" s="110"/>
      <c r="G286" s="111"/>
    </row>
    <row r="287" spans="1:12" s="13" customFormat="1" ht="189" thickBot="1" x14ac:dyDescent="0.35">
      <c r="A287" s="87" t="s">
        <v>137</v>
      </c>
      <c r="B287" s="88" t="s">
        <v>150</v>
      </c>
      <c r="C287" s="89" t="s">
        <v>139</v>
      </c>
      <c r="D287" s="89" t="s">
        <v>140</v>
      </c>
      <c r="E287" s="89" t="s">
        <v>141</v>
      </c>
      <c r="F287" s="89" t="s">
        <v>128</v>
      </c>
      <c r="G287" s="90" t="s">
        <v>17</v>
      </c>
    </row>
    <row r="288" spans="1:12" s="13" customFormat="1" ht="26.4" customHeight="1" thickTop="1" x14ac:dyDescent="0.3">
      <c r="A288" s="32" t="s">
        <v>138</v>
      </c>
      <c r="B288" s="85">
        <v>30</v>
      </c>
      <c r="C288" s="22">
        <v>12</v>
      </c>
      <c r="D288" s="22">
        <v>10</v>
      </c>
      <c r="E288" s="22">
        <v>16</v>
      </c>
      <c r="F288" s="22">
        <v>0</v>
      </c>
      <c r="G288" s="65">
        <v>0</v>
      </c>
    </row>
    <row r="289" spans="1:7" s="13" customFormat="1" ht="25.2" customHeight="1" x14ac:dyDescent="0.3">
      <c r="A289" s="18" t="s">
        <v>19</v>
      </c>
      <c r="B289" s="86">
        <f>B288/50</f>
        <v>0.6</v>
      </c>
      <c r="C289" s="86">
        <f>C288/(50-B288)</f>
        <v>0.6</v>
      </c>
      <c r="D289" s="86">
        <f>D288/(50-B288)</f>
        <v>0.5</v>
      </c>
      <c r="E289" s="86">
        <f>E288/(50-B288)</f>
        <v>0.8</v>
      </c>
      <c r="F289" s="86">
        <f>F288/(50-B288)</f>
        <v>0</v>
      </c>
      <c r="G289" s="20">
        <f>G288/(50-B288)</f>
        <v>0</v>
      </c>
    </row>
    <row r="290" spans="1:7" s="13" customFormat="1" ht="29.4" customHeight="1" thickBot="1" x14ac:dyDescent="0.35">
      <c r="A290" s="91" t="s">
        <v>112</v>
      </c>
      <c r="B290" s="166" t="s">
        <v>174</v>
      </c>
      <c r="C290" s="110"/>
      <c r="D290" s="110"/>
      <c r="E290" s="110"/>
      <c r="F290" s="110"/>
      <c r="G290" s="111"/>
    </row>
    <row r="291" spans="1:7" s="13" customFormat="1" ht="64.2" thickBot="1" x14ac:dyDescent="0.35">
      <c r="A291" s="87" t="s">
        <v>136</v>
      </c>
      <c r="B291" s="84" t="s">
        <v>143</v>
      </c>
      <c r="C291" s="5" t="s">
        <v>144</v>
      </c>
      <c r="D291" s="5" t="s">
        <v>128</v>
      </c>
      <c r="E291" s="7" t="s">
        <v>17</v>
      </c>
      <c r="F291" s="8" t="s">
        <v>21</v>
      </c>
    </row>
    <row r="292" spans="1:7" s="13" customFormat="1" ht="43.2" customHeight="1" thickTop="1" x14ac:dyDescent="0.3">
      <c r="A292" s="32" t="s">
        <v>142</v>
      </c>
      <c r="B292" s="85">
        <v>33</v>
      </c>
      <c r="C292" s="22">
        <v>13</v>
      </c>
      <c r="D292" s="22">
        <v>0</v>
      </c>
      <c r="E292" s="92">
        <v>0</v>
      </c>
      <c r="F292" s="11">
        <v>0</v>
      </c>
    </row>
    <row r="293" spans="1:7" s="13" customFormat="1" ht="51" customHeight="1" x14ac:dyDescent="0.3">
      <c r="A293" s="18" t="s">
        <v>19</v>
      </c>
      <c r="B293" s="19">
        <f>B292/50</f>
        <v>0.66</v>
      </c>
      <c r="C293" s="19">
        <f>C292/50</f>
        <v>0.26</v>
      </c>
      <c r="D293" s="19">
        <f>D292/50</f>
        <v>0</v>
      </c>
      <c r="E293" s="20">
        <f>E292/50</f>
        <v>0</v>
      </c>
      <c r="F293" s="58">
        <f>F292/50</f>
        <v>0</v>
      </c>
    </row>
    <row r="294" spans="1:7" s="13" customFormat="1" ht="36.6" customHeight="1" x14ac:dyDescent="0.3">
      <c r="A294" s="157" t="s">
        <v>112</v>
      </c>
      <c r="B294" s="132" t="s">
        <v>213</v>
      </c>
      <c r="C294" s="133"/>
      <c r="D294" s="133"/>
      <c r="E294" s="133"/>
      <c r="F294" s="134"/>
    </row>
    <row r="295" spans="1:7" s="13" customFormat="1" ht="33" customHeight="1" x14ac:dyDescent="0.3">
      <c r="A295" s="158"/>
      <c r="B295" s="132" t="s">
        <v>214</v>
      </c>
      <c r="C295" s="133"/>
      <c r="D295" s="133"/>
      <c r="E295" s="133"/>
      <c r="F295" s="134"/>
    </row>
    <row r="296" spans="1:7" s="13" customFormat="1" ht="34.799999999999997" customHeight="1" x14ac:dyDescent="0.3">
      <c r="A296" s="158"/>
      <c r="B296" s="132" t="s">
        <v>215</v>
      </c>
      <c r="C296" s="133"/>
      <c r="D296" s="133"/>
      <c r="E296" s="133"/>
      <c r="F296" s="134"/>
    </row>
    <row r="297" spans="1:7" s="13" customFormat="1" ht="32.4" customHeight="1" x14ac:dyDescent="0.3">
      <c r="A297" s="158"/>
      <c r="B297" s="167" t="s">
        <v>216</v>
      </c>
      <c r="C297" s="168"/>
      <c r="D297" s="168"/>
      <c r="E297" s="168"/>
      <c r="F297" s="169"/>
    </row>
    <row r="298" spans="1:7" s="13" customFormat="1" ht="32.4" customHeight="1" x14ac:dyDescent="0.3">
      <c r="A298" s="158"/>
      <c r="B298" s="132" t="s">
        <v>217</v>
      </c>
      <c r="C298" s="133"/>
      <c r="D298" s="133"/>
      <c r="E298" s="133"/>
      <c r="F298" s="134"/>
    </row>
    <row r="299" spans="1:7" s="13" customFormat="1" ht="32.4" customHeight="1" x14ac:dyDescent="0.3">
      <c r="A299" s="158"/>
      <c r="B299" s="132" t="s">
        <v>218</v>
      </c>
      <c r="C299" s="133"/>
      <c r="D299" s="133"/>
      <c r="E299" s="133"/>
      <c r="F299" s="134"/>
    </row>
    <row r="300" spans="1:7" s="13" customFormat="1" ht="32.4" customHeight="1" x14ac:dyDescent="0.3">
      <c r="A300" s="158"/>
      <c r="B300" s="132" t="s">
        <v>219</v>
      </c>
      <c r="C300" s="133"/>
      <c r="D300" s="133"/>
      <c r="E300" s="133"/>
      <c r="F300" s="134"/>
    </row>
    <row r="301" spans="1:7" s="13" customFormat="1" ht="32.4" customHeight="1" x14ac:dyDescent="0.3">
      <c r="A301" s="158"/>
      <c r="B301" s="132" t="s">
        <v>220</v>
      </c>
      <c r="C301" s="133"/>
      <c r="D301" s="133"/>
      <c r="E301" s="133"/>
      <c r="F301" s="134"/>
    </row>
    <row r="302" spans="1:7" s="13" customFormat="1" ht="33.6" customHeight="1" x14ac:dyDescent="0.3">
      <c r="A302" s="158"/>
      <c r="B302" s="132" t="s">
        <v>221</v>
      </c>
      <c r="C302" s="133"/>
      <c r="D302" s="133"/>
      <c r="E302" s="133"/>
      <c r="F302" s="134"/>
    </row>
    <row r="303" spans="1:7" s="13" customFormat="1" ht="36.6" customHeight="1" x14ac:dyDescent="0.3">
      <c r="A303" s="158"/>
      <c r="B303" s="132" t="s">
        <v>222</v>
      </c>
      <c r="C303" s="133"/>
      <c r="D303" s="133"/>
      <c r="E303" s="133"/>
      <c r="F303" s="134"/>
    </row>
    <row r="304" spans="1:7" s="13" customFormat="1" ht="31.8" customHeight="1" x14ac:dyDescent="0.3">
      <c r="A304" s="158"/>
      <c r="B304" s="132" t="s">
        <v>174</v>
      </c>
      <c r="C304" s="133"/>
      <c r="D304" s="133"/>
      <c r="E304" s="133"/>
      <c r="F304" s="134"/>
    </row>
    <row r="305" spans="1:12" s="13" customFormat="1" ht="33" customHeight="1" x14ac:dyDescent="0.3">
      <c r="A305" s="158"/>
      <c r="B305" s="132" t="s">
        <v>223</v>
      </c>
      <c r="C305" s="133"/>
      <c r="D305" s="133"/>
      <c r="E305" s="133"/>
      <c r="F305" s="134"/>
    </row>
    <row r="306" spans="1:12" ht="29.4" customHeight="1" x14ac:dyDescent="0.3">
      <c r="A306" s="156"/>
      <c r="B306" s="141" t="s">
        <v>224</v>
      </c>
      <c r="C306" s="142"/>
      <c r="D306" s="142"/>
      <c r="E306" s="142"/>
      <c r="F306" s="143"/>
      <c r="G306" s="3"/>
      <c r="H306" s="3"/>
      <c r="I306" s="3"/>
      <c r="J306" s="3"/>
      <c r="K306" s="3"/>
      <c r="L306" s="3"/>
    </row>
    <row r="307" spans="1:12" ht="29.4" customHeight="1" x14ac:dyDescent="0.3">
      <c r="A307" s="125" t="s">
        <v>145</v>
      </c>
      <c r="B307" s="132" t="s">
        <v>225</v>
      </c>
      <c r="C307" s="133"/>
      <c r="D307" s="133"/>
      <c r="E307" s="133"/>
      <c r="F307" s="134"/>
      <c r="G307" s="3"/>
      <c r="H307" s="3"/>
      <c r="I307" s="3"/>
      <c r="J307" s="3"/>
      <c r="K307" s="3"/>
      <c r="L307" s="3"/>
    </row>
    <row r="308" spans="1:12" ht="29.4" customHeight="1" x14ac:dyDescent="0.3">
      <c r="A308" s="126"/>
      <c r="B308" s="132" t="s">
        <v>226</v>
      </c>
      <c r="C308" s="133"/>
      <c r="D308" s="133"/>
      <c r="E308" s="133"/>
      <c r="F308" s="134"/>
      <c r="G308" s="3"/>
      <c r="H308" s="3"/>
      <c r="I308" s="3"/>
      <c r="J308" s="3"/>
      <c r="K308" s="3"/>
      <c r="L308" s="3"/>
    </row>
    <row r="309" spans="1:12" ht="72" customHeight="1" x14ac:dyDescent="0.3">
      <c r="A309" s="126"/>
      <c r="B309" s="132" t="s">
        <v>227</v>
      </c>
      <c r="C309" s="133"/>
      <c r="D309" s="133"/>
      <c r="E309" s="133"/>
      <c r="F309" s="134"/>
      <c r="G309" s="3"/>
      <c r="H309" s="3"/>
      <c r="I309" s="3"/>
      <c r="J309" s="3"/>
      <c r="K309" s="3"/>
      <c r="L309" s="3"/>
    </row>
    <row r="310" spans="1:12" ht="29.4" customHeight="1" x14ac:dyDescent="0.3">
      <c r="A310" s="126"/>
      <c r="B310" s="132" t="s">
        <v>228</v>
      </c>
      <c r="C310" s="133"/>
      <c r="D310" s="133"/>
      <c r="E310" s="133"/>
      <c r="F310" s="134"/>
      <c r="G310" s="3"/>
      <c r="H310" s="3"/>
      <c r="I310" s="3"/>
      <c r="J310" s="3"/>
      <c r="K310" s="3"/>
      <c r="L310" s="3"/>
    </row>
    <row r="311" spans="1:12" ht="40.200000000000003" customHeight="1" x14ac:dyDescent="0.3">
      <c r="A311" s="126"/>
      <c r="B311" s="132" t="s">
        <v>229</v>
      </c>
      <c r="C311" s="133"/>
      <c r="D311" s="133"/>
      <c r="E311" s="133"/>
      <c r="F311" s="134"/>
      <c r="G311" s="3"/>
      <c r="H311" s="3"/>
      <c r="I311" s="3"/>
      <c r="J311" s="3"/>
      <c r="K311" s="3"/>
      <c r="L311" s="3"/>
    </row>
    <row r="312" spans="1:12" ht="40.799999999999997" customHeight="1" x14ac:dyDescent="0.3">
      <c r="A312" s="126"/>
      <c r="B312" s="132" t="s">
        <v>230</v>
      </c>
      <c r="C312" s="133"/>
      <c r="D312" s="133"/>
      <c r="E312" s="133"/>
      <c r="F312" s="134"/>
      <c r="G312" s="3"/>
      <c r="H312" s="3"/>
      <c r="I312" s="3"/>
      <c r="J312" s="3"/>
      <c r="K312" s="3"/>
      <c r="L312" s="3"/>
    </row>
    <row r="313" spans="1:12" ht="40.799999999999997" customHeight="1" x14ac:dyDescent="0.3">
      <c r="A313" s="126"/>
      <c r="B313" s="132" t="s">
        <v>231</v>
      </c>
      <c r="C313" s="133"/>
      <c r="D313" s="133"/>
      <c r="E313" s="133"/>
      <c r="F313" s="134"/>
      <c r="G313" s="3"/>
      <c r="H313" s="3"/>
      <c r="I313" s="3"/>
      <c r="J313" s="3"/>
      <c r="K313" s="3"/>
      <c r="L313" s="3"/>
    </row>
    <row r="314" spans="1:12" ht="36.6" customHeight="1" x14ac:dyDescent="0.3">
      <c r="A314" s="126"/>
      <c r="B314" s="132" t="s">
        <v>232</v>
      </c>
      <c r="C314" s="133"/>
      <c r="D314" s="133"/>
      <c r="E314" s="133"/>
      <c r="F314" s="134"/>
      <c r="G314" s="3"/>
      <c r="H314" s="3"/>
      <c r="I314" s="3"/>
      <c r="J314" s="3"/>
      <c r="K314" s="3"/>
      <c r="L314" s="3"/>
    </row>
    <row r="315" spans="1:12" ht="29.4" customHeight="1" x14ac:dyDescent="0.3">
      <c r="A315" s="126"/>
      <c r="B315" s="132" t="s">
        <v>233</v>
      </c>
      <c r="C315" s="133"/>
      <c r="D315" s="133"/>
      <c r="E315" s="133"/>
      <c r="F315" s="134"/>
      <c r="G315" s="3"/>
      <c r="H315" s="3"/>
      <c r="I315" s="3"/>
      <c r="J315" s="3"/>
      <c r="K315" s="3"/>
      <c r="L315" s="3"/>
    </row>
    <row r="316" spans="1:12" ht="29.4" customHeight="1" x14ac:dyDescent="0.3">
      <c r="A316" s="126"/>
      <c r="B316" s="132" t="s">
        <v>234</v>
      </c>
      <c r="C316" s="133"/>
      <c r="D316" s="133"/>
      <c r="E316" s="133"/>
      <c r="F316" s="134"/>
      <c r="G316" s="3"/>
      <c r="H316" s="3"/>
      <c r="I316" s="3"/>
      <c r="J316" s="3"/>
      <c r="K316" s="3"/>
      <c r="L316" s="3"/>
    </row>
    <row r="317" spans="1:12" ht="29.4" customHeight="1" x14ac:dyDescent="0.3">
      <c r="A317" s="126"/>
      <c r="B317" s="132" t="s">
        <v>235</v>
      </c>
      <c r="C317" s="133"/>
      <c r="D317" s="133"/>
      <c r="E317" s="133"/>
      <c r="F317" s="134"/>
      <c r="G317" s="3"/>
      <c r="H317" s="3"/>
      <c r="I317" s="3"/>
      <c r="J317" s="3"/>
      <c r="K317" s="3"/>
      <c r="L317" s="3"/>
    </row>
    <row r="318" spans="1:12" ht="29.4" customHeight="1" x14ac:dyDescent="0.3">
      <c r="A318" s="126"/>
      <c r="B318" s="132" t="s">
        <v>236</v>
      </c>
      <c r="C318" s="133"/>
      <c r="D318" s="133"/>
      <c r="E318" s="133"/>
      <c r="F318" s="134"/>
      <c r="G318" s="3"/>
      <c r="H318" s="3"/>
      <c r="I318" s="3"/>
      <c r="J318" s="3"/>
      <c r="K318" s="3"/>
      <c r="L318" s="3"/>
    </row>
    <row r="319" spans="1:12" ht="60" customHeight="1" x14ac:dyDescent="0.3">
      <c r="A319" s="126"/>
      <c r="B319" s="132" t="s">
        <v>237</v>
      </c>
      <c r="C319" s="133"/>
      <c r="D319" s="133"/>
      <c r="E319" s="133"/>
      <c r="F319" s="134"/>
      <c r="G319" s="3"/>
      <c r="H319" s="3"/>
      <c r="I319" s="3"/>
      <c r="J319" s="3"/>
      <c r="K319" s="3"/>
      <c r="L319" s="3"/>
    </row>
    <row r="320" spans="1:12" ht="40.799999999999997" customHeight="1" x14ac:dyDescent="0.3">
      <c r="A320" s="126"/>
      <c r="B320" s="132" t="s">
        <v>238</v>
      </c>
      <c r="C320" s="133"/>
      <c r="D320" s="133"/>
      <c r="E320" s="133"/>
      <c r="F320" s="134"/>
      <c r="G320" s="3"/>
      <c r="H320" s="3"/>
      <c r="I320" s="3"/>
      <c r="J320" s="3"/>
      <c r="K320" s="3"/>
      <c r="L320" s="3"/>
    </row>
    <row r="321" spans="1:12" ht="29.4" customHeight="1" x14ac:dyDescent="0.3">
      <c r="A321" s="126"/>
      <c r="B321" s="132" t="s">
        <v>239</v>
      </c>
      <c r="C321" s="133"/>
      <c r="D321" s="133"/>
      <c r="E321" s="133"/>
      <c r="F321" s="134"/>
      <c r="G321" s="3"/>
      <c r="H321" s="3"/>
      <c r="I321" s="3"/>
      <c r="J321" s="3"/>
      <c r="K321" s="3"/>
      <c r="L321" s="3"/>
    </row>
    <row r="322" spans="1:12" ht="29.4" customHeight="1" x14ac:dyDescent="0.3">
      <c r="A322" s="126"/>
      <c r="B322" s="132" t="s">
        <v>240</v>
      </c>
      <c r="C322" s="133"/>
      <c r="D322" s="133"/>
      <c r="E322" s="133"/>
      <c r="F322" s="134"/>
      <c r="G322" s="3"/>
      <c r="H322" s="3"/>
      <c r="I322" s="3"/>
      <c r="J322" s="3"/>
      <c r="K322" s="3"/>
      <c r="L322" s="3"/>
    </row>
    <row r="323" spans="1:12" ht="29.4" customHeight="1" x14ac:dyDescent="0.3">
      <c r="A323" s="126"/>
      <c r="B323" s="132" t="s">
        <v>171</v>
      </c>
      <c r="C323" s="133"/>
      <c r="D323" s="133"/>
      <c r="E323" s="133"/>
      <c r="F323" s="134"/>
      <c r="G323" s="3"/>
      <c r="H323" s="3"/>
      <c r="I323" s="3"/>
      <c r="J323" s="3"/>
      <c r="K323" s="3"/>
      <c r="L323" s="3"/>
    </row>
    <row r="324" spans="1:12" ht="77.400000000000006" customHeight="1" x14ac:dyDescent="0.3">
      <c r="A324" s="126"/>
      <c r="B324" s="132" t="s">
        <v>241</v>
      </c>
      <c r="C324" s="133"/>
      <c r="D324" s="133"/>
      <c r="E324" s="133"/>
      <c r="F324" s="134"/>
      <c r="G324" s="3"/>
      <c r="H324" s="3"/>
      <c r="I324" s="3"/>
      <c r="J324" s="3"/>
      <c r="K324" s="3"/>
      <c r="L324" s="3"/>
    </row>
    <row r="325" spans="1:12" ht="39" customHeight="1" x14ac:dyDescent="0.3">
      <c r="A325" s="126"/>
      <c r="B325" s="132" t="s">
        <v>242</v>
      </c>
      <c r="C325" s="133"/>
      <c r="D325" s="133"/>
      <c r="E325" s="133"/>
      <c r="F325" s="134"/>
      <c r="G325" s="3"/>
      <c r="H325" s="3"/>
      <c r="I325" s="3"/>
      <c r="J325" s="3"/>
      <c r="K325" s="3"/>
      <c r="L325" s="3"/>
    </row>
    <row r="326" spans="1:12" ht="37.200000000000003" customHeight="1" thickBot="1" x14ac:dyDescent="0.35">
      <c r="A326" s="127"/>
      <c r="B326" s="152" t="s">
        <v>243</v>
      </c>
      <c r="C326" s="153"/>
      <c r="D326" s="153"/>
      <c r="E326" s="153"/>
      <c r="F326" s="154"/>
      <c r="G326" s="2"/>
      <c r="H326" s="3"/>
      <c r="I326" s="3"/>
      <c r="J326" s="3"/>
      <c r="K326" s="3"/>
      <c r="L326" s="3"/>
    </row>
    <row r="327" spans="1:12" ht="126.6" thickBot="1" x14ac:dyDescent="0.35">
      <c r="A327" s="4" t="s">
        <v>39</v>
      </c>
      <c r="B327" s="5" t="s">
        <v>40</v>
      </c>
      <c r="C327" s="5" t="s">
        <v>103</v>
      </c>
      <c r="D327" s="5" t="s">
        <v>104</v>
      </c>
      <c r="E327" s="5" t="s">
        <v>105</v>
      </c>
      <c r="F327" s="5" t="s">
        <v>41</v>
      </c>
      <c r="G327" s="6" t="s">
        <v>107</v>
      </c>
      <c r="H327" s="7" t="s">
        <v>147</v>
      </c>
      <c r="I327" s="2"/>
      <c r="J327" s="3"/>
      <c r="K327" s="3"/>
      <c r="L327" s="3"/>
    </row>
    <row r="328" spans="1:12" ht="48.6" customHeight="1" thickTop="1" x14ac:dyDescent="0.3">
      <c r="A328" s="14" t="s">
        <v>151</v>
      </c>
      <c r="B328" s="15">
        <v>1</v>
      </c>
      <c r="C328" s="15">
        <v>0</v>
      </c>
      <c r="D328" s="15">
        <v>5</v>
      </c>
      <c r="E328" s="15">
        <v>11</v>
      </c>
      <c r="F328" s="15">
        <v>33</v>
      </c>
      <c r="G328" s="15">
        <f>SUM(B328:F328)</f>
        <v>50</v>
      </c>
      <c r="H328" s="16">
        <f>E328+F328</f>
        <v>44</v>
      </c>
      <c r="I328" s="2"/>
      <c r="J328" s="3"/>
      <c r="K328" s="3"/>
      <c r="L328" s="3"/>
    </row>
    <row r="329" spans="1:12" ht="40.5" customHeight="1" x14ac:dyDescent="0.3">
      <c r="A329" s="72" t="s">
        <v>19</v>
      </c>
      <c r="B329" s="98">
        <f>B328/50</f>
        <v>0.02</v>
      </c>
      <c r="C329" s="98">
        <f t="shared" ref="C329:F329" si="123">C328/50</f>
        <v>0</v>
      </c>
      <c r="D329" s="98">
        <f t="shared" si="123"/>
        <v>0.1</v>
      </c>
      <c r="E329" s="98">
        <f t="shared" si="123"/>
        <v>0.22</v>
      </c>
      <c r="F329" s="98">
        <f t="shared" si="123"/>
        <v>0.66</v>
      </c>
      <c r="G329" s="98"/>
      <c r="H329" s="170">
        <f>H328/G328</f>
        <v>0.88</v>
      </c>
      <c r="I329" s="2"/>
      <c r="J329" s="3"/>
      <c r="K329" s="3"/>
      <c r="L329" s="3"/>
    </row>
    <row r="330" spans="1:12" ht="39" customHeight="1" x14ac:dyDescent="0.3">
      <c r="A330" s="115" t="s">
        <v>112</v>
      </c>
      <c r="B330" s="128" t="s">
        <v>244</v>
      </c>
      <c r="C330" s="128"/>
      <c r="D330" s="128"/>
      <c r="E330" s="128"/>
      <c r="F330" s="128"/>
      <c r="G330" s="128"/>
      <c r="H330" s="129"/>
      <c r="I330" s="2"/>
      <c r="J330" s="3"/>
      <c r="K330" s="3"/>
      <c r="L330" s="3"/>
    </row>
    <row r="331" spans="1:12" ht="42.6" customHeight="1" thickBot="1" x14ac:dyDescent="0.35">
      <c r="A331" s="116"/>
      <c r="B331" s="130" t="s">
        <v>174</v>
      </c>
      <c r="C331" s="130"/>
      <c r="D331" s="130"/>
      <c r="E331" s="130"/>
      <c r="F331" s="130"/>
      <c r="G331" s="130"/>
      <c r="H331" s="131"/>
      <c r="I331" s="2"/>
      <c r="J331" s="3"/>
      <c r="K331" s="3"/>
      <c r="L331" s="3"/>
    </row>
    <row r="332" spans="1:12" ht="42.6" customHeight="1" x14ac:dyDescent="0.3">
      <c r="A332" s="76"/>
      <c r="B332" s="107"/>
      <c r="C332" s="107"/>
      <c r="D332" s="107"/>
      <c r="E332" s="107"/>
      <c r="F332" s="107"/>
      <c r="G332" s="107"/>
      <c r="H332" s="107"/>
      <c r="I332" s="2"/>
      <c r="J332" s="3"/>
      <c r="K332" s="3"/>
      <c r="L332" s="3"/>
    </row>
    <row r="333" spans="1:12" ht="46.8" customHeight="1" x14ac:dyDescent="0.3">
      <c r="A333" s="151" t="s">
        <v>16</v>
      </c>
      <c r="B333" s="151"/>
      <c r="C333" s="151"/>
      <c r="D333" s="151"/>
      <c r="E333" s="151"/>
      <c r="F333" s="151"/>
      <c r="G333" s="151"/>
      <c r="H333" s="151"/>
      <c r="I333" s="93"/>
      <c r="L333" s="3"/>
    </row>
    <row r="334" spans="1:12" ht="46.8" customHeight="1" thickBot="1" x14ac:dyDescent="0.3">
      <c r="A334" s="149" t="s">
        <v>106</v>
      </c>
      <c r="B334" s="149"/>
      <c r="C334" s="149"/>
      <c r="D334" s="149"/>
      <c r="E334" s="149"/>
      <c r="F334" s="149"/>
      <c r="G334" s="149"/>
      <c r="H334" s="94" t="s">
        <v>107</v>
      </c>
      <c r="I334" s="94" t="s">
        <v>19</v>
      </c>
      <c r="L334" s="3"/>
    </row>
    <row r="335" spans="1:12" ht="33" customHeight="1" x14ac:dyDescent="0.3">
      <c r="A335" s="144" t="s">
        <v>245</v>
      </c>
      <c r="B335" s="144"/>
      <c r="C335" s="144"/>
      <c r="D335" s="144"/>
      <c r="E335" s="144"/>
      <c r="F335" s="144"/>
      <c r="G335" s="144"/>
      <c r="H335" s="94">
        <v>1</v>
      </c>
      <c r="I335" s="95">
        <f>H335/50</f>
        <v>0.02</v>
      </c>
    </row>
    <row r="336" spans="1:12" ht="33" customHeight="1" x14ac:dyDescent="0.3">
      <c r="A336" s="144" t="s">
        <v>246</v>
      </c>
      <c r="B336" s="144"/>
      <c r="C336" s="144"/>
      <c r="D336" s="144"/>
      <c r="E336" s="144"/>
      <c r="F336" s="144"/>
      <c r="G336" s="144"/>
      <c r="H336" s="48">
        <v>1</v>
      </c>
      <c r="I336" s="95">
        <f t="shared" ref="I336:I340" si="124">H336/50</f>
        <v>0.02</v>
      </c>
    </row>
    <row r="337" spans="1:9" ht="33" customHeight="1" x14ac:dyDescent="0.3">
      <c r="A337" s="144" t="s">
        <v>247</v>
      </c>
      <c r="B337" s="144"/>
      <c r="C337" s="144"/>
      <c r="D337" s="144"/>
      <c r="E337" s="144"/>
      <c r="F337" s="144"/>
      <c r="G337" s="144"/>
      <c r="H337" s="48">
        <v>1</v>
      </c>
      <c r="I337" s="95">
        <f t="shared" si="124"/>
        <v>0.02</v>
      </c>
    </row>
    <row r="338" spans="1:9" ht="33" customHeight="1" x14ac:dyDescent="0.3">
      <c r="A338" s="144" t="s">
        <v>174</v>
      </c>
      <c r="B338" s="144"/>
      <c r="C338" s="144"/>
      <c r="D338" s="144"/>
      <c r="E338" s="144"/>
      <c r="F338" s="144"/>
      <c r="G338" s="144"/>
      <c r="H338" s="48">
        <v>1</v>
      </c>
      <c r="I338" s="95">
        <f t="shared" si="124"/>
        <v>0.02</v>
      </c>
    </row>
    <row r="339" spans="1:9" ht="33" customHeight="1" x14ac:dyDescent="0.3">
      <c r="A339" s="171" t="s">
        <v>248</v>
      </c>
      <c r="B339" s="172"/>
      <c r="C339" s="172"/>
      <c r="D339" s="172"/>
      <c r="E339" s="172"/>
      <c r="F339" s="172"/>
      <c r="G339" s="173"/>
      <c r="H339" s="114">
        <v>1</v>
      </c>
      <c r="I339" s="95">
        <f t="shared" si="124"/>
        <v>0.02</v>
      </c>
    </row>
    <row r="340" spans="1:9" ht="41.4" customHeight="1" x14ac:dyDescent="0.3">
      <c r="A340" s="144" t="s">
        <v>249</v>
      </c>
      <c r="B340" s="144"/>
      <c r="C340" s="144"/>
      <c r="D340" s="144"/>
      <c r="E340" s="144"/>
      <c r="F340" s="144"/>
      <c r="G340" s="144"/>
      <c r="H340" s="48">
        <v>1</v>
      </c>
      <c r="I340" s="95">
        <f t="shared" si="124"/>
        <v>0.02</v>
      </c>
    </row>
    <row r="341" spans="1:9" ht="33" customHeight="1" x14ac:dyDescent="0.3">
      <c r="A341" s="144" t="s">
        <v>17</v>
      </c>
      <c r="B341" s="144"/>
      <c r="C341" s="144"/>
      <c r="D341" s="144"/>
      <c r="E341" s="144"/>
      <c r="F341" s="144"/>
      <c r="G341" s="144"/>
      <c r="H341" s="48">
        <f>50-SUM(H335:H340)</f>
        <v>44</v>
      </c>
      <c r="I341" s="95">
        <f>H341/50</f>
        <v>0.88</v>
      </c>
    </row>
    <row r="342" spans="1:9" x14ac:dyDescent="0.3">
      <c r="A342" s="49"/>
      <c r="B342" s="50"/>
      <c r="C342" s="51"/>
    </row>
  </sheetData>
  <mergeCells count="143">
    <mergeCell ref="A339:G339"/>
    <mergeCell ref="A7:A9"/>
    <mergeCell ref="A12:A13"/>
    <mergeCell ref="A16:A18"/>
    <mergeCell ref="B275:H275"/>
    <mergeCell ref="B278:H278"/>
    <mergeCell ref="B298:F298"/>
    <mergeCell ref="B299:F299"/>
    <mergeCell ref="B260:H260"/>
    <mergeCell ref="B263:H263"/>
    <mergeCell ref="B266:H266"/>
    <mergeCell ref="B269:H269"/>
    <mergeCell ref="B272:H272"/>
    <mergeCell ref="B245:H245"/>
    <mergeCell ref="B248:H248"/>
    <mergeCell ref="B251:H251"/>
    <mergeCell ref="B254:H254"/>
    <mergeCell ref="B257:H257"/>
    <mergeCell ref="B229:H229"/>
    <mergeCell ref="B232:H232"/>
    <mergeCell ref="B235:H235"/>
    <mergeCell ref="B238:H238"/>
    <mergeCell ref="B241:H241"/>
    <mergeCell ref="B214:H214"/>
    <mergeCell ref="B217:H217"/>
    <mergeCell ref="B220:H220"/>
    <mergeCell ref="B223:H223"/>
    <mergeCell ref="B226:H226"/>
    <mergeCell ref="B198:H198"/>
    <mergeCell ref="B201:H201"/>
    <mergeCell ref="B204:H204"/>
    <mergeCell ref="B207:H207"/>
    <mergeCell ref="B211:H211"/>
    <mergeCell ref="B164:I164"/>
    <mergeCell ref="B183:H183"/>
    <mergeCell ref="B186:H186"/>
    <mergeCell ref="B192:H192"/>
    <mergeCell ref="B195:H195"/>
    <mergeCell ref="B125:H125"/>
    <mergeCell ref="B129:H129"/>
    <mergeCell ref="B132:H132"/>
    <mergeCell ref="B136:H136"/>
    <mergeCell ref="B139:H139"/>
    <mergeCell ref="B102:H102"/>
    <mergeCell ref="B106:H106"/>
    <mergeCell ref="B109:H109"/>
    <mergeCell ref="B112:H112"/>
    <mergeCell ref="B116:H116"/>
    <mergeCell ref="B87:H87"/>
    <mergeCell ref="B90:H90"/>
    <mergeCell ref="B93:H93"/>
    <mergeCell ref="B96:H96"/>
    <mergeCell ref="B99:H99"/>
    <mergeCell ref="B55:H55"/>
    <mergeCell ref="B58:H58"/>
    <mergeCell ref="B59:H59"/>
    <mergeCell ref="B62:H62"/>
    <mergeCell ref="B63:H63"/>
    <mergeCell ref="B42:H42"/>
    <mergeCell ref="B49:H49"/>
    <mergeCell ref="B50:H50"/>
    <mergeCell ref="B53:H53"/>
    <mergeCell ref="B54:H54"/>
    <mergeCell ref="B7:H7"/>
    <mergeCell ref="B8:H8"/>
    <mergeCell ref="B16:H16"/>
    <mergeCell ref="B12:H12"/>
    <mergeCell ref="B13:H13"/>
    <mergeCell ref="B319:F319"/>
    <mergeCell ref="A70:A71"/>
    <mergeCell ref="B314:F314"/>
    <mergeCell ref="B315:F315"/>
    <mergeCell ref="B316:F316"/>
    <mergeCell ref="B317:F317"/>
    <mergeCell ref="B318:F318"/>
    <mergeCell ref="B309:F309"/>
    <mergeCell ref="B310:F310"/>
    <mergeCell ref="B311:F311"/>
    <mergeCell ref="B312:F312"/>
    <mergeCell ref="B313:F313"/>
    <mergeCell ref="B304:F304"/>
    <mergeCell ref="B305:F305"/>
    <mergeCell ref="A294:A306"/>
    <mergeCell ref="B307:F307"/>
    <mergeCell ref="A341:G341"/>
    <mergeCell ref="A167:A168"/>
    <mergeCell ref="A170:A171"/>
    <mergeCell ref="A176:A177"/>
    <mergeCell ref="A336:G336"/>
    <mergeCell ref="A337:G337"/>
    <mergeCell ref="A338:G338"/>
    <mergeCell ref="A340:G340"/>
    <mergeCell ref="A334:G334"/>
    <mergeCell ref="A335:G335"/>
    <mergeCell ref="B189:H189"/>
    <mergeCell ref="B282:H282"/>
    <mergeCell ref="B294:F294"/>
    <mergeCell ref="A333:H333"/>
    <mergeCell ref="B306:F306"/>
    <mergeCell ref="B326:F326"/>
    <mergeCell ref="B9:H9"/>
    <mergeCell ref="B70:H70"/>
    <mergeCell ref="B18:H18"/>
    <mergeCell ref="B45:H45"/>
    <mergeCell ref="B66:H66"/>
    <mergeCell ref="B17:H17"/>
    <mergeCell ref="B23:H23"/>
    <mergeCell ref="B22:H22"/>
    <mergeCell ref="B26:H26"/>
    <mergeCell ref="B27:H27"/>
    <mergeCell ref="B30:H30"/>
    <mergeCell ref="B31:H31"/>
    <mergeCell ref="B34:H34"/>
    <mergeCell ref="B35:H35"/>
    <mergeCell ref="B38:H38"/>
    <mergeCell ref="B41:H41"/>
    <mergeCell ref="A140:A164"/>
    <mergeCell ref="B71:H71"/>
    <mergeCell ref="B119:H119"/>
    <mergeCell ref="B122:H122"/>
    <mergeCell ref="B74:H74"/>
    <mergeCell ref="B77:H77"/>
    <mergeCell ref="A80:A81"/>
    <mergeCell ref="B80:H80"/>
    <mergeCell ref="B81:H81"/>
    <mergeCell ref="B84:H84"/>
    <mergeCell ref="B308:F308"/>
    <mergeCell ref="B295:F295"/>
    <mergeCell ref="B296:F296"/>
    <mergeCell ref="B297:F297"/>
    <mergeCell ref="B302:F302"/>
    <mergeCell ref="B303:F303"/>
    <mergeCell ref="B300:F300"/>
    <mergeCell ref="B301:F301"/>
    <mergeCell ref="B320:F320"/>
    <mergeCell ref="B321:F321"/>
    <mergeCell ref="B322:F322"/>
    <mergeCell ref="B323:F323"/>
    <mergeCell ref="B324:F324"/>
    <mergeCell ref="A307:A326"/>
    <mergeCell ref="B330:H330"/>
    <mergeCell ref="B331:H331"/>
    <mergeCell ref="B325:F325"/>
  </mergeCells>
  <phoneticPr fontId="1" type="noConversion"/>
  <printOptions horizontalCentered="1"/>
  <pageMargins left="0.11811023622047245" right="0.15748031496062992" top="0.51181102362204722" bottom="0.55118110236220474" header="0.51181102362204722" footer="0.15748031496062992"/>
  <pageSetup paperSize="9" scale="70" fitToHeight="20" orientation="portrait" r:id="rId1"/>
  <headerFooter alignWithMargins="0">
    <oddFooter>&amp;L&amp;"新細明體,粗斜體"&amp;10&amp;D &amp;T&amp;C&amp;"新細明體,粗體"&amp;10&amp;A&amp;R&amp;"新細明體,粗斜體"&amp;10第&amp;P頁 共&amp;N頁</oddFooter>
  </headerFooter>
  <rowBreaks count="2" manualBreakCount="2">
    <brk id="164" max="16383" man="1"/>
    <brk id="16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台北至德</vt:lpstr>
    </vt:vector>
  </TitlesOfParts>
  <Company>婦聯聽障文教基金會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行政組長</dc:creator>
  <cp:lastModifiedBy>Lin Jill</cp:lastModifiedBy>
  <cp:lastPrinted>2022-11-21T02:50:31Z</cp:lastPrinted>
  <dcterms:created xsi:type="dcterms:W3CDTF">2010-06-01T01:28:29Z</dcterms:created>
  <dcterms:modified xsi:type="dcterms:W3CDTF">2022-11-21T02:50:42Z</dcterms:modified>
</cp:coreProperties>
</file>