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defaultThemeVersion="166925"/>
  <mc:AlternateContent xmlns:mc="http://schemas.openxmlformats.org/markup-compatibility/2006">
    <mc:Choice Requires="x15">
      <x15ac:absPath xmlns:x15ac="http://schemas.microsoft.com/office/spreadsheetml/2010/11/ac" url="C:\Users\SPS\My Tresors\College\BUSMGT 2321\"/>
    </mc:Choice>
  </mc:AlternateContent>
  <xr:revisionPtr revIDLastSave="0" documentId="13_ncr:1_{EE7F2304-C579-40E8-97A0-C92B143648E8}" xr6:coauthVersionLast="46" xr6:coauthVersionMax="46" xr10:uidLastSave="{00000000-0000-0000-0000-000000000000}"/>
  <bookViews>
    <workbookView xWindow="16900" yWindow="1480" windowWidth="24730" windowHeight="13900" activeTab="4" xr2:uid="{00000000-000D-0000-FFFF-FFFF00000000}"/>
  </bookViews>
  <sheets>
    <sheet name="Cover Sheet" sheetId="11" r:id="rId1"/>
    <sheet name="Watch Goal Program" sheetId="13" r:id="rId2"/>
    <sheet name="Watch LP-Students-2" sheetId="12" r:id="rId3"/>
    <sheet name="Watch LP-Students" sheetId="5" r:id="rId4"/>
    <sheet name="Transshipment" sheetId="14" r:id="rId5"/>
  </sheets>
  <definedNames>
    <definedName name="_xlnm.Print_Area" localSheetId="0">'Cover Sheet'!$A$1:$A$18</definedName>
    <definedName name="solver_adj" localSheetId="4" hidden="1">Transshipment!$B$4:$BC$4</definedName>
    <definedName name="solver_adj" localSheetId="1" hidden="1">'Watch Goal Program'!$C$6:$O$6</definedName>
    <definedName name="solver_adj" localSheetId="3" hidden="1">'Watch LP-Students'!$C$6:$I$6</definedName>
    <definedName name="solver_adj" localSheetId="2" hidden="1">'Watch LP-Students-2'!$C$6:$I$6</definedName>
    <definedName name="solver_cvg" localSheetId="4" hidden="1">0.0001</definedName>
    <definedName name="solver_cvg" localSheetId="1" hidden="1">0.0001</definedName>
    <definedName name="solver_cvg" localSheetId="3" hidden="1">0.0001</definedName>
    <definedName name="solver_cvg" localSheetId="2" hidden="1">0.0001</definedName>
    <definedName name="solver_drv" localSheetId="4" hidden="1">2</definedName>
    <definedName name="solver_drv" localSheetId="1" hidden="1">2</definedName>
    <definedName name="solver_drv" localSheetId="3" hidden="1">2</definedName>
    <definedName name="solver_drv" localSheetId="2" hidden="1">2</definedName>
    <definedName name="solver_eng" localSheetId="4" hidden="1">2</definedName>
    <definedName name="solver_eng" localSheetId="1" hidden="1">2</definedName>
    <definedName name="solver_eng" localSheetId="3" hidden="1">2</definedName>
    <definedName name="solver_eng" localSheetId="2" hidden="1">2</definedName>
    <definedName name="solver_est" localSheetId="4" hidden="1">1</definedName>
    <definedName name="solver_est" localSheetId="1" hidden="1">1</definedName>
    <definedName name="solver_est" localSheetId="3" hidden="1">1</definedName>
    <definedName name="solver_est" localSheetId="2" hidden="1">1</definedName>
    <definedName name="solver_itr" localSheetId="4" hidden="1">2147483647</definedName>
    <definedName name="solver_itr" localSheetId="1" hidden="1">2147483647</definedName>
    <definedName name="solver_itr" localSheetId="3" hidden="1">2147483647</definedName>
    <definedName name="solver_itr" localSheetId="2" hidden="1">2147483647</definedName>
    <definedName name="solver_lhs1" localSheetId="4" hidden="1">Transshipment!$BD$10:$BD$12</definedName>
    <definedName name="solver_lhs1" localSheetId="1" hidden="1">'Watch Goal Program'!$P$10:$P$11</definedName>
    <definedName name="solver_lhs1" localSheetId="3" hidden="1">'Watch LP-Students'!$J$22:$J$30</definedName>
    <definedName name="solver_lhs1" localSheetId="2" hidden="1">'Watch LP-Students-2'!$J$22:$J$31</definedName>
    <definedName name="solver_lhs10" localSheetId="4" hidden="1">Transshipment!$BD$41:$BD$42</definedName>
    <definedName name="solver_lhs11" localSheetId="4" hidden="1">Transshipment!$BD$7:$BD$9</definedName>
    <definedName name="solver_lhs12" localSheetId="4" hidden="1">Transshipment!$BD$9</definedName>
    <definedName name="solver_lhs2" localSheetId="4" hidden="1">Transshipment!$BD$13:$BD$15</definedName>
    <definedName name="solver_lhs2" localSheetId="1" hidden="1">'Watch Goal Program'!$P$12:$P$21</definedName>
    <definedName name="solver_lhs2" localSheetId="3" hidden="1">'Watch LP-Students'!$J$9:$J$21</definedName>
    <definedName name="solver_lhs2" localSheetId="2" hidden="1">'Watch LP-Students-2'!$J$9:$J$21</definedName>
    <definedName name="solver_lhs3" localSheetId="4" hidden="1">Transshipment!$BD$17:$BD$19</definedName>
    <definedName name="solver_lhs3" localSheetId="1" hidden="1">'Watch Goal Program'!$P$22:$P$30</definedName>
    <definedName name="solver_lhs3" localSheetId="2" hidden="1">'Watch LP-Students-2'!$J$9:$J$21</definedName>
    <definedName name="solver_lhs4" localSheetId="4" hidden="1">Transshipment!$BD$20:$BD$22</definedName>
    <definedName name="solver_lhs4" localSheetId="1" hidden="1">'Watch Goal Program'!$P$31</definedName>
    <definedName name="solver_lhs5" localSheetId="4" hidden="1">Transshipment!$BD$23:$BD$25</definedName>
    <definedName name="solver_lhs5" localSheetId="1" hidden="1">'Watch Goal Program'!$P$9</definedName>
    <definedName name="solver_lhs6" localSheetId="4" hidden="1">Transshipment!$BD$27:$BD$29</definedName>
    <definedName name="solver_lhs6" localSheetId="1" hidden="1">'Watch Goal Program'!$P$9</definedName>
    <definedName name="solver_lhs7" localSheetId="4" hidden="1">Transshipment!$BD$30:$BD$32</definedName>
    <definedName name="solver_lhs8" localSheetId="4" hidden="1">Transshipment!$BD$33:$BD$35</definedName>
    <definedName name="solver_lhs9" localSheetId="4" hidden="1">Transshipment!$BD$37:$BD$39</definedName>
    <definedName name="solver_lin" localSheetId="1" hidden="1">1</definedName>
    <definedName name="solver_mip" localSheetId="4" hidden="1">2147483647</definedName>
    <definedName name="solver_mip" localSheetId="1" hidden="1">2147483647</definedName>
    <definedName name="solver_mip" localSheetId="3" hidden="1">2147483647</definedName>
    <definedName name="solver_mip" localSheetId="2" hidden="1">2147483647</definedName>
    <definedName name="solver_mni" localSheetId="4" hidden="1">30</definedName>
    <definedName name="solver_mni" localSheetId="1" hidden="1">30</definedName>
    <definedName name="solver_mni" localSheetId="3" hidden="1">30</definedName>
    <definedName name="solver_mni" localSheetId="2" hidden="1">30</definedName>
    <definedName name="solver_mrt" localSheetId="4" hidden="1">0.075</definedName>
    <definedName name="solver_mrt" localSheetId="1" hidden="1">0.075</definedName>
    <definedName name="solver_mrt" localSheetId="3" hidden="1">0.075</definedName>
    <definedName name="solver_mrt" localSheetId="2" hidden="1">0.075</definedName>
    <definedName name="solver_msl" localSheetId="4" hidden="1">2</definedName>
    <definedName name="solver_msl" localSheetId="1" hidden="1">2</definedName>
    <definedName name="solver_msl" localSheetId="3" hidden="1">2</definedName>
    <definedName name="solver_msl" localSheetId="2" hidden="1">2</definedName>
    <definedName name="solver_neg" localSheetId="4" hidden="1">1</definedName>
    <definedName name="solver_neg" localSheetId="1" hidden="1">1</definedName>
    <definedName name="solver_neg" localSheetId="3" hidden="1">1</definedName>
    <definedName name="solver_neg" localSheetId="2" hidden="1">1</definedName>
    <definedName name="solver_nod" localSheetId="4" hidden="1">2147483647</definedName>
    <definedName name="solver_nod" localSheetId="1" hidden="1">2147483647</definedName>
    <definedName name="solver_nod" localSheetId="3" hidden="1">2147483647</definedName>
    <definedName name="solver_nod" localSheetId="2" hidden="1">2147483647</definedName>
    <definedName name="solver_num" localSheetId="4" hidden="1">11</definedName>
    <definedName name="solver_num" localSheetId="1" hidden="1">5</definedName>
    <definedName name="solver_num" localSheetId="3" hidden="1">2</definedName>
    <definedName name="solver_num" localSheetId="2" hidden="1">2</definedName>
    <definedName name="solver_nwt" localSheetId="4" hidden="1">1</definedName>
    <definedName name="solver_nwt" localSheetId="1" hidden="1">1</definedName>
    <definedName name="solver_nwt" localSheetId="3" hidden="1">1</definedName>
    <definedName name="solver_nwt" localSheetId="2" hidden="1">1</definedName>
    <definedName name="solver_opt" localSheetId="4" hidden="1">Transshipment!$BD$5</definedName>
    <definedName name="solver_opt" localSheetId="1" hidden="1">'Watch Goal Program'!$P$7</definedName>
    <definedName name="solver_opt" localSheetId="3" hidden="1">'Watch LP-Students'!$J$7</definedName>
    <definedName name="solver_opt" localSheetId="2" hidden="1">'Watch LP-Students-2'!$J$7</definedName>
    <definedName name="solver_pre" localSheetId="4" hidden="1">0.000001</definedName>
    <definedName name="solver_pre" localSheetId="1" hidden="1">0.000001</definedName>
    <definedName name="solver_pre" localSheetId="3" hidden="1">0.000001</definedName>
    <definedName name="solver_pre" localSheetId="2" hidden="1">0.000001</definedName>
    <definedName name="solver_rbv" localSheetId="4" hidden="1">2</definedName>
    <definedName name="solver_rbv" localSheetId="1" hidden="1">2</definedName>
    <definedName name="solver_rbv" localSheetId="3" hidden="1">2</definedName>
    <definedName name="solver_rbv" localSheetId="2" hidden="1">2</definedName>
    <definedName name="solver_rel1" localSheetId="4" hidden="1">2</definedName>
    <definedName name="solver_rel1" localSheetId="1" hidden="1">2</definedName>
    <definedName name="solver_rel1" localSheetId="3" hidden="1">3</definedName>
    <definedName name="solver_rel1" localSheetId="2" hidden="1">3</definedName>
    <definedName name="solver_rel10" localSheetId="4" hidden="1">2</definedName>
    <definedName name="solver_rel11" localSheetId="4" hidden="1">1</definedName>
    <definedName name="solver_rel12" localSheetId="4" hidden="1">1</definedName>
    <definedName name="solver_rel2" localSheetId="4" hidden="1">3</definedName>
    <definedName name="solver_rel2" localSheetId="1" hidden="1">1</definedName>
    <definedName name="solver_rel2" localSheetId="3" hidden="1">1</definedName>
    <definedName name="solver_rel2" localSheetId="2" hidden="1">1</definedName>
    <definedName name="solver_rel3" localSheetId="4" hidden="1">1</definedName>
    <definedName name="solver_rel3" localSheetId="1" hidden="1">3</definedName>
    <definedName name="solver_rel3" localSheetId="2" hidden="1">1</definedName>
    <definedName name="solver_rel4" localSheetId="4" hidden="1">2</definedName>
    <definedName name="solver_rel4" localSheetId="1" hidden="1">2</definedName>
    <definedName name="solver_rel5" localSheetId="4" hidden="1">3</definedName>
    <definedName name="solver_rel5" localSheetId="1" hidden="1">1</definedName>
    <definedName name="solver_rel6" localSheetId="4" hidden="1">1</definedName>
    <definedName name="solver_rel6" localSheetId="1" hidden="1">1</definedName>
    <definedName name="solver_rel7" localSheetId="4" hidden="1">2</definedName>
    <definedName name="solver_rel8" localSheetId="4" hidden="1">3</definedName>
    <definedName name="solver_rel9" localSheetId="4" hidden="1">1</definedName>
    <definedName name="solver_rhs1" localSheetId="4" hidden="1">Transshipment!$BF$10:$BF$12</definedName>
    <definedName name="solver_rhs1" localSheetId="1" hidden="1">'Watch Goal Program'!$R$10:$R$11</definedName>
    <definedName name="solver_rhs1" localSheetId="3" hidden="1">'Watch LP-Students'!$L$22:$L$30</definedName>
    <definedName name="solver_rhs1" localSheetId="2" hidden="1">'Watch LP-Students-2'!$L$22:$L$31</definedName>
    <definedName name="solver_rhs10" localSheetId="4" hidden="1">Transshipment!$BF$41:$BF$42</definedName>
    <definedName name="solver_rhs11" localSheetId="4" hidden="1">Transshipment!$BF$7:$BF$9</definedName>
    <definedName name="solver_rhs12" localSheetId="4" hidden="1">Transshipment!$BF$9</definedName>
    <definedName name="solver_rhs2" localSheetId="4" hidden="1">Transshipment!$BF$13:$BF$15</definedName>
    <definedName name="solver_rhs2" localSheetId="1" hidden="1">'Watch Goal Program'!$R$12:$R$21</definedName>
    <definedName name="solver_rhs2" localSheetId="3" hidden="1">'Watch LP-Students'!$L$9:$L$21</definedName>
    <definedName name="solver_rhs2" localSheetId="2" hidden="1">'Watch LP-Students-2'!$L$9:$L$21</definedName>
    <definedName name="solver_rhs3" localSheetId="4" hidden="1">Transshipment!$BF$17:$BF$19</definedName>
    <definedName name="solver_rhs3" localSheetId="1" hidden="1">'Watch Goal Program'!$R$22:$R$30</definedName>
    <definedName name="solver_rhs3" localSheetId="2" hidden="1">'Watch LP-Students-2'!$L$9:$L$21</definedName>
    <definedName name="solver_rhs4" localSheetId="4" hidden="1">Transshipment!$BF$20:$BF$22</definedName>
    <definedName name="solver_rhs4" localSheetId="1" hidden="1">'Watch Goal Program'!$R$31</definedName>
    <definedName name="solver_rhs5" localSheetId="4" hidden="1">Transshipment!$BF$23:$BF$25</definedName>
    <definedName name="solver_rhs5" localSheetId="1" hidden="1">'Watch Goal Program'!$R$9</definedName>
    <definedName name="solver_rhs6" localSheetId="4" hidden="1">Transshipment!$BF$27:$BF$29</definedName>
    <definedName name="solver_rhs6" localSheetId="1" hidden="1">'Watch Goal Program'!$R$9</definedName>
    <definedName name="solver_rhs7" localSheetId="4" hidden="1">Transshipment!$BF$30:$BF$32</definedName>
    <definedName name="solver_rhs8" localSheetId="4" hidden="1">Transshipment!$BF$33:$BF$35</definedName>
    <definedName name="solver_rhs9" localSheetId="4" hidden="1">Transshipment!$BF$37:$BF$39</definedName>
    <definedName name="solver_rlx" localSheetId="4" hidden="1">2</definedName>
    <definedName name="solver_rlx" localSheetId="1" hidden="1">2</definedName>
    <definedName name="solver_rlx" localSheetId="3" hidden="1">2</definedName>
    <definedName name="solver_rlx" localSheetId="2" hidden="1">2</definedName>
    <definedName name="solver_rsd" localSheetId="4" hidden="1">0</definedName>
    <definedName name="solver_rsd" localSheetId="1" hidden="1">0</definedName>
    <definedName name="solver_rsd" localSheetId="3" hidden="1">0</definedName>
    <definedName name="solver_rsd" localSheetId="2" hidden="1">0</definedName>
    <definedName name="solver_scl" localSheetId="4" hidden="1">2</definedName>
    <definedName name="solver_scl" localSheetId="1" hidden="1">2</definedName>
    <definedName name="solver_scl" localSheetId="3" hidden="1">2</definedName>
    <definedName name="solver_scl" localSheetId="2" hidden="1">2</definedName>
    <definedName name="solver_sho" localSheetId="4" hidden="1">2</definedName>
    <definedName name="solver_sho" localSheetId="1" hidden="1">2</definedName>
    <definedName name="solver_sho" localSheetId="3" hidden="1">2</definedName>
    <definedName name="solver_sho" localSheetId="2" hidden="1">2</definedName>
    <definedName name="solver_ssz" localSheetId="4" hidden="1">100</definedName>
    <definedName name="solver_ssz" localSheetId="1" hidden="1">100</definedName>
    <definedName name="solver_ssz" localSheetId="3" hidden="1">100</definedName>
    <definedName name="solver_ssz" localSheetId="2" hidden="1">100</definedName>
    <definedName name="solver_tim" localSheetId="4" hidden="1">2147483647</definedName>
    <definedName name="solver_tim" localSheetId="1" hidden="1">2147483647</definedName>
    <definedName name="solver_tim" localSheetId="3" hidden="1">2147483647</definedName>
    <definedName name="solver_tim" localSheetId="2" hidden="1">2147483647</definedName>
    <definedName name="solver_tol" localSheetId="4" hidden="1">0.01</definedName>
    <definedName name="solver_tol" localSheetId="1" hidden="1">0.01</definedName>
    <definedName name="solver_tol" localSheetId="3" hidden="1">0.01</definedName>
    <definedName name="solver_tol" localSheetId="2" hidden="1">0.01</definedName>
    <definedName name="solver_typ" localSheetId="4" hidden="1">2</definedName>
    <definedName name="solver_typ" localSheetId="1" hidden="1">2</definedName>
    <definedName name="solver_typ" localSheetId="3" hidden="1">1</definedName>
    <definedName name="solver_typ" localSheetId="2" hidden="1">1</definedName>
    <definedName name="solver_val" localSheetId="4" hidden="1">0</definedName>
    <definedName name="solver_val" localSheetId="1" hidden="1">0</definedName>
    <definedName name="solver_val" localSheetId="3" hidden="1">0</definedName>
    <definedName name="solver_val" localSheetId="2" hidden="1">0</definedName>
    <definedName name="solver_ver" localSheetId="4" hidden="1">3</definedName>
    <definedName name="solver_ver" localSheetId="1" hidden="1">2</definedName>
    <definedName name="solver_ver" localSheetId="3"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D42" i="14" l="1"/>
  <c r="BD41" i="14"/>
  <c r="BD39" i="14"/>
  <c r="BD38" i="14"/>
  <c r="BD37" i="14"/>
  <c r="BD35" i="14"/>
  <c r="BD34" i="14"/>
  <c r="BD33" i="14"/>
  <c r="BD32" i="14"/>
  <c r="BD31" i="14"/>
  <c r="BD30" i="14"/>
  <c r="BD29" i="14"/>
  <c r="BD28" i="14"/>
  <c r="BD27" i="14"/>
  <c r="BD25" i="14"/>
  <c r="BD24" i="14"/>
  <c r="BD23" i="14"/>
  <c r="BD22" i="14"/>
  <c r="BD21" i="14"/>
  <c r="BD20" i="14"/>
  <c r="BD19" i="14"/>
  <c r="BD18" i="14"/>
  <c r="BD17" i="14"/>
  <c r="BD15" i="14"/>
  <c r="BD14" i="14"/>
  <c r="BD13" i="14"/>
  <c r="BD12" i="14"/>
  <c r="BD11" i="14"/>
  <c r="BD10" i="14"/>
  <c r="BD9" i="14"/>
  <c r="BD8" i="14"/>
  <c r="BD7" i="14"/>
  <c r="BD5" i="14"/>
  <c r="O7" i="13"/>
  <c r="M7" i="13"/>
  <c r="J7" i="13"/>
  <c r="P31" i="13" l="1"/>
  <c r="P10" i="13"/>
  <c r="P11" i="13"/>
  <c r="P12" i="13"/>
  <c r="P13" i="13"/>
  <c r="P14" i="13"/>
  <c r="P15" i="13"/>
  <c r="P16" i="13"/>
  <c r="P17" i="13"/>
  <c r="P18" i="13"/>
  <c r="P19" i="13"/>
  <c r="P20" i="13"/>
  <c r="P21" i="13"/>
  <c r="P22" i="13"/>
  <c r="P23" i="13"/>
  <c r="P24" i="13"/>
  <c r="P25" i="13"/>
  <c r="P26" i="13"/>
  <c r="P27" i="13"/>
  <c r="P28" i="13"/>
  <c r="P29" i="13"/>
  <c r="P30" i="13"/>
  <c r="P9" i="13"/>
  <c r="P7" i="13"/>
  <c r="D31" i="12"/>
  <c r="E31" i="12"/>
  <c r="F31" i="12"/>
  <c r="G31" i="12"/>
  <c r="H31" i="12"/>
  <c r="I31" i="12"/>
  <c r="C31" i="12"/>
  <c r="J30" i="12"/>
  <c r="J31" i="12"/>
  <c r="J29" i="12"/>
  <c r="J28" i="12"/>
  <c r="J27" i="12"/>
  <c r="J26" i="12"/>
  <c r="J25" i="12"/>
  <c r="J24" i="12"/>
  <c r="J23" i="12"/>
  <c r="J22" i="12"/>
  <c r="J21" i="12"/>
  <c r="J20" i="12"/>
  <c r="J19" i="12"/>
  <c r="J18" i="12"/>
  <c r="J17" i="12"/>
  <c r="J16" i="12"/>
  <c r="J15" i="12"/>
  <c r="J14" i="12"/>
  <c r="J13" i="12"/>
  <c r="J12" i="12"/>
  <c r="J11" i="12"/>
  <c r="J10" i="12"/>
  <c r="J9" i="12"/>
  <c r="J7" i="12"/>
  <c r="J19" i="5"/>
  <c r="J20" i="5"/>
  <c r="J21" i="5"/>
  <c r="J22" i="5"/>
  <c r="J23" i="5"/>
  <c r="J24" i="5"/>
  <c r="J25" i="5"/>
  <c r="J26" i="5"/>
  <c r="J27" i="5"/>
  <c r="J28" i="5"/>
  <c r="J29" i="5"/>
  <c r="J30" i="5"/>
  <c r="J13" i="5"/>
  <c r="J12" i="5"/>
  <c r="J14" i="5"/>
  <c r="J15" i="5"/>
  <c r="J16" i="5"/>
  <c r="J17" i="5"/>
  <c r="J18" i="5"/>
  <c r="J10" i="5"/>
  <c r="J11" i="5"/>
  <c r="J9" i="5"/>
  <c r="J7" i="5"/>
</calcChain>
</file>

<file path=xl/sharedStrings.xml><?xml version="1.0" encoding="utf-8"?>
<sst xmlns="http://schemas.openxmlformats.org/spreadsheetml/2006/main" count="350" uniqueCount="140">
  <si>
    <t>X1</t>
  </si>
  <si>
    <t>Diver - Automatic</t>
  </si>
  <si>
    <t>Aviator</t>
  </si>
  <si>
    <t>Chronograph</t>
  </si>
  <si>
    <t>Sports</t>
  </si>
  <si>
    <t>High-Impact</t>
  </si>
  <si>
    <t>Casual</t>
  </si>
  <si>
    <t>Luxury</t>
  </si>
  <si>
    <t>X2</t>
  </si>
  <si>
    <t>X3</t>
  </si>
  <si>
    <t>X4</t>
  </si>
  <si>
    <t>X5</t>
  </si>
  <si>
    <t>X6</t>
  </si>
  <si>
    <t>X7</t>
  </si>
  <si>
    <t>Constraints</t>
  </si>
  <si>
    <t>LHS</t>
  </si>
  <si>
    <t>Sign</t>
  </si>
  <si>
    <t>RHS</t>
  </si>
  <si>
    <t>Maximize Profit</t>
  </si>
  <si>
    <t>WATCH - LINEAR PROGRAM</t>
  </si>
  <si>
    <t>Replace the bracketed information above by typing the last name and first name of each student in the group.  The names should be in alphabetical order based on the last names.  If you team has less than 4 members, delete the excess lines.  Do not print the brackets.</t>
  </si>
  <si>
    <t>All team members must be from the same lecture.</t>
  </si>
  <si>
    <t>DO NOT MODIFY this cover sheet.  This includes erasing text, changing font, etc.</t>
  </si>
  <si>
    <t>This cover sheet must be filled in (typed) completely.</t>
  </si>
  <si>
    <t>By submitting this assignment, each member attests that the group has performed this analysis.  Each member of the group understands that any violation of this statement by handing in another student’s work will result in a suspected case of academic misconduct</t>
  </si>
  <si>
    <t>Practical Exercise #4</t>
  </si>
  <si>
    <t>Business Management 2321</t>
  </si>
  <si>
    <t>Transshipment Linear Programming Formulation</t>
  </si>
  <si>
    <r>
      <t>X</t>
    </r>
    <r>
      <rPr>
        <b/>
        <vertAlign val="subscript"/>
        <sz val="10"/>
        <rFont val="Arial"/>
        <family val="2"/>
      </rPr>
      <t>AE1</t>
    </r>
  </si>
  <si>
    <r>
      <t>X</t>
    </r>
    <r>
      <rPr>
        <b/>
        <vertAlign val="subscript"/>
        <sz val="10"/>
        <rFont val="Arial"/>
        <family val="2"/>
      </rPr>
      <t>AF1</t>
    </r>
  </si>
  <si>
    <r>
      <t>X</t>
    </r>
    <r>
      <rPr>
        <b/>
        <vertAlign val="subscript"/>
        <sz val="10"/>
        <rFont val="Arial"/>
        <family val="2"/>
      </rPr>
      <t>BE1</t>
    </r>
  </si>
  <si>
    <r>
      <t>X</t>
    </r>
    <r>
      <rPr>
        <b/>
        <vertAlign val="subscript"/>
        <sz val="10"/>
        <rFont val="Arial"/>
        <family val="2"/>
      </rPr>
      <t>BF1</t>
    </r>
  </si>
  <si>
    <r>
      <t>X</t>
    </r>
    <r>
      <rPr>
        <b/>
        <vertAlign val="subscript"/>
        <sz val="10"/>
        <rFont val="Arial"/>
        <family val="2"/>
      </rPr>
      <t>CE1</t>
    </r>
  </si>
  <si>
    <r>
      <t>X</t>
    </r>
    <r>
      <rPr>
        <b/>
        <vertAlign val="subscript"/>
        <sz val="10"/>
        <rFont val="Arial"/>
        <family val="2"/>
      </rPr>
      <t>CF1</t>
    </r>
  </si>
  <si>
    <r>
      <t>X</t>
    </r>
    <r>
      <rPr>
        <b/>
        <vertAlign val="subscript"/>
        <sz val="10"/>
        <rFont val="Arial"/>
        <family val="2"/>
      </rPr>
      <t>EG1</t>
    </r>
  </si>
  <si>
    <r>
      <t>X</t>
    </r>
    <r>
      <rPr>
        <b/>
        <vertAlign val="subscript"/>
        <sz val="10"/>
        <rFont val="Arial"/>
        <family val="2"/>
      </rPr>
      <t>EH1</t>
    </r>
  </si>
  <si>
    <r>
      <t>X</t>
    </r>
    <r>
      <rPr>
        <b/>
        <vertAlign val="subscript"/>
        <sz val="10"/>
        <rFont val="Arial"/>
        <family val="2"/>
      </rPr>
      <t>EI1</t>
    </r>
  </si>
  <si>
    <r>
      <t>X</t>
    </r>
    <r>
      <rPr>
        <b/>
        <vertAlign val="subscript"/>
        <sz val="10"/>
        <rFont val="Arial"/>
        <family val="2"/>
      </rPr>
      <t>FG1</t>
    </r>
  </si>
  <si>
    <r>
      <t>X</t>
    </r>
    <r>
      <rPr>
        <b/>
        <vertAlign val="subscript"/>
        <sz val="10"/>
        <rFont val="Arial"/>
        <family val="2"/>
      </rPr>
      <t>FH1</t>
    </r>
  </si>
  <si>
    <r>
      <t>X</t>
    </r>
    <r>
      <rPr>
        <b/>
        <vertAlign val="subscript"/>
        <sz val="10"/>
        <rFont val="Arial"/>
        <family val="2"/>
      </rPr>
      <t>FI1</t>
    </r>
  </si>
  <si>
    <r>
      <t>X</t>
    </r>
    <r>
      <rPr>
        <b/>
        <vertAlign val="subscript"/>
        <sz val="10"/>
        <rFont val="Arial"/>
        <family val="2"/>
      </rPr>
      <t>AE2</t>
    </r>
  </si>
  <si>
    <r>
      <t>X</t>
    </r>
    <r>
      <rPr>
        <b/>
        <vertAlign val="subscript"/>
        <sz val="10"/>
        <rFont val="Arial"/>
        <family val="2"/>
      </rPr>
      <t>AF2</t>
    </r>
  </si>
  <si>
    <r>
      <t>X</t>
    </r>
    <r>
      <rPr>
        <b/>
        <vertAlign val="subscript"/>
        <sz val="10"/>
        <rFont val="Arial"/>
        <family val="2"/>
      </rPr>
      <t>BE2</t>
    </r>
  </si>
  <si>
    <r>
      <t>X</t>
    </r>
    <r>
      <rPr>
        <b/>
        <vertAlign val="subscript"/>
        <sz val="10"/>
        <rFont val="Arial"/>
        <family val="2"/>
      </rPr>
      <t>BF2</t>
    </r>
  </si>
  <si>
    <r>
      <t>X</t>
    </r>
    <r>
      <rPr>
        <b/>
        <vertAlign val="subscript"/>
        <sz val="10"/>
        <rFont val="Arial"/>
        <family val="2"/>
      </rPr>
      <t>CE2</t>
    </r>
  </si>
  <si>
    <r>
      <t>X</t>
    </r>
    <r>
      <rPr>
        <b/>
        <vertAlign val="subscript"/>
        <sz val="10"/>
        <rFont val="Arial"/>
        <family val="2"/>
      </rPr>
      <t>CF2</t>
    </r>
  </si>
  <si>
    <r>
      <t>X</t>
    </r>
    <r>
      <rPr>
        <b/>
        <vertAlign val="subscript"/>
        <sz val="10"/>
        <rFont val="Arial"/>
        <family val="2"/>
      </rPr>
      <t>EG2</t>
    </r>
  </si>
  <si>
    <r>
      <t>X</t>
    </r>
    <r>
      <rPr>
        <b/>
        <vertAlign val="subscript"/>
        <sz val="10"/>
        <rFont val="Arial"/>
        <family val="2"/>
      </rPr>
      <t>EH2</t>
    </r>
  </si>
  <si>
    <r>
      <t>X</t>
    </r>
    <r>
      <rPr>
        <b/>
        <vertAlign val="subscript"/>
        <sz val="10"/>
        <rFont val="Arial"/>
        <family val="2"/>
      </rPr>
      <t>EI2</t>
    </r>
  </si>
  <si>
    <r>
      <t>X</t>
    </r>
    <r>
      <rPr>
        <b/>
        <vertAlign val="subscript"/>
        <sz val="10"/>
        <rFont val="Arial"/>
        <family val="2"/>
      </rPr>
      <t>FG2</t>
    </r>
  </si>
  <si>
    <r>
      <t>X</t>
    </r>
    <r>
      <rPr>
        <b/>
        <vertAlign val="subscript"/>
        <sz val="10"/>
        <rFont val="Arial"/>
        <family val="2"/>
      </rPr>
      <t>FH2</t>
    </r>
  </si>
  <si>
    <r>
      <t>X</t>
    </r>
    <r>
      <rPr>
        <b/>
        <vertAlign val="subscript"/>
        <sz val="10"/>
        <rFont val="Arial"/>
        <family val="2"/>
      </rPr>
      <t>FI2</t>
    </r>
  </si>
  <si>
    <r>
      <t>X</t>
    </r>
    <r>
      <rPr>
        <b/>
        <vertAlign val="subscript"/>
        <sz val="10"/>
        <rFont val="Arial"/>
        <family val="2"/>
      </rPr>
      <t>AE3</t>
    </r>
  </si>
  <si>
    <r>
      <t>X</t>
    </r>
    <r>
      <rPr>
        <b/>
        <vertAlign val="subscript"/>
        <sz val="10"/>
        <rFont val="Arial"/>
        <family val="2"/>
      </rPr>
      <t>AF3</t>
    </r>
  </si>
  <si>
    <r>
      <t>X</t>
    </r>
    <r>
      <rPr>
        <b/>
        <vertAlign val="subscript"/>
        <sz val="10"/>
        <rFont val="Arial"/>
        <family val="2"/>
      </rPr>
      <t>BE3</t>
    </r>
  </si>
  <si>
    <r>
      <t>X</t>
    </r>
    <r>
      <rPr>
        <b/>
        <vertAlign val="subscript"/>
        <sz val="10"/>
        <rFont val="Arial"/>
        <family val="2"/>
      </rPr>
      <t>BF3</t>
    </r>
  </si>
  <si>
    <r>
      <t>X</t>
    </r>
    <r>
      <rPr>
        <b/>
        <vertAlign val="subscript"/>
        <sz val="10"/>
        <rFont val="Arial"/>
        <family val="2"/>
      </rPr>
      <t>CE3</t>
    </r>
  </si>
  <si>
    <r>
      <t>X</t>
    </r>
    <r>
      <rPr>
        <b/>
        <vertAlign val="subscript"/>
        <sz val="10"/>
        <rFont val="Arial"/>
        <family val="2"/>
      </rPr>
      <t>CF3</t>
    </r>
  </si>
  <si>
    <r>
      <t>X</t>
    </r>
    <r>
      <rPr>
        <b/>
        <vertAlign val="subscript"/>
        <sz val="10"/>
        <rFont val="Arial"/>
        <family val="2"/>
      </rPr>
      <t>EG3</t>
    </r>
  </si>
  <si>
    <r>
      <t>X</t>
    </r>
    <r>
      <rPr>
        <b/>
        <vertAlign val="subscript"/>
        <sz val="10"/>
        <rFont val="Arial"/>
        <family val="2"/>
      </rPr>
      <t>EH3</t>
    </r>
  </si>
  <si>
    <r>
      <t>X</t>
    </r>
    <r>
      <rPr>
        <b/>
        <vertAlign val="subscript"/>
        <sz val="10"/>
        <rFont val="Arial"/>
        <family val="2"/>
      </rPr>
      <t>EI3</t>
    </r>
  </si>
  <si>
    <r>
      <t>X</t>
    </r>
    <r>
      <rPr>
        <b/>
        <vertAlign val="subscript"/>
        <sz val="10"/>
        <rFont val="Arial"/>
        <family val="2"/>
      </rPr>
      <t>FG3</t>
    </r>
  </si>
  <si>
    <r>
      <t>X</t>
    </r>
    <r>
      <rPr>
        <b/>
        <vertAlign val="subscript"/>
        <sz val="10"/>
        <rFont val="Arial"/>
        <family val="2"/>
      </rPr>
      <t>FH3</t>
    </r>
  </si>
  <si>
    <r>
      <t>X</t>
    </r>
    <r>
      <rPr>
        <b/>
        <vertAlign val="subscript"/>
        <sz val="10"/>
        <rFont val="Arial"/>
        <family val="2"/>
      </rPr>
      <t>FI3</t>
    </r>
  </si>
  <si>
    <t>Solution</t>
  </si>
  <si>
    <t>Minimize</t>
  </si>
  <si>
    <t>&lt;,=,&gt;</t>
  </si>
  <si>
    <t>Product 1</t>
  </si>
  <si>
    <t>Source A</t>
  </si>
  <si>
    <t>Source B</t>
  </si>
  <si>
    <t>Source C</t>
  </si>
  <si>
    <t>Warehouse E</t>
  </si>
  <si>
    <t>Warehouse F</t>
  </si>
  <si>
    <t>Destination G</t>
  </si>
  <si>
    <t>Destination H</t>
  </si>
  <si>
    <t>Destination I</t>
  </si>
  <si>
    <t>Product 2</t>
  </si>
  <si>
    <t>Product 3</t>
  </si>
  <si>
    <t>Capacity</t>
  </si>
  <si>
    <t>Special</t>
  </si>
  <si>
    <t>Tuesday April 20th at 10am</t>
  </si>
  <si>
    <r>
      <t>X</t>
    </r>
    <r>
      <rPr>
        <b/>
        <vertAlign val="subscript"/>
        <sz val="10"/>
        <rFont val="Arial"/>
        <family val="2"/>
      </rPr>
      <t>AD1</t>
    </r>
  </si>
  <si>
    <r>
      <t>X</t>
    </r>
    <r>
      <rPr>
        <b/>
        <vertAlign val="subscript"/>
        <sz val="10"/>
        <rFont val="Arial"/>
        <family val="2"/>
      </rPr>
      <t>BD1</t>
    </r>
  </si>
  <si>
    <r>
      <t>X</t>
    </r>
    <r>
      <rPr>
        <b/>
        <vertAlign val="subscript"/>
        <sz val="10"/>
        <rFont val="Arial"/>
        <family val="2"/>
      </rPr>
      <t>CD1</t>
    </r>
  </si>
  <si>
    <r>
      <t>X</t>
    </r>
    <r>
      <rPr>
        <b/>
        <vertAlign val="subscript"/>
        <sz val="10"/>
        <rFont val="Arial"/>
        <family val="2"/>
      </rPr>
      <t>DG1</t>
    </r>
  </si>
  <si>
    <r>
      <t>X</t>
    </r>
    <r>
      <rPr>
        <b/>
        <vertAlign val="subscript"/>
        <sz val="10"/>
        <rFont val="Arial"/>
        <family val="2"/>
      </rPr>
      <t>DH1</t>
    </r>
  </si>
  <si>
    <r>
      <t>X</t>
    </r>
    <r>
      <rPr>
        <b/>
        <vertAlign val="subscript"/>
        <sz val="10"/>
        <rFont val="Arial"/>
        <family val="2"/>
      </rPr>
      <t>DI1</t>
    </r>
  </si>
  <si>
    <r>
      <t>X</t>
    </r>
    <r>
      <rPr>
        <b/>
        <vertAlign val="subscript"/>
        <sz val="10"/>
        <rFont val="Arial"/>
        <family val="2"/>
      </rPr>
      <t>AD2</t>
    </r>
  </si>
  <si>
    <r>
      <t>X</t>
    </r>
    <r>
      <rPr>
        <b/>
        <vertAlign val="subscript"/>
        <sz val="10"/>
        <rFont val="Arial"/>
        <family val="2"/>
      </rPr>
      <t>BD2</t>
    </r>
  </si>
  <si>
    <r>
      <t>X</t>
    </r>
    <r>
      <rPr>
        <b/>
        <vertAlign val="subscript"/>
        <sz val="10"/>
        <rFont val="Arial"/>
        <family val="2"/>
      </rPr>
      <t>CD2</t>
    </r>
  </si>
  <si>
    <r>
      <t>X</t>
    </r>
    <r>
      <rPr>
        <b/>
        <vertAlign val="subscript"/>
        <sz val="10"/>
        <rFont val="Arial"/>
        <family val="2"/>
      </rPr>
      <t>DG2</t>
    </r>
  </si>
  <si>
    <r>
      <t>X</t>
    </r>
    <r>
      <rPr>
        <b/>
        <vertAlign val="subscript"/>
        <sz val="10"/>
        <rFont val="Arial"/>
        <family val="2"/>
      </rPr>
      <t>DH2</t>
    </r>
  </si>
  <si>
    <r>
      <t>X</t>
    </r>
    <r>
      <rPr>
        <b/>
        <vertAlign val="subscript"/>
        <sz val="10"/>
        <rFont val="Arial"/>
        <family val="2"/>
      </rPr>
      <t>DI2</t>
    </r>
  </si>
  <si>
    <r>
      <t>X</t>
    </r>
    <r>
      <rPr>
        <b/>
        <vertAlign val="subscript"/>
        <sz val="10"/>
        <rFont val="Arial"/>
        <family val="2"/>
      </rPr>
      <t>AD3</t>
    </r>
  </si>
  <si>
    <r>
      <t>X</t>
    </r>
    <r>
      <rPr>
        <b/>
        <vertAlign val="subscript"/>
        <sz val="10"/>
        <rFont val="Arial"/>
        <family val="2"/>
      </rPr>
      <t>BD3</t>
    </r>
  </si>
  <si>
    <r>
      <t>X</t>
    </r>
    <r>
      <rPr>
        <b/>
        <vertAlign val="subscript"/>
        <sz val="10"/>
        <rFont val="Arial"/>
        <family val="2"/>
      </rPr>
      <t>CD3</t>
    </r>
  </si>
  <si>
    <r>
      <t>X</t>
    </r>
    <r>
      <rPr>
        <b/>
        <vertAlign val="subscript"/>
        <sz val="10"/>
        <rFont val="Arial"/>
        <family val="2"/>
      </rPr>
      <t>DG3</t>
    </r>
  </si>
  <si>
    <r>
      <t>X</t>
    </r>
    <r>
      <rPr>
        <b/>
        <vertAlign val="subscript"/>
        <sz val="10"/>
        <rFont val="Arial"/>
        <family val="2"/>
      </rPr>
      <t>DH3</t>
    </r>
  </si>
  <si>
    <r>
      <t>X</t>
    </r>
    <r>
      <rPr>
        <b/>
        <vertAlign val="subscript"/>
        <sz val="10"/>
        <rFont val="Arial"/>
        <family val="2"/>
      </rPr>
      <t>DI3</t>
    </r>
  </si>
  <si>
    <t>Warehouse D</t>
  </si>
  <si>
    <t>Pressure Testing Limit per Wk</t>
  </si>
  <si>
    <t>Watch Battery Limti per Wk</t>
  </si>
  <si>
    <t>Internal Gears / Wk</t>
  </si>
  <si>
    <t>Knobs / Wk</t>
  </si>
  <si>
    <t>Hands / Wk</t>
  </si>
  <si>
    <t>Leather bands / Wk</t>
  </si>
  <si>
    <t>Stainless Steel Bands / Wk</t>
  </si>
  <si>
    <t>Rubber bands / wk</t>
  </si>
  <si>
    <t>lbs. of steel / wk</t>
  </si>
  <si>
    <t>lbs. of aluminum / wk</t>
  </si>
  <si>
    <t>General Labor</t>
  </si>
  <si>
    <t>Embellishment labor</t>
  </si>
  <si>
    <t>Inspection Hours</t>
  </si>
  <si>
    <t>Min. impact resistant watches</t>
  </si>
  <si>
    <t>min. rotating bezel</t>
  </si>
  <si>
    <t>Min manufactured Driver</t>
  </si>
  <si>
    <t>Min manufactured aviator</t>
  </si>
  <si>
    <t>Min manufactured chronograph</t>
  </si>
  <si>
    <t xml:space="preserve"> Min manufactured sports</t>
  </si>
  <si>
    <t xml:space="preserve"> Min manufactured high impact</t>
  </si>
  <si>
    <t xml:space="preserve"> Min manufactured casual</t>
  </si>
  <si>
    <t xml:space="preserve"> Min manufactured luxury</t>
  </si>
  <si>
    <t>≥</t>
  </si>
  <si>
    <t>≤</t>
  </si>
  <si>
    <t>Min Profit</t>
  </si>
  <si>
    <t>D-</t>
  </si>
  <si>
    <t>D+</t>
  </si>
  <si>
    <t>Underachieve min profit</t>
  </si>
  <si>
    <t>Overachieve min profit</t>
  </si>
  <si>
    <t>Underachieve max battery</t>
  </si>
  <si>
    <t>Overachieve max battery</t>
  </si>
  <si>
    <t>Underachieve internal gears</t>
  </si>
  <si>
    <t>Overachieve internal gears</t>
  </si>
  <si>
    <t>Objective Coeff</t>
  </si>
  <si>
    <t>Minimize Percent Deviation</t>
  </si>
  <si>
    <t>OBJ FN</t>
  </si>
  <si>
    <t>=</t>
  </si>
  <si>
    <t>Brenner.183, Nick</t>
  </si>
  <si>
    <t>Bacher.11, Paul</t>
  </si>
  <si>
    <t>Sullivan.1182, Sean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</si>
</sst>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17" x14ac:knownFonts="1">
    <font>
      <sz val="11"/>
      <color theme="1"/>
      <name val="Calibri"/>
      <family val="2"/>
      <scheme val="minor"/>
    </font>
    <font>
      <sz val="10"/>
      <color theme="1"/>
      <name val="Arial"/>
      <family val="2"/>
    </font>
    <font>
      <b/>
      <sz val="10"/>
      <color theme="0"/>
      <name val="Arial"/>
      <family val="2"/>
    </font>
    <font>
      <b/>
      <sz val="16"/>
      <color theme="1"/>
      <name val="Arial"/>
      <family val="2"/>
    </font>
    <font>
      <b/>
      <sz val="18"/>
      <color theme="1"/>
      <name val="Arial"/>
      <family val="2"/>
    </font>
    <font>
      <sz val="18"/>
      <color theme="1"/>
      <name val="Calibri"/>
      <family val="2"/>
      <scheme val="minor"/>
    </font>
    <font>
      <sz val="14"/>
      <color theme="1"/>
      <name val="Arial"/>
      <family val="2"/>
    </font>
    <font>
      <b/>
      <sz val="14"/>
      <color theme="1"/>
      <name val="Arial"/>
      <family val="2"/>
    </font>
    <font>
      <b/>
      <sz val="12"/>
      <name val="Arial"/>
      <family val="2"/>
    </font>
    <font>
      <b/>
      <sz val="10"/>
      <name val="Arial"/>
      <family val="2"/>
    </font>
    <font>
      <b/>
      <vertAlign val="subscript"/>
      <sz val="10"/>
      <name val="Arial"/>
      <family val="2"/>
    </font>
    <font>
      <b/>
      <sz val="12"/>
      <color indexed="9"/>
      <name val="Arial"/>
      <family val="2"/>
    </font>
    <font>
      <sz val="10"/>
      <color indexed="9"/>
      <name val="Arial"/>
      <family val="2"/>
    </font>
    <font>
      <b/>
      <sz val="10"/>
      <color indexed="9"/>
      <name val="Arial"/>
      <family val="2"/>
    </font>
    <font>
      <b/>
      <sz val="12"/>
      <color theme="0"/>
      <name val="Arial"/>
      <family val="2"/>
    </font>
    <font>
      <b/>
      <u/>
      <sz val="12"/>
      <color theme="0"/>
      <name val="Arial"/>
      <family val="2"/>
    </font>
    <font>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FF99"/>
        <bgColor indexed="64"/>
      </patternFill>
    </fill>
    <fill>
      <patternFill patternType="solid">
        <fgColor indexed="10"/>
        <bgColor indexed="64"/>
      </patternFill>
    </fill>
    <fill>
      <patternFill patternType="solid">
        <fgColor indexed="43"/>
        <bgColor indexed="64"/>
      </patternFill>
    </fill>
    <fill>
      <patternFill patternType="solid">
        <fgColor indexed="45"/>
        <bgColor indexed="64"/>
      </patternFill>
    </fill>
    <fill>
      <patternFill patternType="solid">
        <fgColor indexed="8"/>
        <bgColor indexed="64"/>
      </patternFill>
    </fill>
    <fill>
      <patternFill patternType="solid">
        <fgColor theme="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s>
  <cellStyleXfs count="2">
    <xf numFmtId="0" fontId="0" fillId="0" borderId="0"/>
    <xf numFmtId="44" fontId="16" fillId="0" borderId="0" applyFont="0" applyFill="0" applyBorder="0" applyAlignment="0" applyProtection="0"/>
  </cellStyleXfs>
  <cellXfs count="61">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2" borderId="1" xfId="0" applyFont="1" applyFill="1" applyBorder="1" applyAlignment="1">
      <alignment horizontal="center" vertical="center" wrapText="1"/>
    </xf>
    <xf numFmtId="0" fontId="2" fillId="4" borderId="1" xfId="0" applyFont="1" applyFill="1" applyBorder="1" applyAlignment="1">
      <alignment horizontal="center"/>
    </xf>
    <xf numFmtId="0" fontId="1" fillId="0" borderId="0" xfId="0" applyFont="1" applyBorder="1" applyAlignment="1">
      <alignment horizontal="center"/>
    </xf>
    <xf numFmtId="164" fontId="1" fillId="2" borderId="1" xfId="0" applyNumberFormat="1" applyFont="1" applyFill="1" applyBorder="1" applyAlignment="1">
      <alignment horizontal="center"/>
    </xf>
    <xf numFmtId="0" fontId="2" fillId="5" borderId="1" xfId="0" applyFont="1" applyFill="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center"/>
    </xf>
    <xf numFmtId="0" fontId="3" fillId="0" borderId="0" xfId="0" applyFont="1"/>
    <xf numFmtId="0" fontId="4" fillId="0" borderId="0" xfId="0" applyFont="1" applyAlignment="1">
      <alignment horizontal="right" vertical="center" wrapText="1"/>
    </xf>
    <xf numFmtId="0" fontId="5" fillId="0" borderId="0" xfId="0" applyFont="1"/>
    <xf numFmtId="0" fontId="4" fillId="0" borderId="0" xfId="0" applyFont="1" applyAlignment="1">
      <alignment horizontal="center" wrapText="1"/>
    </xf>
    <xf numFmtId="0" fontId="4" fillId="0" borderId="0" xfId="0" applyFont="1" applyAlignment="1">
      <alignment horizontal="center" vertical="center" wrapText="1"/>
    </xf>
    <xf numFmtId="0" fontId="4" fillId="0" borderId="0" xfId="0" applyFont="1" applyAlignment="1">
      <alignment horizontal="center" vertical="top" wrapText="1"/>
    </xf>
    <xf numFmtId="0" fontId="6" fillId="0" borderId="0" xfId="0" applyFont="1" applyAlignment="1">
      <alignment horizontal="left" wrapText="1"/>
    </xf>
    <xf numFmtId="0" fontId="7" fillId="0" borderId="0" xfId="0" applyFont="1" applyAlignment="1">
      <alignment wrapText="1"/>
    </xf>
    <xf numFmtId="0" fontId="8" fillId="0" borderId="0" xfId="0" applyFont="1" applyAlignment="1">
      <alignment vertical="center"/>
    </xf>
    <xf numFmtId="0" fontId="0" fillId="0" borderId="0" xfId="0" applyAlignment="1">
      <alignment horizontal="center" vertical="center"/>
    </xf>
    <xf numFmtId="0" fontId="0" fillId="0" borderId="0" xfId="0" applyAlignment="1">
      <alignment vertical="center"/>
    </xf>
    <xf numFmtId="0" fontId="8" fillId="0" borderId="2" xfId="0" applyFont="1" applyBorder="1" applyAlignment="1">
      <alignment horizontal="center" vertical="center"/>
    </xf>
    <xf numFmtId="0" fontId="9" fillId="7" borderId="3" xfId="0" applyFont="1" applyFill="1" applyBorder="1" applyAlignment="1">
      <alignment horizontal="center" vertical="center"/>
    </xf>
    <xf numFmtId="0" fontId="9" fillId="7" borderId="4" xfId="0" applyFont="1" applyFill="1" applyBorder="1" applyAlignment="1">
      <alignment horizontal="center" vertical="center"/>
    </xf>
    <xf numFmtId="0" fontId="9" fillId="0" borderId="0" xfId="0" applyFont="1" applyAlignment="1">
      <alignment horizontal="center" vertical="center"/>
    </xf>
    <xf numFmtId="1" fontId="8" fillId="9" borderId="4" xfId="0" applyNumberFormat="1" applyFont="1" applyFill="1" applyBorder="1" applyAlignment="1">
      <alignment horizontal="center" vertical="center"/>
    </xf>
    <xf numFmtId="1" fontId="8" fillId="9" borderId="7" xfId="0" applyNumberFormat="1" applyFont="1" applyFill="1" applyBorder="1" applyAlignment="1">
      <alignment horizontal="center" vertical="center"/>
    </xf>
    <xf numFmtId="1" fontId="8" fillId="9" borderId="5" xfId="0" applyNumberFormat="1" applyFont="1" applyFill="1" applyBorder="1" applyAlignment="1">
      <alignment horizontal="center" vertical="center"/>
    </xf>
    <xf numFmtId="1" fontId="8" fillId="9" borderId="4" xfId="0" quotePrefix="1" applyNumberFormat="1" applyFont="1" applyFill="1" applyBorder="1" applyAlignment="1">
      <alignment horizontal="center" vertical="center"/>
    </xf>
    <xf numFmtId="1" fontId="8" fillId="9" borderId="5" xfId="0" quotePrefix="1" applyNumberFormat="1" applyFont="1" applyFill="1" applyBorder="1" applyAlignment="1">
      <alignment horizontal="center" vertical="center"/>
    </xf>
    <xf numFmtId="1" fontId="14" fillId="12" borderId="4" xfId="0" applyNumberFormat="1" applyFont="1" applyFill="1" applyBorder="1" applyAlignment="1">
      <alignment horizontal="center" vertical="center"/>
    </xf>
    <xf numFmtId="1" fontId="14" fillId="12" borderId="5" xfId="0" applyNumberFormat="1" applyFont="1" applyFill="1" applyBorder="1" applyAlignment="1">
      <alignment horizontal="center" vertical="center"/>
    </xf>
    <xf numFmtId="1" fontId="15" fillId="12" borderId="5" xfId="0" applyNumberFormat="1" applyFont="1" applyFill="1" applyBorder="1" applyAlignment="1">
      <alignment horizontal="center" vertical="center"/>
    </xf>
    <xf numFmtId="1" fontId="8" fillId="9" borderId="8" xfId="0" applyNumberFormat="1" applyFont="1" applyFill="1" applyBorder="1" applyAlignment="1">
      <alignment horizontal="center" vertical="center"/>
    </xf>
    <xf numFmtId="0" fontId="9" fillId="0" borderId="0" xfId="0" applyFont="1" applyAlignment="1">
      <alignment vertical="center"/>
    </xf>
    <xf numFmtId="0" fontId="11" fillId="11" borderId="11" xfId="0" applyFont="1" applyFill="1" applyBorder="1" applyAlignment="1">
      <alignment horizontal="center" vertical="center"/>
    </xf>
    <xf numFmtId="0" fontId="13" fillId="11" borderId="10" xfId="0" applyFont="1" applyFill="1" applyBorder="1" applyAlignment="1">
      <alignment horizontal="center" vertical="center"/>
    </xf>
    <xf numFmtId="0" fontId="13" fillId="11" borderId="9" xfId="0" applyFont="1" applyFill="1" applyBorder="1" applyAlignment="1">
      <alignment horizontal="center" vertical="center"/>
    </xf>
    <xf numFmtId="0" fontId="9" fillId="0" borderId="4" xfId="0" applyFont="1" applyBorder="1" applyAlignment="1">
      <alignment horizontal="center" vertical="center"/>
    </xf>
    <xf numFmtId="164" fontId="13" fillId="11" borderId="12" xfId="0" applyNumberFormat="1" applyFont="1" applyFill="1" applyBorder="1" applyAlignment="1">
      <alignment horizontal="center" vertical="center"/>
    </xf>
    <xf numFmtId="0" fontId="8" fillId="0" borderId="13" xfId="0" applyFont="1" applyBorder="1" applyAlignment="1">
      <alignment horizontal="center" vertical="center"/>
    </xf>
    <xf numFmtId="1" fontId="11" fillId="8" borderId="4" xfId="0" applyNumberFormat="1" applyFont="1" applyFill="1" applyBorder="1" applyAlignment="1">
      <alignment horizontal="center" vertical="center"/>
    </xf>
    <xf numFmtId="1" fontId="9" fillId="0" borderId="14" xfId="0" applyNumberFormat="1" applyFont="1" applyBorder="1" applyAlignment="1">
      <alignment horizontal="center" vertical="center"/>
    </xf>
    <xf numFmtId="0" fontId="8" fillId="0" borderId="15" xfId="0" applyFont="1" applyBorder="1" applyAlignment="1">
      <alignment horizontal="center" vertical="center"/>
    </xf>
    <xf numFmtId="164" fontId="8" fillId="9" borderId="4" xfId="0" applyNumberFormat="1" applyFont="1" applyFill="1" applyBorder="1" applyAlignment="1">
      <alignment horizontal="center" vertical="center"/>
    </xf>
    <xf numFmtId="164" fontId="9" fillId="10" borderId="14" xfId="0" applyNumberFormat="1" applyFont="1" applyFill="1" applyBorder="1" applyAlignment="1">
      <alignment horizontal="center" vertical="center"/>
    </xf>
    <xf numFmtId="0" fontId="11" fillId="11" borderId="4" xfId="0" applyFont="1" applyFill="1" applyBorder="1" applyAlignment="1">
      <alignment horizontal="center" vertical="center"/>
    </xf>
    <xf numFmtId="164" fontId="12" fillId="11" borderId="4" xfId="0" applyNumberFormat="1" applyFont="1" applyFill="1" applyBorder="1" applyAlignment="1">
      <alignment horizontal="center" vertical="center"/>
    </xf>
    <xf numFmtId="0" fontId="9" fillId="7" borderId="11" xfId="0" applyFont="1" applyFill="1" applyBorder="1" applyAlignment="1">
      <alignment horizontal="center" vertical="center"/>
    </xf>
    <xf numFmtId="0" fontId="9" fillId="13" borderId="14" xfId="0" applyFont="1" applyFill="1" applyBorder="1" applyAlignment="1">
      <alignment horizontal="center" vertical="center"/>
    </xf>
    <xf numFmtId="0" fontId="9" fillId="7" borderId="6" xfId="0" applyFont="1" applyFill="1" applyBorder="1" applyAlignment="1">
      <alignment horizontal="center" vertical="center"/>
    </xf>
    <xf numFmtId="0" fontId="14" fillId="12" borderId="6" xfId="0" applyFont="1" applyFill="1" applyBorder="1" applyAlignment="1">
      <alignment horizontal="center" vertical="center"/>
    </xf>
    <xf numFmtId="0" fontId="14" fillId="12" borderId="4" xfId="0" applyFont="1" applyFill="1" applyBorder="1" applyAlignment="1">
      <alignment horizontal="center" vertical="center"/>
    </xf>
    <xf numFmtId="1" fontId="2" fillId="12" borderId="14" xfId="0" applyNumberFormat="1" applyFont="1" applyFill="1" applyBorder="1" applyAlignment="1">
      <alignment horizontal="center" vertical="center"/>
    </xf>
    <xf numFmtId="165" fontId="2" fillId="4" borderId="1" xfId="1" applyNumberFormat="1" applyFont="1" applyFill="1" applyBorder="1" applyAlignment="1">
      <alignment horizontal="center"/>
    </xf>
    <xf numFmtId="165" fontId="1" fillId="2" borderId="1" xfId="1" applyNumberFormat="1" applyFont="1" applyFill="1" applyBorder="1" applyAlignment="1">
      <alignment horizontal="center"/>
    </xf>
    <xf numFmtId="165" fontId="1" fillId="2" borderId="1" xfId="0" applyNumberFormat="1" applyFont="1" applyFill="1" applyBorder="1" applyAlignment="1">
      <alignment horizontal="center"/>
    </xf>
    <xf numFmtId="2" fontId="1" fillId="2" borderId="1" xfId="0" applyNumberFormat="1" applyFont="1" applyFill="1" applyBorder="1" applyAlignment="1">
      <alignment horizontal="center"/>
    </xf>
    <xf numFmtId="0" fontId="8" fillId="7" borderId="4"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18"/>
  <sheetViews>
    <sheetView topLeftCell="A16" workbookViewId="0">
      <selection activeCell="A10" sqref="A10"/>
    </sheetView>
  </sheetViews>
  <sheetFormatPr defaultColWidth="8.81640625" defaultRowHeight="14.5" x14ac:dyDescent="0.35"/>
  <cols>
    <col min="1" max="1" width="91.81640625" customWidth="1"/>
  </cols>
  <sheetData>
    <row r="1" spans="1:1" s="14" customFormat="1" ht="23.5" x14ac:dyDescent="0.55000000000000004">
      <c r="A1" s="13" t="s">
        <v>138</v>
      </c>
    </row>
    <row r="2" spans="1:1" s="14" customFormat="1" ht="23.5" x14ac:dyDescent="0.55000000000000004">
      <c r="A2" s="13" t="s">
        <v>137</v>
      </c>
    </row>
    <row r="3" spans="1:1" s="14" customFormat="1" ht="23.5" x14ac:dyDescent="0.55000000000000004">
      <c r="A3" s="13" t="s">
        <v>139</v>
      </c>
    </row>
    <row r="4" spans="1:1" s="14" customFormat="1" ht="23.5" x14ac:dyDescent="0.55000000000000004"/>
    <row r="5" spans="1:1" s="14" customFormat="1" ht="23.5" x14ac:dyDescent="0.55000000000000004">
      <c r="A5" s="13"/>
    </row>
    <row r="6" spans="1:1" s="14" customFormat="1" ht="23.5" x14ac:dyDescent="0.55000000000000004">
      <c r="A6" s="15" t="s">
        <v>26</v>
      </c>
    </row>
    <row r="7" spans="1:1" s="14" customFormat="1" ht="23.5" x14ac:dyDescent="0.55000000000000004">
      <c r="A7" s="16" t="s">
        <v>25</v>
      </c>
    </row>
    <row r="8" spans="1:1" s="14" customFormat="1" ht="23.5" x14ac:dyDescent="0.55000000000000004">
      <c r="A8" s="17" t="s">
        <v>80</v>
      </c>
    </row>
    <row r="9" spans="1:1" s="14" customFormat="1" ht="23.5" x14ac:dyDescent="0.55000000000000004">
      <c r="A9" s="17"/>
    </row>
    <row r="10" spans="1:1" s="14" customFormat="1" ht="72" x14ac:dyDescent="0.55000000000000004">
      <c r="A10" s="18" t="s">
        <v>20</v>
      </c>
    </row>
    <row r="11" spans="1:1" s="14" customFormat="1" ht="23.5" x14ac:dyDescent="0.55000000000000004">
      <c r="A11" s="18"/>
    </row>
    <row r="12" spans="1:1" s="14" customFormat="1" ht="23.5" x14ac:dyDescent="0.55000000000000004">
      <c r="A12" s="18" t="s">
        <v>21</v>
      </c>
    </row>
    <row r="13" spans="1:1" s="14" customFormat="1" ht="23.5" x14ac:dyDescent="0.55000000000000004">
      <c r="A13" s="18"/>
    </row>
    <row r="14" spans="1:1" s="14" customFormat="1" ht="37" x14ac:dyDescent="0.55000000000000004">
      <c r="A14" s="18" t="s">
        <v>22</v>
      </c>
    </row>
    <row r="15" spans="1:1" s="14" customFormat="1" ht="23.5" x14ac:dyDescent="0.55000000000000004">
      <c r="A15" s="18"/>
    </row>
    <row r="16" spans="1:1" s="14" customFormat="1" ht="23.5" x14ac:dyDescent="0.55000000000000004">
      <c r="A16" s="18" t="s">
        <v>23</v>
      </c>
    </row>
    <row r="17" spans="1:3" s="14" customFormat="1" ht="23.5" x14ac:dyDescent="0.55000000000000004">
      <c r="A17" s="18"/>
    </row>
    <row r="18" spans="1:3" s="14" customFormat="1" ht="73.5" x14ac:dyDescent="0.55000000000000004">
      <c r="A18" s="19" t="s">
        <v>24</v>
      </c>
      <c r="C18"/>
    </row>
  </sheetData>
  <pageMargins left="0.7" right="0.7" top="0.75" bottom="0.75" header="0.3" footer="0.3"/>
  <pageSetup scale="98"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8290-4802-48F0-A220-204688301F08}">
  <sheetPr codeName="Sheet2"/>
  <dimension ref="B1:R48"/>
  <sheetViews>
    <sheetView topLeftCell="B1" zoomScale="125" workbookViewId="0">
      <selection activeCell="K24" sqref="K24"/>
    </sheetView>
  </sheetViews>
  <sheetFormatPr defaultColWidth="9.1796875" defaultRowHeight="12.5" x14ac:dyDescent="0.25"/>
  <cols>
    <col min="1" max="1" width="2.6328125" style="1" customWidth="1"/>
    <col min="2" max="2" width="25" style="1" bestFit="1" customWidth="1"/>
    <col min="3" max="9" width="11.6328125" style="1" customWidth="1"/>
    <col min="10" max="10" width="15.36328125" style="1" customWidth="1"/>
    <col min="11" max="14" width="11.453125" style="1" customWidth="1"/>
    <col min="15" max="15" width="12.453125" style="1" bestFit="1" customWidth="1"/>
    <col min="16" max="16384" width="9.1796875" style="1"/>
  </cols>
  <sheetData>
    <row r="1" spans="2:18" ht="10" customHeight="1" x14ac:dyDescent="0.25"/>
    <row r="2" spans="2:18" ht="20" x14ac:dyDescent="0.4">
      <c r="B2" s="12" t="s">
        <v>19</v>
      </c>
    </row>
    <row r="3" spans="2:18" ht="20" x14ac:dyDescent="0.4">
      <c r="B3" s="12"/>
    </row>
    <row r="4" spans="2:18" x14ac:dyDescent="0.25">
      <c r="B4" s="2"/>
      <c r="C4" s="3" t="s">
        <v>0</v>
      </c>
      <c r="D4" s="3" t="s">
        <v>8</v>
      </c>
      <c r="E4" s="3" t="s">
        <v>9</v>
      </c>
      <c r="F4" s="3" t="s">
        <v>10</v>
      </c>
      <c r="G4" s="3" t="s">
        <v>11</v>
      </c>
      <c r="H4" s="3" t="s">
        <v>12</v>
      </c>
      <c r="I4" s="3" t="s">
        <v>13</v>
      </c>
      <c r="J4" s="3" t="s">
        <v>125</v>
      </c>
      <c r="K4" s="3" t="s">
        <v>126</v>
      </c>
      <c r="L4" s="3" t="s">
        <v>125</v>
      </c>
      <c r="M4" s="3" t="s">
        <v>126</v>
      </c>
      <c r="N4" s="3" t="s">
        <v>125</v>
      </c>
      <c r="O4" s="3" t="s">
        <v>126</v>
      </c>
      <c r="P4" s="2"/>
      <c r="Q4" s="2"/>
      <c r="R4" s="2"/>
    </row>
    <row r="5" spans="2:18" ht="37.5" x14ac:dyDescent="0.25">
      <c r="B5" s="2"/>
      <c r="C5" s="4" t="s">
        <v>1</v>
      </c>
      <c r="D5" s="4" t="s">
        <v>2</v>
      </c>
      <c r="E5" s="4" t="s">
        <v>3</v>
      </c>
      <c r="F5" s="4" t="s">
        <v>4</v>
      </c>
      <c r="G5" s="4" t="s">
        <v>5</v>
      </c>
      <c r="H5" s="4" t="s">
        <v>6</v>
      </c>
      <c r="I5" s="4" t="s">
        <v>7</v>
      </c>
      <c r="J5" s="4" t="s">
        <v>127</v>
      </c>
      <c r="K5" s="4" t="s">
        <v>128</v>
      </c>
      <c r="L5" s="4" t="s">
        <v>129</v>
      </c>
      <c r="M5" s="4" t="s">
        <v>130</v>
      </c>
      <c r="N5" s="4" t="s">
        <v>131</v>
      </c>
      <c r="O5" s="4" t="s">
        <v>132</v>
      </c>
      <c r="P5" s="2"/>
      <c r="Q5" s="2"/>
      <c r="R5" s="2"/>
    </row>
    <row r="6" spans="2:18" ht="13" x14ac:dyDescent="0.3">
      <c r="B6" s="2" t="s">
        <v>134</v>
      </c>
      <c r="C6" s="56">
        <v>6.8896321070234015</v>
      </c>
      <c r="D6" s="56">
        <v>5</v>
      </c>
      <c r="E6" s="56">
        <v>5</v>
      </c>
      <c r="F6" s="56">
        <v>5.0000000000000018</v>
      </c>
      <c r="G6" s="56">
        <v>10.133779264214052</v>
      </c>
      <c r="H6" s="56">
        <v>5</v>
      </c>
      <c r="I6" s="56">
        <v>9.8662207357859515</v>
      </c>
      <c r="J6" s="56">
        <v>2159.2809364548498</v>
      </c>
      <c r="K6" s="56">
        <v>0</v>
      </c>
      <c r="L6" s="56">
        <v>0</v>
      </c>
      <c r="M6" s="56">
        <v>0</v>
      </c>
      <c r="N6" s="56">
        <v>0</v>
      </c>
      <c r="O6" s="56">
        <v>0</v>
      </c>
      <c r="P6" s="3" t="s">
        <v>135</v>
      </c>
      <c r="Q6" s="6"/>
      <c r="R6" s="6"/>
    </row>
    <row r="7" spans="2:18" ht="13" x14ac:dyDescent="0.3">
      <c r="B7" s="3" t="s">
        <v>133</v>
      </c>
      <c r="C7" s="57"/>
      <c r="D7" s="57"/>
      <c r="E7" s="57"/>
      <c r="F7" s="57"/>
      <c r="G7" s="57"/>
      <c r="H7" s="57"/>
      <c r="I7" s="57"/>
      <c r="J7" s="57">
        <f>1/R31</f>
        <v>7.4074074074074073E-5</v>
      </c>
      <c r="K7" s="57"/>
      <c r="L7" s="57"/>
      <c r="M7" s="57">
        <f>1/R10</f>
        <v>2.5000000000000001E-2</v>
      </c>
      <c r="N7" s="57"/>
      <c r="O7" s="57">
        <f>1/R11</f>
        <v>4.1666666666666669E-4</v>
      </c>
      <c r="P7" s="8">
        <f>SUMPRODUCT($C$6:$O$6,C7:O7)</f>
        <v>0.15994673603369258</v>
      </c>
      <c r="Q7" s="3"/>
      <c r="R7" s="3"/>
    </row>
    <row r="8" spans="2:18" x14ac:dyDescent="0.25">
      <c r="B8" s="9" t="s">
        <v>14</v>
      </c>
      <c r="C8" s="9"/>
      <c r="D8" s="9"/>
      <c r="E8" s="9"/>
      <c r="F8" s="9"/>
      <c r="G8" s="9"/>
      <c r="H8" s="9"/>
      <c r="I8" s="9"/>
      <c r="J8" s="9"/>
      <c r="K8" s="9"/>
      <c r="L8" s="9"/>
      <c r="M8" s="9"/>
      <c r="N8" s="9"/>
      <c r="O8" s="9"/>
      <c r="P8" s="9" t="s">
        <v>15</v>
      </c>
      <c r="Q8" s="9" t="s">
        <v>16</v>
      </c>
      <c r="R8" s="9" t="s">
        <v>17</v>
      </c>
    </row>
    <row r="9" spans="2:18" x14ac:dyDescent="0.25">
      <c r="B9" s="10" t="s">
        <v>100</v>
      </c>
      <c r="C9" s="10">
        <v>1</v>
      </c>
      <c r="D9" s="10"/>
      <c r="E9" s="10"/>
      <c r="F9" s="10">
        <v>1</v>
      </c>
      <c r="G9" s="10">
        <v>1</v>
      </c>
      <c r="H9" s="10"/>
      <c r="I9" s="10">
        <v>1</v>
      </c>
      <c r="J9" s="10"/>
      <c r="K9" s="10"/>
      <c r="L9" s="10"/>
      <c r="M9" s="10"/>
      <c r="N9" s="10"/>
      <c r="O9" s="10"/>
      <c r="P9" s="11">
        <f>SUMPRODUCT($C$6:$O$6,C9:O9)</f>
        <v>31.889632107023406</v>
      </c>
      <c r="Q9" s="10" t="s">
        <v>123</v>
      </c>
      <c r="R9" s="10">
        <v>40</v>
      </c>
    </row>
    <row r="10" spans="2:18" x14ac:dyDescent="0.25">
      <c r="B10" s="10" t="s">
        <v>101</v>
      </c>
      <c r="C10" s="10"/>
      <c r="D10" s="10">
        <v>1</v>
      </c>
      <c r="E10" s="10">
        <v>1</v>
      </c>
      <c r="F10" s="10">
        <v>1</v>
      </c>
      <c r="G10" s="10">
        <v>1</v>
      </c>
      <c r="H10" s="10">
        <v>1</v>
      </c>
      <c r="I10" s="10">
        <v>1</v>
      </c>
      <c r="J10" s="10"/>
      <c r="K10" s="10"/>
      <c r="L10" s="10">
        <v>1</v>
      </c>
      <c r="M10" s="10">
        <v>-1</v>
      </c>
      <c r="N10" s="10"/>
      <c r="O10" s="10"/>
      <c r="P10" s="11">
        <f t="shared" ref="P10:P30" si="0">SUMPRODUCT($C$6:$O$6,C10:O10)</f>
        <v>40.000000000000007</v>
      </c>
      <c r="Q10" s="10" t="s">
        <v>136</v>
      </c>
      <c r="R10" s="10">
        <v>40</v>
      </c>
    </row>
    <row r="11" spans="2:18" x14ac:dyDescent="0.25">
      <c r="B11" s="10" t="s">
        <v>102</v>
      </c>
      <c r="C11" s="10">
        <v>76</v>
      </c>
      <c r="D11" s="10">
        <v>65</v>
      </c>
      <c r="E11" s="10">
        <v>67</v>
      </c>
      <c r="F11" s="10">
        <v>58</v>
      </c>
      <c r="G11" s="10">
        <v>28</v>
      </c>
      <c r="H11" s="10">
        <v>20</v>
      </c>
      <c r="I11" s="10">
        <v>55</v>
      </c>
      <c r="J11" s="10"/>
      <c r="K11" s="10"/>
      <c r="L11" s="10"/>
      <c r="M11" s="10"/>
      <c r="N11" s="10">
        <v>1</v>
      </c>
      <c r="O11" s="10">
        <v>-1</v>
      </c>
      <c r="P11" s="11">
        <f t="shared" si="0"/>
        <v>2399.9999999999991</v>
      </c>
      <c r="Q11" s="10" t="s">
        <v>136</v>
      </c>
      <c r="R11" s="10">
        <v>2400</v>
      </c>
    </row>
    <row r="12" spans="2:18" x14ac:dyDescent="0.25">
      <c r="B12" s="10" t="s">
        <v>103</v>
      </c>
      <c r="C12" s="10">
        <v>1</v>
      </c>
      <c r="D12" s="10">
        <v>3</v>
      </c>
      <c r="E12" s="10">
        <v>4</v>
      </c>
      <c r="F12" s="10">
        <v>3</v>
      </c>
      <c r="G12" s="10">
        <v>2</v>
      </c>
      <c r="H12" s="10">
        <v>1</v>
      </c>
      <c r="I12" s="10">
        <v>3</v>
      </c>
      <c r="J12" s="10"/>
      <c r="K12" s="10"/>
      <c r="L12" s="10"/>
      <c r="M12" s="10"/>
      <c r="N12" s="10"/>
      <c r="O12" s="10"/>
      <c r="P12" s="11">
        <f t="shared" si="0"/>
        <v>111.75585284280936</v>
      </c>
      <c r="Q12" s="10" t="s">
        <v>123</v>
      </c>
      <c r="R12" s="10">
        <v>120</v>
      </c>
    </row>
    <row r="13" spans="2:18" x14ac:dyDescent="0.25">
      <c r="B13" s="10" t="s">
        <v>104</v>
      </c>
      <c r="C13" s="10">
        <v>2</v>
      </c>
      <c r="D13" s="10">
        <v>5</v>
      </c>
      <c r="E13" s="10">
        <v>6</v>
      </c>
      <c r="F13" s="10">
        <v>5</v>
      </c>
      <c r="G13" s="10">
        <v>2</v>
      </c>
      <c r="H13" s="10">
        <v>2</v>
      </c>
      <c r="I13" s="10">
        <v>5</v>
      </c>
      <c r="J13" s="10"/>
      <c r="K13" s="10"/>
      <c r="L13" s="10"/>
      <c r="M13" s="10"/>
      <c r="N13" s="10"/>
      <c r="O13" s="10"/>
      <c r="P13" s="11">
        <f t="shared" si="0"/>
        <v>173.37792642140468</v>
      </c>
      <c r="Q13" s="10" t="s">
        <v>123</v>
      </c>
      <c r="R13" s="10">
        <v>200</v>
      </c>
    </row>
    <row r="14" spans="2:18" x14ac:dyDescent="0.25">
      <c r="B14" s="10" t="s">
        <v>105</v>
      </c>
      <c r="C14" s="10"/>
      <c r="D14" s="10">
        <v>1</v>
      </c>
      <c r="E14" s="10">
        <v>1</v>
      </c>
      <c r="F14" s="10"/>
      <c r="G14" s="10"/>
      <c r="H14" s="10"/>
      <c r="I14" s="10">
        <v>1</v>
      </c>
      <c r="J14" s="10"/>
      <c r="K14" s="10"/>
      <c r="L14" s="10"/>
      <c r="M14" s="10"/>
      <c r="N14" s="10"/>
      <c r="O14" s="10"/>
      <c r="P14" s="11">
        <f t="shared" si="0"/>
        <v>19.866220735785951</v>
      </c>
      <c r="Q14" s="10" t="s">
        <v>123</v>
      </c>
      <c r="R14" s="10">
        <v>25</v>
      </c>
    </row>
    <row r="15" spans="2:18" x14ac:dyDescent="0.25">
      <c r="B15" s="10" t="s">
        <v>106</v>
      </c>
      <c r="C15" s="10">
        <v>1</v>
      </c>
      <c r="D15" s="10"/>
      <c r="E15" s="10"/>
      <c r="F15" s="10"/>
      <c r="G15" s="10">
        <v>1</v>
      </c>
      <c r="H15" s="10">
        <v>1</v>
      </c>
      <c r="I15" s="10"/>
      <c r="J15" s="10"/>
      <c r="K15" s="10"/>
      <c r="L15" s="10"/>
      <c r="M15" s="10"/>
      <c r="N15" s="10"/>
      <c r="O15" s="10"/>
      <c r="P15" s="11">
        <f t="shared" si="0"/>
        <v>22.023411371237454</v>
      </c>
      <c r="Q15" s="10" t="s">
        <v>123</v>
      </c>
      <c r="R15" s="10">
        <v>35</v>
      </c>
    </row>
    <row r="16" spans="2:18" x14ac:dyDescent="0.25">
      <c r="B16" s="10" t="s">
        <v>107</v>
      </c>
      <c r="C16" s="10"/>
      <c r="D16" s="10"/>
      <c r="E16" s="10"/>
      <c r="F16" s="10">
        <v>1</v>
      </c>
      <c r="G16" s="10"/>
      <c r="H16" s="10"/>
      <c r="I16" s="10"/>
      <c r="J16" s="10"/>
      <c r="K16" s="10"/>
      <c r="L16" s="10"/>
      <c r="M16" s="10"/>
      <c r="N16" s="10"/>
      <c r="O16" s="10"/>
      <c r="P16" s="11">
        <f t="shared" si="0"/>
        <v>5.0000000000000018</v>
      </c>
      <c r="Q16" s="10" t="s">
        <v>123</v>
      </c>
      <c r="R16" s="10">
        <v>15</v>
      </c>
    </row>
    <row r="17" spans="2:18" x14ac:dyDescent="0.25">
      <c r="B17" s="10" t="s">
        <v>108</v>
      </c>
      <c r="C17" s="10">
        <v>0.7</v>
      </c>
      <c r="D17" s="10">
        <v>0.4</v>
      </c>
      <c r="E17" s="10">
        <v>0.4</v>
      </c>
      <c r="F17" s="10"/>
      <c r="G17" s="10">
        <v>0.5</v>
      </c>
      <c r="H17" s="10">
        <v>0.1</v>
      </c>
      <c r="I17" s="10">
        <v>0.35</v>
      </c>
      <c r="J17" s="10"/>
      <c r="K17" s="10"/>
      <c r="L17" s="10"/>
      <c r="M17" s="10"/>
      <c r="N17" s="10"/>
      <c r="O17" s="10"/>
      <c r="P17" s="11">
        <f t="shared" si="0"/>
        <v>17.84280936454849</v>
      </c>
      <c r="Q17" s="10" t="s">
        <v>123</v>
      </c>
      <c r="R17" s="10">
        <v>20</v>
      </c>
    </row>
    <row r="18" spans="2:18" x14ac:dyDescent="0.25">
      <c r="B18" s="10" t="s">
        <v>109</v>
      </c>
      <c r="C18" s="10"/>
      <c r="D18" s="10">
        <v>0.1</v>
      </c>
      <c r="E18" s="10">
        <v>0.2</v>
      </c>
      <c r="F18" s="10">
        <v>0.3</v>
      </c>
      <c r="G18" s="10">
        <v>0.1</v>
      </c>
      <c r="H18" s="10">
        <v>0.1</v>
      </c>
      <c r="I18" s="10">
        <v>0.25</v>
      </c>
      <c r="J18" s="10"/>
      <c r="K18" s="10"/>
      <c r="L18" s="10"/>
      <c r="M18" s="10"/>
      <c r="N18" s="10"/>
      <c r="O18" s="10"/>
      <c r="P18" s="11">
        <f t="shared" si="0"/>
        <v>6.9799331103678934</v>
      </c>
      <c r="Q18" s="10" t="s">
        <v>123</v>
      </c>
      <c r="R18" s="10">
        <v>8</v>
      </c>
    </row>
    <row r="19" spans="2:18" x14ac:dyDescent="0.25">
      <c r="B19" s="10" t="s">
        <v>110</v>
      </c>
      <c r="C19" s="10">
        <v>6</v>
      </c>
      <c r="D19" s="10">
        <v>7</v>
      </c>
      <c r="E19" s="10">
        <v>5</v>
      </c>
      <c r="F19" s="10">
        <v>4</v>
      </c>
      <c r="G19" s="10">
        <v>4.5</v>
      </c>
      <c r="H19" s="10">
        <v>3</v>
      </c>
      <c r="I19" s="10">
        <v>8</v>
      </c>
      <c r="J19" s="10"/>
      <c r="K19" s="10"/>
      <c r="L19" s="10"/>
      <c r="M19" s="10"/>
      <c r="N19" s="10"/>
      <c r="O19" s="10"/>
      <c r="P19" s="11">
        <f t="shared" si="0"/>
        <v>260.86956521739125</v>
      </c>
      <c r="Q19" s="10" t="s">
        <v>123</v>
      </c>
      <c r="R19" s="10">
        <v>270</v>
      </c>
    </row>
    <row r="20" spans="2:18" x14ac:dyDescent="0.25">
      <c r="B20" s="10" t="s">
        <v>111</v>
      </c>
      <c r="C20" s="10">
        <v>1.5</v>
      </c>
      <c r="D20" s="10">
        <v>2</v>
      </c>
      <c r="E20" s="10">
        <v>2</v>
      </c>
      <c r="F20" s="10">
        <v>0.5</v>
      </c>
      <c r="G20" s="10">
        <v>1</v>
      </c>
      <c r="H20" s="10">
        <v>0.5</v>
      </c>
      <c r="I20" s="10">
        <v>3.5</v>
      </c>
      <c r="J20" s="10"/>
      <c r="K20" s="10"/>
      <c r="L20" s="10"/>
      <c r="M20" s="10"/>
      <c r="N20" s="10"/>
      <c r="O20" s="10"/>
      <c r="P20" s="11">
        <f t="shared" si="0"/>
        <v>79.999999999999986</v>
      </c>
      <c r="Q20" s="10" t="s">
        <v>123</v>
      </c>
      <c r="R20" s="10">
        <v>80</v>
      </c>
    </row>
    <row r="21" spans="2:18" x14ac:dyDescent="0.25">
      <c r="B21" s="10" t="s">
        <v>112</v>
      </c>
      <c r="C21" s="10">
        <v>0.6</v>
      </c>
      <c r="D21" s="10">
        <v>0.4</v>
      </c>
      <c r="E21" s="10">
        <v>0.5</v>
      </c>
      <c r="F21" s="10">
        <v>0.15</v>
      </c>
      <c r="G21" s="10">
        <v>0.25</v>
      </c>
      <c r="H21" s="10">
        <v>0.3</v>
      </c>
      <c r="I21" s="10">
        <v>0.65</v>
      </c>
      <c r="J21" s="10"/>
      <c r="K21" s="10"/>
      <c r="L21" s="10"/>
      <c r="M21" s="10"/>
      <c r="N21" s="10"/>
      <c r="O21" s="10"/>
      <c r="P21" s="11">
        <f t="shared" si="0"/>
        <v>19.830267558528423</v>
      </c>
      <c r="Q21" s="10" t="s">
        <v>123</v>
      </c>
      <c r="R21" s="10">
        <v>25</v>
      </c>
    </row>
    <row r="22" spans="2:18" x14ac:dyDescent="0.25">
      <c r="B22" s="10" t="s">
        <v>113</v>
      </c>
      <c r="C22" s="10">
        <v>1</v>
      </c>
      <c r="D22" s="10">
        <v>1</v>
      </c>
      <c r="E22" s="10"/>
      <c r="F22" s="10">
        <v>1</v>
      </c>
      <c r="G22" s="10">
        <v>1</v>
      </c>
      <c r="H22" s="10"/>
      <c r="I22" s="10">
        <v>1</v>
      </c>
      <c r="J22" s="10"/>
      <c r="K22" s="10"/>
      <c r="L22" s="10"/>
      <c r="M22" s="10"/>
      <c r="N22" s="10"/>
      <c r="O22" s="10"/>
      <c r="P22" s="11">
        <f t="shared" si="0"/>
        <v>36.889632107023402</v>
      </c>
      <c r="Q22" s="10" t="s">
        <v>122</v>
      </c>
      <c r="R22" s="10">
        <v>32</v>
      </c>
    </row>
    <row r="23" spans="2:18" x14ac:dyDescent="0.25">
      <c r="B23" s="10" t="s">
        <v>114</v>
      </c>
      <c r="C23" s="10">
        <v>1</v>
      </c>
      <c r="D23" s="10">
        <v>1</v>
      </c>
      <c r="E23" s="10">
        <v>1</v>
      </c>
      <c r="F23" s="10"/>
      <c r="G23" s="10"/>
      <c r="H23" s="10"/>
      <c r="I23" s="10"/>
      <c r="J23" s="10"/>
      <c r="K23" s="10"/>
      <c r="L23" s="10"/>
      <c r="M23" s="10"/>
      <c r="N23" s="10"/>
      <c r="O23" s="10"/>
      <c r="P23" s="11">
        <f t="shared" si="0"/>
        <v>16.889632107023402</v>
      </c>
      <c r="Q23" s="10" t="s">
        <v>122</v>
      </c>
      <c r="R23" s="10">
        <v>15</v>
      </c>
    </row>
    <row r="24" spans="2:18" x14ac:dyDescent="0.25">
      <c r="B24" s="10" t="s">
        <v>115</v>
      </c>
      <c r="C24" s="10">
        <v>1</v>
      </c>
      <c r="D24" s="10"/>
      <c r="E24" s="10"/>
      <c r="F24" s="10"/>
      <c r="G24" s="10"/>
      <c r="H24" s="10"/>
      <c r="I24" s="10"/>
      <c r="J24" s="10"/>
      <c r="K24" s="10"/>
      <c r="L24" s="10"/>
      <c r="M24" s="10"/>
      <c r="N24" s="10"/>
      <c r="O24" s="10"/>
      <c r="P24" s="11">
        <f t="shared" si="0"/>
        <v>6.8896321070234015</v>
      </c>
      <c r="Q24" s="10" t="s">
        <v>122</v>
      </c>
      <c r="R24" s="10">
        <v>5</v>
      </c>
    </row>
    <row r="25" spans="2:18" x14ac:dyDescent="0.25">
      <c r="B25" s="10" t="s">
        <v>116</v>
      </c>
      <c r="C25" s="10"/>
      <c r="D25" s="10">
        <v>1</v>
      </c>
      <c r="E25" s="10"/>
      <c r="F25" s="10"/>
      <c r="G25" s="10"/>
      <c r="H25" s="10"/>
      <c r="I25" s="10"/>
      <c r="J25" s="10"/>
      <c r="K25" s="10"/>
      <c r="L25" s="10"/>
      <c r="M25" s="10"/>
      <c r="N25" s="10"/>
      <c r="O25" s="10"/>
      <c r="P25" s="11">
        <f t="shared" si="0"/>
        <v>5</v>
      </c>
      <c r="Q25" s="10" t="s">
        <v>122</v>
      </c>
      <c r="R25" s="10">
        <v>5</v>
      </c>
    </row>
    <row r="26" spans="2:18" x14ac:dyDescent="0.25">
      <c r="B26" s="10" t="s">
        <v>117</v>
      </c>
      <c r="C26" s="10"/>
      <c r="D26" s="10"/>
      <c r="E26" s="10">
        <v>1</v>
      </c>
      <c r="F26" s="10"/>
      <c r="G26" s="10"/>
      <c r="H26" s="10"/>
      <c r="I26" s="10"/>
      <c r="J26" s="10"/>
      <c r="K26" s="10"/>
      <c r="L26" s="10"/>
      <c r="M26" s="10"/>
      <c r="N26" s="10"/>
      <c r="O26" s="10"/>
      <c r="P26" s="11">
        <f t="shared" si="0"/>
        <v>5</v>
      </c>
      <c r="Q26" s="10" t="s">
        <v>122</v>
      </c>
      <c r="R26" s="10">
        <v>5</v>
      </c>
    </row>
    <row r="27" spans="2:18" x14ac:dyDescent="0.25">
      <c r="B27" s="10" t="s">
        <v>118</v>
      </c>
      <c r="C27" s="10"/>
      <c r="D27" s="10"/>
      <c r="E27" s="10"/>
      <c r="F27" s="10">
        <v>1</v>
      </c>
      <c r="G27" s="10"/>
      <c r="H27" s="10"/>
      <c r="I27" s="10"/>
      <c r="J27" s="10"/>
      <c r="K27" s="10"/>
      <c r="L27" s="10"/>
      <c r="M27" s="10"/>
      <c r="N27" s="10"/>
      <c r="O27" s="10"/>
      <c r="P27" s="11">
        <f t="shared" si="0"/>
        <v>5.0000000000000018</v>
      </c>
      <c r="Q27" s="10" t="s">
        <v>122</v>
      </c>
      <c r="R27" s="10">
        <v>5</v>
      </c>
    </row>
    <row r="28" spans="2:18" x14ac:dyDescent="0.25">
      <c r="B28" s="10" t="s">
        <v>119</v>
      </c>
      <c r="C28" s="10"/>
      <c r="D28" s="10"/>
      <c r="E28" s="10"/>
      <c r="F28" s="10"/>
      <c r="G28" s="10">
        <v>1</v>
      </c>
      <c r="H28" s="10"/>
      <c r="I28" s="10"/>
      <c r="J28" s="10"/>
      <c r="K28" s="10"/>
      <c r="L28" s="10"/>
      <c r="M28" s="10"/>
      <c r="N28" s="10"/>
      <c r="O28" s="10"/>
      <c r="P28" s="11">
        <f t="shared" si="0"/>
        <v>10.133779264214052</v>
      </c>
      <c r="Q28" s="10" t="s">
        <v>122</v>
      </c>
      <c r="R28" s="10">
        <v>5</v>
      </c>
    </row>
    <row r="29" spans="2:18" x14ac:dyDescent="0.25">
      <c r="B29" s="10" t="s">
        <v>120</v>
      </c>
      <c r="C29" s="10"/>
      <c r="D29" s="10"/>
      <c r="E29" s="10"/>
      <c r="F29" s="10"/>
      <c r="G29" s="10"/>
      <c r="H29" s="10">
        <v>1</v>
      </c>
      <c r="I29" s="10"/>
      <c r="J29" s="10"/>
      <c r="K29" s="10"/>
      <c r="L29" s="10"/>
      <c r="M29" s="10"/>
      <c r="N29" s="10"/>
      <c r="O29" s="10"/>
      <c r="P29" s="11">
        <f t="shared" si="0"/>
        <v>5</v>
      </c>
      <c r="Q29" s="10" t="s">
        <v>122</v>
      </c>
      <c r="R29" s="10">
        <v>5</v>
      </c>
    </row>
    <row r="30" spans="2:18" x14ac:dyDescent="0.25">
      <c r="B30" s="10" t="s">
        <v>121</v>
      </c>
      <c r="C30" s="10"/>
      <c r="D30" s="10"/>
      <c r="E30" s="10"/>
      <c r="F30" s="10"/>
      <c r="G30" s="10"/>
      <c r="H30" s="10"/>
      <c r="I30" s="10">
        <v>1</v>
      </c>
      <c r="J30" s="10"/>
      <c r="K30" s="10"/>
      <c r="L30" s="10"/>
      <c r="M30" s="10"/>
      <c r="N30" s="10"/>
      <c r="O30" s="10"/>
      <c r="P30" s="11">
        <f t="shared" si="0"/>
        <v>9.8662207357859515</v>
      </c>
      <c r="Q30" s="10" t="s">
        <v>122</v>
      </c>
      <c r="R30" s="10">
        <v>5</v>
      </c>
    </row>
    <row r="31" spans="2:18" x14ac:dyDescent="0.25">
      <c r="B31" s="10" t="s">
        <v>124</v>
      </c>
      <c r="C31" s="59">
        <v>310</v>
      </c>
      <c r="D31" s="59">
        <v>270</v>
      </c>
      <c r="E31" s="59">
        <v>295</v>
      </c>
      <c r="F31" s="59">
        <v>200</v>
      </c>
      <c r="G31" s="59">
        <v>170</v>
      </c>
      <c r="H31" s="59">
        <v>100</v>
      </c>
      <c r="I31" s="59">
        <v>320</v>
      </c>
      <c r="J31" s="58">
        <v>1</v>
      </c>
      <c r="K31" s="58">
        <v>-1</v>
      </c>
      <c r="L31" s="58"/>
      <c r="M31" s="58"/>
      <c r="N31" s="58"/>
      <c r="O31" s="58"/>
      <c r="P31" s="11">
        <f>SUMPRODUCT($C$6:$O$6,C31:O31)</f>
        <v>13499.999999999998</v>
      </c>
      <c r="Q31" s="10" t="s">
        <v>136</v>
      </c>
      <c r="R31" s="10">
        <v>13500</v>
      </c>
    </row>
    <row r="37" spans="2:18" ht="14.5" x14ac:dyDescent="0.35">
      <c r="B37"/>
      <c r="C37"/>
      <c r="D37"/>
      <c r="E37"/>
      <c r="F37"/>
      <c r="G37"/>
      <c r="H37"/>
      <c r="I37"/>
      <c r="J37"/>
      <c r="K37"/>
      <c r="L37"/>
      <c r="M37"/>
      <c r="N37"/>
      <c r="O37"/>
      <c r="P37"/>
      <c r="Q37"/>
      <c r="R37"/>
    </row>
    <row r="38" spans="2:18" ht="14.5" x14ac:dyDescent="0.35">
      <c r="B38"/>
      <c r="C38"/>
      <c r="D38"/>
      <c r="E38"/>
      <c r="F38"/>
      <c r="G38"/>
      <c r="H38"/>
      <c r="I38"/>
      <c r="J38"/>
      <c r="K38"/>
      <c r="L38"/>
      <c r="M38"/>
      <c r="N38"/>
      <c r="O38"/>
      <c r="P38"/>
      <c r="Q38"/>
      <c r="R38"/>
    </row>
    <row r="39" spans="2:18" ht="14.5" x14ac:dyDescent="0.35">
      <c r="B39"/>
      <c r="C39"/>
      <c r="D39"/>
      <c r="E39"/>
      <c r="F39"/>
      <c r="G39"/>
      <c r="H39"/>
      <c r="I39"/>
      <c r="J39"/>
      <c r="K39"/>
      <c r="L39"/>
      <c r="M39"/>
      <c r="N39"/>
      <c r="O39"/>
      <c r="P39"/>
      <c r="Q39"/>
      <c r="R39"/>
    </row>
    <row r="40" spans="2:18" ht="14.5" x14ac:dyDescent="0.35">
      <c r="B40"/>
      <c r="C40"/>
      <c r="D40"/>
      <c r="E40"/>
      <c r="F40"/>
      <c r="G40"/>
      <c r="H40"/>
      <c r="I40"/>
      <c r="J40"/>
      <c r="K40"/>
      <c r="L40"/>
      <c r="M40"/>
      <c r="N40"/>
      <c r="O40"/>
      <c r="P40"/>
      <c r="Q40"/>
      <c r="R40"/>
    </row>
    <row r="41" spans="2:18" ht="14.5" x14ac:dyDescent="0.35">
      <c r="B41"/>
      <c r="C41"/>
      <c r="D41"/>
      <c r="E41"/>
      <c r="F41"/>
      <c r="G41"/>
      <c r="H41"/>
      <c r="I41"/>
      <c r="J41"/>
      <c r="K41"/>
      <c r="L41"/>
      <c r="M41"/>
      <c r="N41"/>
      <c r="O41"/>
      <c r="P41"/>
      <c r="Q41"/>
      <c r="R41"/>
    </row>
    <row r="42" spans="2:18" ht="14.5" x14ac:dyDescent="0.35">
      <c r="B42"/>
      <c r="C42"/>
      <c r="D42"/>
      <c r="E42"/>
      <c r="F42"/>
      <c r="G42"/>
      <c r="H42"/>
      <c r="I42"/>
      <c r="J42"/>
      <c r="K42"/>
      <c r="L42"/>
      <c r="M42"/>
      <c r="N42"/>
      <c r="O42"/>
      <c r="P42"/>
      <c r="Q42"/>
      <c r="R42"/>
    </row>
    <row r="43" spans="2:18" ht="14.5" x14ac:dyDescent="0.35">
      <c r="B43"/>
      <c r="C43"/>
      <c r="D43"/>
      <c r="E43"/>
      <c r="F43"/>
      <c r="G43"/>
      <c r="H43"/>
      <c r="I43"/>
      <c r="J43"/>
      <c r="K43"/>
      <c r="L43"/>
      <c r="M43"/>
      <c r="N43"/>
      <c r="O43"/>
      <c r="P43"/>
      <c r="Q43"/>
      <c r="R43"/>
    </row>
    <row r="44" spans="2:18" ht="14.5" x14ac:dyDescent="0.35">
      <c r="B44"/>
      <c r="C44"/>
      <c r="D44"/>
      <c r="E44"/>
      <c r="F44"/>
      <c r="G44"/>
      <c r="H44"/>
      <c r="I44"/>
      <c r="J44"/>
      <c r="K44"/>
      <c r="L44"/>
      <c r="M44"/>
      <c r="N44"/>
      <c r="O44"/>
      <c r="P44"/>
      <c r="Q44"/>
      <c r="R44"/>
    </row>
    <row r="45" spans="2:18" ht="14.5" x14ac:dyDescent="0.35">
      <c r="B45"/>
      <c r="C45"/>
      <c r="D45"/>
      <c r="E45"/>
      <c r="F45"/>
      <c r="G45"/>
      <c r="H45"/>
      <c r="I45"/>
      <c r="J45"/>
      <c r="K45"/>
      <c r="L45"/>
      <c r="M45"/>
      <c r="N45"/>
      <c r="O45"/>
      <c r="P45"/>
      <c r="Q45"/>
      <c r="R45"/>
    </row>
    <row r="46" spans="2:18" ht="14.5" x14ac:dyDescent="0.35">
      <c r="B46"/>
      <c r="C46"/>
      <c r="D46"/>
      <c r="E46"/>
      <c r="F46"/>
      <c r="G46"/>
      <c r="H46"/>
      <c r="I46"/>
      <c r="J46"/>
      <c r="K46"/>
      <c r="L46"/>
      <c r="M46"/>
      <c r="N46"/>
      <c r="O46"/>
      <c r="P46"/>
      <c r="Q46"/>
      <c r="R46"/>
    </row>
    <row r="47" spans="2:18" ht="14.5" x14ac:dyDescent="0.35">
      <c r="B47"/>
      <c r="C47"/>
      <c r="D47"/>
      <c r="E47"/>
      <c r="F47"/>
      <c r="G47"/>
      <c r="H47"/>
      <c r="I47"/>
      <c r="J47"/>
      <c r="K47"/>
      <c r="L47"/>
      <c r="M47"/>
      <c r="N47"/>
      <c r="O47"/>
      <c r="P47"/>
      <c r="Q47"/>
      <c r="R47"/>
    </row>
    <row r="48" spans="2:18" ht="14.5" x14ac:dyDescent="0.35">
      <c r="B48"/>
      <c r="C48"/>
      <c r="D48"/>
      <c r="E48"/>
      <c r="F48"/>
      <c r="G48"/>
      <c r="H48"/>
      <c r="I48"/>
      <c r="J48"/>
      <c r="K48"/>
      <c r="L48"/>
      <c r="M48"/>
      <c r="N48"/>
      <c r="O48"/>
      <c r="P48"/>
      <c r="Q48"/>
      <c r="R4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E38C5-587D-4A1D-A3B1-52761CCE42E2}">
  <sheetPr codeName="Sheet3"/>
  <dimension ref="B1:L48"/>
  <sheetViews>
    <sheetView workbookViewId="0">
      <selection activeCell="J7" sqref="J7"/>
    </sheetView>
  </sheetViews>
  <sheetFormatPr defaultColWidth="9.1796875" defaultRowHeight="12.5" x14ac:dyDescent="0.25"/>
  <cols>
    <col min="1" max="1" width="2.6328125" style="1" customWidth="1"/>
    <col min="2" max="2" width="25" style="1" bestFit="1" customWidth="1"/>
    <col min="3" max="9" width="11.6328125" style="1" customWidth="1"/>
    <col min="10" max="16384" width="9.1796875" style="1"/>
  </cols>
  <sheetData>
    <row r="1" spans="2:12" ht="10" customHeight="1" x14ac:dyDescent="0.25"/>
    <row r="2" spans="2:12" ht="20" x14ac:dyDescent="0.4">
      <c r="B2" s="12" t="s">
        <v>19</v>
      </c>
    </row>
    <row r="3" spans="2:12" ht="20" x14ac:dyDescent="0.4">
      <c r="B3" s="12"/>
    </row>
    <row r="4" spans="2:12" x14ac:dyDescent="0.25">
      <c r="B4" s="2"/>
      <c r="C4" s="3" t="s">
        <v>0</v>
      </c>
      <c r="D4" s="3" t="s">
        <v>8</v>
      </c>
      <c r="E4" s="3" t="s">
        <v>9</v>
      </c>
      <c r="F4" s="3" t="s">
        <v>10</v>
      </c>
      <c r="G4" s="3" t="s">
        <v>11</v>
      </c>
      <c r="H4" s="3" t="s">
        <v>12</v>
      </c>
      <c r="I4" s="3" t="s">
        <v>13</v>
      </c>
      <c r="J4" s="2"/>
      <c r="K4" s="2"/>
      <c r="L4" s="2"/>
    </row>
    <row r="5" spans="2:12" ht="25" x14ac:dyDescent="0.25">
      <c r="B5" s="2"/>
      <c r="C5" s="4" t="s">
        <v>1</v>
      </c>
      <c r="D5" s="4" t="s">
        <v>2</v>
      </c>
      <c r="E5" s="4" t="s">
        <v>3</v>
      </c>
      <c r="F5" s="4" t="s">
        <v>4</v>
      </c>
      <c r="G5" s="4" t="s">
        <v>5</v>
      </c>
      <c r="H5" s="4" t="s">
        <v>6</v>
      </c>
      <c r="I5" s="4" t="s">
        <v>7</v>
      </c>
      <c r="J5" s="2"/>
      <c r="K5" s="2"/>
      <c r="L5" s="2"/>
    </row>
    <row r="6" spans="2:12" ht="13" x14ac:dyDescent="0.3">
      <c r="B6" s="2"/>
      <c r="C6" s="5">
        <v>11.598390636430146</v>
      </c>
      <c r="D6" s="5">
        <v>0</v>
      </c>
      <c r="E6" s="5">
        <v>3.4016093635698565</v>
      </c>
      <c r="F6" s="5">
        <v>2.553035844915871</v>
      </c>
      <c r="G6" s="5">
        <v>11.137527432333572</v>
      </c>
      <c r="H6" s="5">
        <v>12.264081931236285</v>
      </c>
      <c r="I6" s="5">
        <v>10.643745427944406</v>
      </c>
      <c r="J6" s="3" t="s">
        <v>15</v>
      </c>
      <c r="K6" s="6"/>
      <c r="L6" s="6"/>
    </row>
    <row r="7" spans="2:12" ht="13" x14ac:dyDescent="0.3">
      <c r="B7" s="3" t="s">
        <v>18</v>
      </c>
      <c r="C7" s="7">
        <v>310</v>
      </c>
      <c r="D7" s="7">
        <v>270</v>
      </c>
      <c r="E7" s="7">
        <v>295</v>
      </c>
      <c r="F7" s="7">
        <v>200</v>
      </c>
      <c r="G7" s="7">
        <v>170</v>
      </c>
      <c r="H7" s="7">
        <v>100</v>
      </c>
      <c r="I7" s="7">
        <v>320</v>
      </c>
      <c r="J7" s="8">
        <f>SUMPRODUCT($C$6:$I$6,C7:I7)</f>
        <v>11635.369422092173</v>
      </c>
      <c r="K7" s="3" t="s">
        <v>16</v>
      </c>
      <c r="L7" s="3" t="s">
        <v>17</v>
      </c>
    </row>
    <row r="8" spans="2:12" x14ac:dyDescent="0.25">
      <c r="B8" s="9" t="s">
        <v>14</v>
      </c>
      <c r="C8" s="9"/>
      <c r="D8" s="9"/>
      <c r="E8" s="9"/>
      <c r="F8" s="9"/>
      <c r="G8" s="9"/>
      <c r="H8" s="9"/>
      <c r="I8" s="9"/>
      <c r="J8" s="9"/>
      <c r="K8" s="9"/>
      <c r="L8" s="9"/>
    </row>
    <row r="9" spans="2:12" x14ac:dyDescent="0.25">
      <c r="B9" s="10" t="s">
        <v>100</v>
      </c>
      <c r="C9" s="10">
        <v>1</v>
      </c>
      <c r="D9" s="10"/>
      <c r="E9" s="10"/>
      <c r="F9" s="10">
        <v>1</v>
      </c>
      <c r="G9" s="10">
        <v>1</v>
      </c>
      <c r="H9" s="10"/>
      <c r="I9" s="10">
        <v>1</v>
      </c>
      <c r="J9" s="11">
        <f t="shared" ref="J9:J18" si="0">SUMPRODUCT($C$6:$I$6,C9:I9)</f>
        <v>35.932699341624001</v>
      </c>
      <c r="K9" s="10" t="s">
        <v>123</v>
      </c>
      <c r="L9" s="10">
        <v>40</v>
      </c>
    </row>
    <row r="10" spans="2:12" x14ac:dyDescent="0.25">
      <c r="B10" s="10" t="s">
        <v>101</v>
      </c>
      <c r="C10" s="10"/>
      <c r="D10" s="10">
        <v>1</v>
      </c>
      <c r="E10" s="10">
        <v>1</v>
      </c>
      <c r="F10" s="10">
        <v>1</v>
      </c>
      <c r="G10" s="10">
        <v>1</v>
      </c>
      <c r="H10" s="10">
        <v>1</v>
      </c>
      <c r="I10" s="10">
        <v>1</v>
      </c>
      <c r="J10" s="11">
        <f t="shared" si="0"/>
        <v>39.999999999999986</v>
      </c>
      <c r="K10" s="10" t="s">
        <v>123</v>
      </c>
      <c r="L10" s="10">
        <v>40</v>
      </c>
    </row>
    <row r="11" spans="2:12" x14ac:dyDescent="0.25">
      <c r="B11" s="10" t="s">
        <v>102</v>
      </c>
      <c r="C11" s="10">
        <v>76</v>
      </c>
      <c r="D11" s="10">
        <v>65</v>
      </c>
      <c r="E11" s="10">
        <v>67</v>
      </c>
      <c r="F11" s="10">
        <v>58</v>
      </c>
      <c r="G11" s="10">
        <v>28</v>
      </c>
      <c r="H11" s="10">
        <v>20</v>
      </c>
      <c r="I11" s="10">
        <v>55</v>
      </c>
      <c r="J11" s="11">
        <f t="shared" si="0"/>
        <v>2400</v>
      </c>
      <c r="K11" s="10" t="s">
        <v>123</v>
      </c>
      <c r="L11" s="10">
        <v>2400</v>
      </c>
    </row>
    <row r="12" spans="2:12" x14ac:dyDescent="0.25">
      <c r="B12" s="10" t="s">
        <v>103</v>
      </c>
      <c r="C12" s="10">
        <v>1</v>
      </c>
      <c r="D12" s="10">
        <v>3</v>
      </c>
      <c r="E12" s="10">
        <v>4</v>
      </c>
      <c r="F12" s="10">
        <v>3</v>
      </c>
      <c r="G12" s="10">
        <v>2</v>
      </c>
      <c r="H12" s="10">
        <v>1</v>
      </c>
      <c r="I12" s="10">
        <v>3</v>
      </c>
      <c r="J12" s="11">
        <f t="shared" si="0"/>
        <v>99.334308705193834</v>
      </c>
      <c r="K12" s="10" t="s">
        <v>123</v>
      </c>
      <c r="L12" s="10">
        <v>120</v>
      </c>
    </row>
    <row r="13" spans="2:12" x14ac:dyDescent="0.25">
      <c r="B13" s="10" t="s">
        <v>104</v>
      </c>
      <c r="C13" s="10">
        <v>2</v>
      </c>
      <c r="D13" s="10">
        <v>5</v>
      </c>
      <c r="E13" s="10">
        <v>6</v>
      </c>
      <c r="F13" s="10">
        <v>5</v>
      </c>
      <c r="G13" s="10">
        <v>2</v>
      </c>
      <c r="H13" s="10">
        <v>2</v>
      </c>
      <c r="I13" s="10">
        <v>5</v>
      </c>
      <c r="J13" s="11">
        <f>SUMPRODUCT($C$6:$I$6,C13:I13)</f>
        <v>156.39356254572053</v>
      </c>
      <c r="K13" s="10" t="s">
        <v>123</v>
      </c>
      <c r="L13" s="10">
        <v>200</v>
      </c>
    </row>
    <row r="14" spans="2:12" x14ac:dyDescent="0.25">
      <c r="B14" s="10" t="s">
        <v>105</v>
      </c>
      <c r="C14" s="10"/>
      <c r="D14" s="10">
        <v>1</v>
      </c>
      <c r="E14" s="10">
        <v>1</v>
      </c>
      <c r="F14" s="10"/>
      <c r="G14" s="10"/>
      <c r="H14" s="10"/>
      <c r="I14" s="10">
        <v>1</v>
      </c>
      <c r="J14" s="11">
        <f t="shared" si="0"/>
        <v>14.045354791514264</v>
      </c>
      <c r="K14" s="10" t="s">
        <v>123</v>
      </c>
      <c r="L14" s="10">
        <v>25</v>
      </c>
    </row>
    <row r="15" spans="2:12" x14ac:dyDescent="0.25">
      <c r="B15" s="10" t="s">
        <v>106</v>
      </c>
      <c r="C15" s="10">
        <v>1</v>
      </c>
      <c r="D15" s="10"/>
      <c r="E15" s="10"/>
      <c r="F15" s="10"/>
      <c r="G15" s="10">
        <v>1</v>
      </c>
      <c r="H15" s="10">
        <v>1</v>
      </c>
      <c r="I15" s="10"/>
      <c r="J15" s="11">
        <f t="shared" si="0"/>
        <v>35</v>
      </c>
      <c r="K15" s="10" t="s">
        <v>123</v>
      </c>
      <c r="L15" s="10">
        <v>35</v>
      </c>
    </row>
    <row r="16" spans="2:12" x14ac:dyDescent="0.25">
      <c r="B16" s="10" t="s">
        <v>107</v>
      </c>
      <c r="C16" s="10"/>
      <c r="D16" s="10"/>
      <c r="E16" s="10"/>
      <c r="F16" s="10">
        <v>1</v>
      </c>
      <c r="G16" s="10"/>
      <c r="H16" s="10"/>
      <c r="I16" s="10"/>
      <c r="J16" s="11">
        <f t="shared" si="0"/>
        <v>2.553035844915871</v>
      </c>
      <c r="K16" s="10" t="s">
        <v>123</v>
      </c>
      <c r="L16" s="10">
        <v>15</v>
      </c>
    </row>
    <row r="17" spans="2:12" x14ac:dyDescent="0.25">
      <c r="B17" s="10" t="s">
        <v>108</v>
      </c>
      <c r="C17" s="10">
        <v>0.7</v>
      </c>
      <c r="D17" s="10">
        <v>0.4</v>
      </c>
      <c r="E17" s="10">
        <v>0.4</v>
      </c>
      <c r="F17" s="10"/>
      <c r="G17" s="10">
        <v>0.5</v>
      </c>
      <c r="H17" s="10">
        <v>0.1</v>
      </c>
      <c r="I17" s="10">
        <v>0.35</v>
      </c>
      <c r="J17" s="11">
        <f t="shared" si="0"/>
        <v>20</v>
      </c>
      <c r="K17" s="10" t="s">
        <v>123</v>
      </c>
      <c r="L17" s="10">
        <v>20</v>
      </c>
    </row>
    <row r="18" spans="2:12" x14ac:dyDescent="0.25">
      <c r="B18" s="10" t="s">
        <v>109</v>
      </c>
      <c r="C18" s="10"/>
      <c r="D18" s="10">
        <v>0.1</v>
      </c>
      <c r="E18" s="10">
        <v>0.2</v>
      </c>
      <c r="F18" s="10">
        <v>0.3</v>
      </c>
      <c r="G18" s="10">
        <v>0.1</v>
      </c>
      <c r="H18" s="10">
        <v>0.1</v>
      </c>
      <c r="I18" s="10">
        <v>0.25</v>
      </c>
      <c r="J18" s="11">
        <f t="shared" si="0"/>
        <v>6.4473299195318194</v>
      </c>
      <c r="K18" s="10" t="s">
        <v>123</v>
      </c>
      <c r="L18" s="10">
        <v>8</v>
      </c>
    </row>
    <row r="19" spans="2:12" x14ac:dyDescent="0.25">
      <c r="B19" s="10" t="s">
        <v>110</v>
      </c>
      <c r="C19" s="10">
        <v>6</v>
      </c>
      <c r="D19" s="10">
        <v>7</v>
      </c>
      <c r="E19" s="10">
        <v>5</v>
      </c>
      <c r="F19" s="10">
        <v>4</v>
      </c>
      <c r="G19" s="10">
        <v>4.5</v>
      </c>
      <c r="H19" s="10">
        <v>3</v>
      </c>
      <c r="I19" s="10">
        <v>8</v>
      </c>
      <c r="J19" s="11">
        <f t="shared" ref="J19:J31" si="1">SUMPRODUCT($C$6:$I$6,C19:I19)</f>
        <v>268.8716166788588</v>
      </c>
      <c r="K19" s="10" t="s">
        <v>123</v>
      </c>
      <c r="L19" s="10">
        <v>270</v>
      </c>
    </row>
    <row r="20" spans="2:12" x14ac:dyDescent="0.25">
      <c r="B20" s="10" t="s">
        <v>111</v>
      </c>
      <c r="C20" s="10">
        <v>1.5</v>
      </c>
      <c r="D20" s="10">
        <v>2</v>
      </c>
      <c r="E20" s="10">
        <v>2</v>
      </c>
      <c r="F20" s="10">
        <v>0.5</v>
      </c>
      <c r="G20" s="10">
        <v>1</v>
      </c>
      <c r="H20" s="10">
        <v>0.5</v>
      </c>
      <c r="I20" s="10">
        <v>3.5</v>
      </c>
      <c r="J20" s="11">
        <f t="shared" si="1"/>
        <v>80</v>
      </c>
      <c r="K20" s="10" t="s">
        <v>123</v>
      </c>
      <c r="L20" s="10">
        <v>80</v>
      </c>
    </row>
    <row r="21" spans="2:12" x14ac:dyDescent="0.25">
      <c r="B21" s="10" t="s">
        <v>112</v>
      </c>
      <c r="C21" s="10">
        <v>0.6</v>
      </c>
      <c r="D21" s="10">
        <v>0.4</v>
      </c>
      <c r="E21" s="10">
        <v>0.5</v>
      </c>
      <c r="F21" s="10">
        <v>0.15</v>
      </c>
      <c r="G21" s="10">
        <v>0.25</v>
      </c>
      <c r="H21" s="10">
        <v>0.3</v>
      </c>
      <c r="I21" s="10">
        <v>0.65</v>
      </c>
      <c r="J21" s="11">
        <f t="shared" si="1"/>
        <v>22.424835405998536</v>
      </c>
      <c r="K21" s="10" t="s">
        <v>123</v>
      </c>
      <c r="L21" s="10">
        <v>25</v>
      </c>
    </row>
    <row r="22" spans="2:12" x14ac:dyDescent="0.25">
      <c r="B22" s="10" t="s">
        <v>113</v>
      </c>
      <c r="C22" s="10">
        <v>1</v>
      </c>
      <c r="D22" s="10">
        <v>1</v>
      </c>
      <c r="E22" s="10"/>
      <c r="F22" s="10">
        <v>1</v>
      </c>
      <c r="G22" s="10">
        <v>1</v>
      </c>
      <c r="H22" s="10"/>
      <c r="I22" s="10">
        <v>1</v>
      </c>
      <c r="J22" s="11">
        <f t="shared" si="1"/>
        <v>35.932699341624001</v>
      </c>
      <c r="K22" s="10" t="s">
        <v>122</v>
      </c>
      <c r="L22" s="10">
        <v>32</v>
      </c>
    </row>
    <row r="23" spans="2:12" x14ac:dyDescent="0.25">
      <c r="B23" s="10" t="s">
        <v>114</v>
      </c>
      <c r="C23" s="10">
        <v>1</v>
      </c>
      <c r="D23" s="10">
        <v>1</v>
      </c>
      <c r="E23" s="10">
        <v>1</v>
      </c>
      <c r="F23" s="10"/>
      <c r="G23" s="10"/>
      <c r="H23" s="10"/>
      <c r="I23" s="10"/>
      <c r="J23" s="11">
        <f t="shared" si="1"/>
        <v>15.000000000000004</v>
      </c>
      <c r="K23" s="10" t="s">
        <v>122</v>
      </c>
      <c r="L23" s="10">
        <v>15</v>
      </c>
    </row>
    <row r="24" spans="2:12" x14ac:dyDescent="0.25">
      <c r="B24" s="10" t="s">
        <v>115</v>
      </c>
      <c r="C24" s="10">
        <v>1</v>
      </c>
      <c r="D24" s="10"/>
      <c r="E24" s="10"/>
      <c r="F24" s="10"/>
      <c r="G24" s="10"/>
      <c r="H24" s="10"/>
      <c r="I24" s="10"/>
      <c r="J24" s="11">
        <f t="shared" si="1"/>
        <v>11.598390636430146</v>
      </c>
      <c r="K24" s="10" t="s">
        <v>122</v>
      </c>
      <c r="L24" s="10">
        <v>5</v>
      </c>
    </row>
    <row r="25" spans="2:12" x14ac:dyDescent="0.25">
      <c r="B25" s="10" t="s">
        <v>116</v>
      </c>
      <c r="C25" s="10"/>
      <c r="D25" s="10">
        <v>1</v>
      </c>
      <c r="E25" s="10"/>
      <c r="F25" s="10"/>
      <c r="G25" s="10"/>
      <c r="H25" s="10"/>
      <c r="I25" s="10"/>
      <c r="J25" s="11">
        <f t="shared" si="1"/>
        <v>0</v>
      </c>
      <c r="K25" s="10" t="s">
        <v>122</v>
      </c>
      <c r="L25" s="10">
        <v>5</v>
      </c>
    </row>
    <row r="26" spans="2:12" x14ac:dyDescent="0.25">
      <c r="B26" s="10" t="s">
        <v>117</v>
      </c>
      <c r="C26" s="10"/>
      <c r="D26" s="10"/>
      <c r="E26" s="10">
        <v>1</v>
      </c>
      <c r="F26" s="10"/>
      <c r="G26" s="10"/>
      <c r="H26" s="10"/>
      <c r="I26" s="10"/>
      <c r="J26" s="11">
        <f t="shared" si="1"/>
        <v>3.4016093635698565</v>
      </c>
      <c r="K26" s="10" t="s">
        <v>122</v>
      </c>
      <c r="L26" s="10">
        <v>5</v>
      </c>
    </row>
    <row r="27" spans="2:12" x14ac:dyDescent="0.25">
      <c r="B27" s="10" t="s">
        <v>118</v>
      </c>
      <c r="C27" s="10"/>
      <c r="D27" s="10"/>
      <c r="E27" s="10"/>
      <c r="F27" s="10">
        <v>1</v>
      </c>
      <c r="G27" s="10"/>
      <c r="H27" s="10"/>
      <c r="I27" s="10"/>
      <c r="J27" s="11">
        <f t="shared" si="1"/>
        <v>2.553035844915871</v>
      </c>
      <c r="K27" s="10" t="s">
        <v>122</v>
      </c>
      <c r="L27" s="10">
        <v>5</v>
      </c>
    </row>
    <row r="28" spans="2:12" x14ac:dyDescent="0.25">
      <c r="B28" s="10" t="s">
        <v>119</v>
      </c>
      <c r="C28" s="10"/>
      <c r="D28" s="10"/>
      <c r="E28" s="10"/>
      <c r="F28" s="10"/>
      <c r="G28" s="10">
        <v>1</v>
      </c>
      <c r="H28" s="10"/>
      <c r="I28" s="10"/>
      <c r="J28" s="11">
        <f t="shared" si="1"/>
        <v>11.137527432333572</v>
      </c>
      <c r="K28" s="10" t="s">
        <v>122</v>
      </c>
      <c r="L28" s="10">
        <v>5</v>
      </c>
    </row>
    <row r="29" spans="2:12" x14ac:dyDescent="0.25">
      <c r="B29" s="10" t="s">
        <v>120</v>
      </c>
      <c r="C29" s="10"/>
      <c r="D29" s="10"/>
      <c r="E29" s="10"/>
      <c r="F29" s="10"/>
      <c r="G29" s="10"/>
      <c r="H29" s="10">
        <v>1</v>
      </c>
      <c r="I29" s="10"/>
      <c r="J29" s="11">
        <f t="shared" si="1"/>
        <v>12.264081931236285</v>
      </c>
      <c r="K29" s="10" t="s">
        <v>122</v>
      </c>
      <c r="L29" s="10">
        <v>5</v>
      </c>
    </row>
    <row r="30" spans="2:12" x14ac:dyDescent="0.25">
      <c r="B30" s="10" t="s">
        <v>121</v>
      </c>
      <c r="C30" s="10"/>
      <c r="D30" s="10"/>
      <c r="E30" s="10"/>
      <c r="F30" s="10"/>
      <c r="G30" s="10"/>
      <c r="H30" s="10"/>
      <c r="I30" s="10">
        <v>1</v>
      </c>
      <c r="J30" s="11">
        <f t="shared" si="1"/>
        <v>10.643745427944406</v>
      </c>
      <c r="K30" s="10" t="s">
        <v>122</v>
      </c>
      <c r="L30" s="10">
        <v>5</v>
      </c>
    </row>
    <row r="31" spans="2:12" x14ac:dyDescent="0.25">
      <c r="B31" s="10" t="s">
        <v>124</v>
      </c>
      <c r="C31" s="7">
        <f>C7</f>
        <v>310</v>
      </c>
      <c r="D31" s="7">
        <f t="shared" ref="D31:I31" si="2">D7</f>
        <v>270</v>
      </c>
      <c r="E31" s="7">
        <f t="shared" si="2"/>
        <v>295</v>
      </c>
      <c r="F31" s="7">
        <f t="shared" si="2"/>
        <v>200</v>
      </c>
      <c r="G31" s="7">
        <f t="shared" si="2"/>
        <v>170</v>
      </c>
      <c r="H31" s="7">
        <f t="shared" si="2"/>
        <v>100</v>
      </c>
      <c r="I31" s="7">
        <f t="shared" si="2"/>
        <v>320</v>
      </c>
      <c r="J31" s="11">
        <f t="shared" si="1"/>
        <v>11635.369422092173</v>
      </c>
      <c r="K31" s="10" t="s">
        <v>122</v>
      </c>
      <c r="L31" s="10">
        <v>13500</v>
      </c>
    </row>
    <row r="37" spans="2:12" ht="14.5" x14ac:dyDescent="0.35">
      <c r="B37"/>
      <c r="C37"/>
      <c r="D37"/>
      <c r="E37"/>
      <c r="F37"/>
      <c r="G37"/>
      <c r="H37"/>
      <c r="I37"/>
      <c r="J37"/>
      <c r="K37"/>
      <c r="L37"/>
    </row>
    <row r="38" spans="2:12" ht="14.5" x14ac:dyDescent="0.35">
      <c r="B38"/>
      <c r="C38"/>
      <c r="D38"/>
      <c r="E38"/>
      <c r="F38"/>
      <c r="G38"/>
      <c r="H38"/>
      <c r="I38"/>
      <c r="J38"/>
      <c r="K38"/>
      <c r="L38"/>
    </row>
    <row r="39" spans="2:12" ht="14.5" x14ac:dyDescent="0.35">
      <c r="B39"/>
      <c r="C39"/>
      <c r="D39"/>
      <c r="E39"/>
      <c r="F39"/>
      <c r="G39"/>
      <c r="H39"/>
      <c r="I39"/>
      <c r="J39"/>
      <c r="K39"/>
      <c r="L39"/>
    </row>
    <row r="40" spans="2:12" ht="14.5" x14ac:dyDescent="0.35">
      <c r="B40"/>
      <c r="C40"/>
      <c r="D40"/>
      <c r="E40"/>
      <c r="F40"/>
      <c r="G40"/>
      <c r="H40"/>
      <c r="I40"/>
      <c r="J40"/>
      <c r="K40"/>
      <c r="L40"/>
    </row>
    <row r="41" spans="2:12" ht="14.5" x14ac:dyDescent="0.35">
      <c r="B41"/>
      <c r="C41"/>
      <c r="D41"/>
      <c r="E41"/>
      <c r="F41"/>
      <c r="G41"/>
      <c r="H41"/>
      <c r="I41"/>
      <c r="J41"/>
      <c r="K41"/>
      <c r="L41"/>
    </row>
    <row r="42" spans="2:12" ht="14.5" x14ac:dyDescent="0.35">
      <c r="B42"/>
      <c r="C42"/>
      <c r="D42"/>
      <c r="E42"/>
      <c r="F42"/>
      <c r="G42"/>
      <c r="H42"/>
      <c r="I42"/>
      <c r="J42"/>
      <c r="K42"/>
      <c r="L42"/>
    </row>
    <row r="43" spans="2:12" ht="14.5" x14ac:dyDescent="0.35">
      <c r="B43"/>
      <c r="C43"/>
      <c r="D43"/>
      <c r="E43"/>
      <c r="F43"/>
      <c r="G43"/>
      <c r="H43"/>
      <c r="I43"/>
      <c r="J43"/>
      <c r="K43"/>
      <c r="L43"/>
    </row>
    <row r="44" spans="2:12" ht="14.5" x14ac:dyDescent="0.35">
      <c r="B44"/>
      <c r="C44"/>
      <c r="D44"/>
      <c r="E44"/>
      <c r="F44"/>
      <c r="G44"/>
      <c r="H44"/>
      <c r="I44"/>
      <c r="J44"/>
      <c r="K44"/>
      <c r="L44"/>
    </row>
    <row r="45" spans="2:12" ht="14.5" x14ac:dyDescent="0.35">
      <c r="B45"/>
      <c r="C45"/>
      <c r="D45"/>
      <c r="E45"/>
      <c r="F45"/>
      <c r="G45"/>
      <c r="H45"/>
      <c r="I45"/>
      <c r="J45"/>
      <c r="K45"/>
      <c r="L45"/>
    </row>
    <row r="46" spans="2:12" ht="14.5" x14ac:dyDescent="0.35">
      <c r="B46"/>
      <c r="C46"/>
      <c r="D46"/>
      <c r="E46"/>
      <c r="F46"/>
      <c r="G46"/>
      <c r="H46"/>
      <c r="I46"/>
      <c r="J46"/>
      <c r="K46"/>
      <c r="L46"/>
    </row>
    <row r="47" spans="2:12" ht="14.5" x14ac:dyDescent="0.35">
      <c r="B47"/>
      <c r="C47"/>
      <c r="D47"/>
      <c r="E47"/>
      <c r="F47"/>
      <c r="G47"/>
      <c r="H47"/>
      <c r="I47"/>
      <c r="J47"/>
      <c r="K47"/>
      <c r="L47"/>
    </row>
    <row r="48" spans="2:12" ht="14.5" x14ac:dyDescent="0.35">
      <c r="B48"/>
      <c r="C48"/>
      <c r="D48"/>
      <c r="E48"/>
      <c r="F48"/>
      <c r="G48"/>
      <c r="H48"/>
      <c r="I48"/>
      <c r="J48"/>
      <c r="K48"/>
      <c r="L4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B1:L47"/>
  <sheetViews>
    <sheetView workbookViewId="0">
      <selection activeCell="J31" sqref="J31:M47"/>
    </sheetView>
  </sheetViews>
  <sheetFormatPr defaultColWidth="9.1796875" defaultRowHeight="12.5" x14ac:dyDescent="0.25"/>
  <cols>
    <col min="1" max="1" width="2.6328125" style="1" customWidth="1"/>
    <col min="2" max="2" width="25" style="1" bestFit="1" customWidth="1"/>
    <col min="3" max="9" width="11.6328125" style="1" customWidth="1"/>
    <col min="10" max="16384" width="9.1796875" style="1"/>
  </cols>
  <sheetData>
    <row r="1" spans="2:12" ht="10" customHeight="1" x14ac:dyDescent="0.25"/>
    <row r="2" spans="2:12" ht="20" x14ac:dyDescent="0.4">
      <c r="B2" s="12" t="s">
        <v>19</v>
      </c>
    </row>
    <row r="3" spans="2:12" ht="20" x14ac:dyDescent="0.4">
      <c r="B3" s="12"/>
    </row>
    <row r="4" spans="2:12" x14ac:dyDescent="0.25">
      <c r="B4" s="2"/>
      <c r="C4" s="3" t="s">
        <v>0</v>
      </c>
      <c r="D4" s="3" t="s">
        <v>8</v>
      </c>
      <c r="E4" s="3" t="s">
        <v>9</v>
      </c>
      <c r="F4" s="3" t="s">
        <v>10</v>
      </c>
      <c r="G4" s="3" t="s">
        <v>11</v>
      </c>
      <c r="H4" s="3" t="s">
        <v>12</v>
      </c>
      <c r="I4" s="3" t="s">
        <v>13</v>
      </c>
      <c r="J4" s="2"/>
      <c r="K4" s="2"/>
      <c r="L4" s="2"/>
    </row>
    <row r="5" spans="2:12" ht="25" x14ac:dyDescent="0.25">
      <c r="B5" s="2"/>
      <c r="C5" s="4" t="s">
        <v>1</v>
      </c>
      <c r="D5" s="4" t="s">
        <v>2</v>
      </c>
      <c r="E5" s="4" t="s">
        <v>3</v>
      </c>
      <c r="F5" s="4" t="s">
        <v>4</v>
      </c>
      <c r="G5" s="4" t="s">
        <v>5</v>
      </c>
      <c r="H5" s="4" t="s">
        <v>6</v>
      </c>
      <c r="I5" s="4" t="s">
        <v>7</v>
      </c>
      <c r="J5" s="2"/>
      <c r="K5" s="2"/>
      <c r="L5" s="2"/>
    </row>
    <row r="6" spans="2:12" ht="13" x14ac:dyDescent="0.3">
      <c r="B6" s="2"/>
      <c r="C6" s="5">
        <v>6.8896321070234103</v>
      </c>
      <c r="D6" s="5">
        <v>5</v>
      </c>
      <c r="E6" s="5">
        <v>5</v>
      </c>
      <c r="F6" s="5">
        <v>5</v>
      </c>
      <c r="G6" s="5">
        <v>10.133779264214045</v>
      </c>
      <c r="H6" s="5">
        <v>5</v>
      </c>
      <c r="I6" s="5">
        <v>9.866220735785955</v>
      </c>
      <c r="J6" s="3" t="s">
        <v>15</v>
      </c>
      <c r="K6" s="6"/>
      <c r="L6" s="6"/>
    </row>
    <row r="7" spans="2:12" ht="13" x14ac:dyDescent="0.3">
      <c r="B7" s="3" t="s">
        <v>18</v>
      </c>
      <c r="C7" s="7">
        <v>310</v>
      </c>
      <c r="D7" s="7">
        <v>270</v>
      </c>
      <c r="E7" s="7">
        <v>295</v>
      </c>
      <c r="F7" s="7">
        <v>200</v>
      </c>
      <c r="G7" s="7">
        <v>170</v>
      </c>
      <c r="H7" s="7">
        <v>100</v>
      </c>
      <c r="I7" s="7">
        <v>320</v>
      </c>
      <c r="J7" s="8">
        <f>SUMPRODUCT($C$6:$I$6,C7:I7)</f>
        <v>11340.719063545152</v>
      </c>
      <c r="K7" s="3" t="s">
        <v>16</v>
      </c>
      <c r="L7" s="3" t="s">
        <v>17</v>
      </c>
    </row>
    <row r="8" spans="2:12" x14ac:dyDescent="0.25">
      <c r="B8" s="9" t="s">
        <v>14</v>
      </c>
      <c r="C8" s="9"/>
      <c r="D8" s="9"/>
      <c r="E8" s="9"/>
      <c r="F8" s="9"/>
      <c r="G8" s="9"/>
      <c r="H8" s="9"/>
      <c r="I8" s="9"/>
      <c r="J8" s="9"/>
      <c r="K8" s="9"/>
      <c r="L8" s="9"/>
    </row>
    <row r="9" spans="2:12" x14ac:dyDescent="0.25">
      <c r="B9" s="10" t="s">
        <v>100</v>
      </c>
      <c r="C9" s="10">
        <v>1</v>
      </c>
      <c r="D9" s="10"/>
      <c r="E9" s="10"/>
      <c r="F9" s="10">
        <v>1</v>
      </c>
      <c r="G9" s="10">
        <v>1</v>
      </c>
      <c r="H9" s="10"/>
      <c r="I9" s="10">
        <v>1</v>
      </c>
      <c r="J9" s="11">
        <f t="shared" ref="J9" si="0">SUMPRODUCT($C$6:$I$6,C9:I9)</f>
        <v>31.889632107023409</v>
      </c>
      <c r="K9" s="10" t="s">
        <v>123</v>
      </c>
      <c r="L9" s="10">
        <v>40</v>
      </c>
    </row>
    <row r="10" spans="2:12" x14ac:dyDescent="0.25">
      <c r="B10" s="10" t="s">
        <v>101</v>
      </c>
      <c r="C10" s="10"/>
      <c r="D10" s="10">
        <v>1</v>
      </c>
      <c r="E10" s="10">
        <v>1</v>
      </c>
      <c r="F10" s="10">
        <v>1</v>
      </c>
      <c r="G10" s="10">
        <v>1</v>
      </c>
      <c r="H10" s="10">
        <v>1</v>
      </c>
      <c r="I10" s="10">
        <v>1</v>
      </c>
      <c r="J10" s="11">
        <f t="shared" ref="J10:J18" si="1">SUMPRODUCT($C$6:$I$6,C10:I10)</f>
        <v>40</v>
      </c>
      <c r="K10" s="10" t="s">
        <v>123</v>
      </c>
      <c r="L10" s="10">
        <v>40</v>
      </c>
    </row>
    <row r="11" spans="2:12" x14ac:dyDescent="0.25">
      <c r="B11" s="10" t="s">
        <v>102</v>
      </c>
      <c r="C11" s="10">
        <v>76</v>
      </c>
      <c r="D11" s="10">
        <v>65</v>
      </c>
      <c r="E11" s="10">
        <v>67</v>
      </c>
      <c r="F11" s="10">
        <v>58</v>
      </c>
      <c r="G11" s="10">
        <v>28</v>
      </c>
      <c r="H11" s="10">
        <v>20</v>
      </c>
      <c r="I11" s="10">
        <v>55</v>
      </c>
      <c r="J11" s="11">
        <f t="shared" si="1"/>
        <v>2400</v>
      </c>
      <c r="K11" s="10" t="s">
        <v>123</v>
      </c>
      <c r="L11" s="10">
        <v>2400</v>
      </c>
    </row>
    <row r="12" spans="2:12" x14ac:dyDescent="0.25">
      <c r="B12" s="10" t="s">
        <v>103</v>
      </c>
      <c r="C12" s="10">
        <v>1</v>
      </c>
      <c r="D12" s="10">
        <v>3</v>
      </c>
      <c r="E12" s="10">
        <v>4</v>
      </c>
      <c r="F12" s="10">
        <v>3</v>
      </c>
      <c r="G12" s="10">
        <v>2</v>
      </c>
      <c r="H12" s="10">
        <v>1</v>
      </c>
      <c r="I12" s="10">
        <v>3</v>
      </c>
      <c r="J12" s="11">
        <f t="shared" si="1"/>
        <v>111.75585284280936</v>
      </c>
      <c r="K12" s="10" t="s">
        <v>123</v>
      </c>
      <c r="L12" s="10">
        <v>120</v>
      </c>
    </row>
    <row r="13" spans="2:12" x14ac:dyDescent="0.25">
      <c r="B13" s="10" t="s">
        <v>104</v>
      </c>
      <c r="C13" s="10">
        <v>2</v>
      </c>
      <c r="D13" s="10">
        <v>5</v>
      </c>
      <c r="E13" s="10">
        <v>6</v>
      </c>
      <c r="F13" s="10">
        <v>5</v>
      </c>
      <c r="G13" s="10">
        <v>2</v>
      </c>
      <c r="H13" s="10">
        <v>2</v>
      </c>
      <c r="I13" s="10">
        <v>5</v>
      </c>
      <c r="J13" s="11">
        <f>SUMPRODUCT($C$6:$I$6,C13:I13)</f>
        <v>173.37792642140471</v>
      </c>
      <c r="K13" s="10" t="s">
        <v>123</v>
      </c>
      <c r="L13" s="10">
        <v>200</v>
      </c>
    </row>
    <row r="14" spans="2:12" x14ac:dyDescent="0.25">
      <c r="B14" s="10" t="s">
        <v>105</v>
      </c>
      <c r="C14" s="10"/>
      <c r="D14" s="10">
        <v>1</v>
      </c>
      <c r="E14" s="10">
        <v>1</v>
      </c>
      <c r="F14" s="10"/>
      <c r="G14" s="10"/>
      <c r="H14" s="10"/>
      <c r="I14" s="10">
        <v>1</v>
      </c>
      <c r="J14" s="11">
        <f t="shared" si="1"/>
        <v>19.866220735785955</v>
      </c>
      <c r="K14" s="10" t="s">
        <v>123</v>
      </c>
      <c r="L14" s="10">
        <v>25</v>
      </c>
    </row>
    <row r="15" spans="2:12" x14ac:dyDescent="0.25">
      <c r="B15" s="10" t="s">
        <v>106</v>
      </c>
      <c r="C15" s="10">
        <v>1</v>
      </c>
      <c r="D15" s="10"/>
      <c r="E15" s="10"/>
      <c r="F15" s="10"/>
      <c r="G15" s="10">
        <v>1</v>
      </c>
      <c r="H15" s="10">
        <v>1</v>
      </c>
      <c r="I15" s="10"/>
      <c r="J15" s="11">
        <f t="shared" si="1"/>
        <v>22.023411371237454</v>
      </c>
      <c r="K15" s="10" t="s">
        <v>123</v>
      </c>
      <c r="L15" s="10">
        <v>35</v>
      </c>
    </row>
    <row r="16" spans="2:12" x14ac:dyDescent="0.25">
      <c r="B16" s="10" t="s">
        <v>107</v>
      </c>
      <c r="C16" s="10"/>
      <c r="D16" s="10"/>
      <c r="E16" s="10"/>
      <c r="F16" s="10">
        <v>1</v>
      </c>
      <c r="G16" s="10"/>
      <c r="H16" s="10"/>
      <c r="I16" s="10"/>
      <c r="J16" s="11">
        <f t="shared" si="1"/>
        <v>5</v>
      </c>
      <c r="K16" s="10" t="s">
        <v>123</v>
      </c>
      <c r="L16" s="10">
        <v>15</v>
      </c>
    </row>
    <row r="17" spans="2:12" x14ac:dyDescent="0.25">
      <c r="B17" s="10" t="s">
        <v>108</v>
      </c>
      <c r="C17" s="10">
        <v>0.7</v>
      </c>
      <c r="D17" s="10">
        <v>0.4</v>
      </c>
      <c r="E17" s="10">
        <v>0.4</v>
      </c>
      <c r="F17" s="10"/>
      <c r="G17" s="10">
        <v>0.5</v>
      </c>
      <c r="H17" s="10">
        <v>0.1</v>
      </c>
      <c r="I17" s="10">
        <v>0.35</v>
      </c>
      <c r="J17" s="11">
        <f t="shared" si="1"/>
        <v>17.842809364548494</v>
      </c>
      <c r="K17" s="10" t="s">
        <v>123</v>
      </c>
      <c r="L17" s="10">
        <v>20</v>
      </c>
    </row>
    <row r="18" spans="2:12" x14ac:dyDescent="0.25">
      <c r="B18" s="10" t="s">
        <v>109</v>
      </c>
      <c r="C18" s="10"/>
      <c r="D18" s="10">
        <v>0.1</v>
      </c>
      <c r="E18" s="10">
        <v>0.2</v>
      </c>
      <c r="F18" s="10">
        <v>0.3</v>
      </c>
      <c r="G18" s="10">
        <v>0.1</v>
      </c>
      <c r="H18" s="10">
        <v>0.1</v>
      </c>
      <c r="I18" s="10">
        <v>0.25</v>
      </c>
      <c r="J18" s="11">
        <f t="shared" si="1"/>
        <v>6.9799331103678934</v>
      </c>
      <c r="K18" s="10" t="s">
        <v>123</v>
      </c>
      <c r="L18" s="10">
        <v>8</v>
      </c>
    </row>
    <row r="19" spans="2:12" x14ac:dyDescent="0.25">
      <c r="B19" s="10" t="s">
        <v>110</v>
      </c>
      <c r="C19" s="10">
        <v>6</v>
      </c>
      <c r="D19" s="10">
        <v>7</v>
      </c>
      <c r="E19" s="10">
        <v>5</v>
      </c>
      <c r="F19" s="10">
        <v>4</v>
      </c>
      <c r="G19" s="10">
        <v>4.5</v>
      </c>
      <c r="H19" s="10">
        <v>3</v>
      </c>
      <c r="I19" s="10">
        <v>8</v>
      </c>
      <c r="J19" s="11">
        <f t="shared" ref="J19:J30" si="2">SUMPRODUCT($C$6:$I$6,C19:I19)</f>
        <v>260.86956521739131</v>
      </c>
      <c r="K19" s="10" t="s">
        <v>123</v>
      </c>
      <c r="L19" s="10">
        <v>270</v>
      </c>
    </row>
    <row r="20" spans="2:12" x14ac:dyDescent="0.25">
      <c r="B20" s="10" t="s">
        <v>111</v>
      </c>
      <c r="C20" s="10">
        <v>1.5</v>
      </c>
      <c r="D20" s="10">
        <v>2</v>
      </c>
      <c r="E20" s="10">
        <v>2</v>
      </c>
      <c r="F20" s="10">
        <v>0.5</v>
      </c>
      <c r="G20" s="10">
        <v>1</v>
      </c>
      <c r="H20" s="10">
        <v>0.5</v>
      </c>
      <c r="I20" s="10">
        <v>3.5</v>
      </c>
      <c r="J20" s="11">
        <f t="shared" si="2"/>
        <v>80</v>
      </c>
      <c r="K20" s="10" t="s">
        <v>123</v>
      </c>
      <c r="L20" s="10">
        <v>80</v>
      </c>
    </row>
    <row r="21" spans="2:12" x14ac:dyDescent="0.25">
      <c r="B21" s="10" t="s">
        <v>112</v>
      </c>
      <c r="C21" s="10">
        <v>0.6</v>
      </c>
      <c r="D21" s="10">
        <v>0.4</v>
      </c>
      <c r="E21" s="10">
        <v>0.5</v>
      </c>
      <c r="F21" s="10">
        <v>0.15</v>
      </c>
      <c r="G21" s="10">
        <v>0.25</v>
      </c>
      <c r="H21" s="10">
        <v>0.3</v>
      </c>
      <c r="I21" s="10">
        <v>0.65</v>
      </c>
      <c r="J21" s="11">
        <f t="shared" si="2"/>
        <v>19.830267558528426</v>
      </c>
      <c r="K21" s="10" t="s">
        <v>123</v>
      </c>
      <c r="L21" s="10">
        <v>25</v>
      </c>
    </row>
    <row r="22" spans="2:12" x14ac:dyDescent="0.25">
      <c r="B22" s="10" t="s">
        <v>113</v>
      </c>
      <c r="C22" s="10">
        <v>1</v>
      </c>
      <c r="D22" s="10">
        <v>1</v>
      </c>
      <c r="E22" s="10"/>
      <c r="F22" s="10">
        <v>1</v>
      </c>
      <c r="G22" s="10">
        <v>1</v>
      </c>
      <c r="H22" s="10"/>
      <c r="I22" s="10">
        <v>1</v>
      </c>
      <c r="J22" s="11">
        <f t="shared" si="2"/>
        <v>36.889632107023409</v>
      </c>
      <c r="K22" s="10" t="s">
        <v>122</v>
      </c>
      <c r="L22" s="10">
        <v>32</v>
      </c>
    </row>
    <row r="23" spans="2:12" x14ac:dyDescent="0.25">
      <c r="B23" s="10" t="s">
        <v>114</v>
      </c>
      <c r="C23" s="10">
        <v>1</v>
      </c>
      <c r="D23" s="10">
        <v>1</v>
      </c>
      <c r="E23" s="10">
        <v>1</v>
      </c>
      <c r="F23" s="10"/>
      <c r="G23" s="10"/>
      <c r="H23" s="10"/>
      <c r="I23" s="10"/>
      <c r="J23" s="11">
        <f t="shared" si="2"/>
        <v>16.889632107023409</v>
      </c>
      <c r="K23" s="10" t="s">
        <v>122</v>
      </c>
      <c r="L23" s="10">
        <v>15</v>
      </c>
    </row>
    <row r="24" spans="2:12" x14ac:dyDescent="0.25">
      <c r="B24" s="10" t="s">
        <v>115</v>
      </c>
      <c r="C24" s="10">
        <v>1</v>
      </c>
      <c r="D24" s="10"/>
      <c r="E24" s="10"/>
      <c r="F24" s="10"/>
      <c r="G24" s="10"/>
      <c r="H24" s="10"/>
      <c r="I24" s="10"/>
      <c r="J24" s="11">
        <f t="shared" si="2"/>
        <v>6.8896321070234103</v>
      </c>
      <c r="K24" s="10" t="s">
        <v>122</v>
      </c>
      <c r="L24" s="10">
        <v>5</v>
      </c>
    </row>
    <row r="25" spans="2:12" x14ac:dyDescent="0.25">
      <c r="B25" s="10" t="s">
        <v>116</v>
      </c>
      <c r="C25" s="10"/>
      <c r="D25" s="10">
        <v>1</v>
      </c>
      <c r="E25" s="10"/>
      <c r="F25" s="10"/>
      <c r="G25" s="10"/>
      <c r="H25" s="10"/>
      <c r="I25" s="10"/>
      <c r="J25" s="11">
        <f t="shared" si="2"/>
        <v>5</v>
      </c>
      <c r="K25" s="10" t="s">
        <v>122</v>
      </c>
      <c r="L25" s="10">
        <v>5</v>
      </c>
    </row>
    <row r="26" spans="2:12" x14ac:dyDescent="0.25">
      <c r="B26" s="10" t="s">
        <v>117</v>
      </c>
      <c r="C26" s="10"/>
      <c r="D26" s="10"/>
      <c r="E26" s="10">
        <v>1</v>
      </c>
      <c r="F26" s="10"/>
      <c r="G26" s="10"/>
      <c r="H26" s="10"/>
      <c r="I26" s="10"/>
      <c r="J26" s="11">
        <f t="shared" si="2"/>
        <v>5</v>
      </c>
      <c r="K26" s="10" t="s">
        <v>122</v>
      </c>
      <c r="L26" s="10">
        <v>5</v>
      </c>
    </row>
    <row r="27" spans="2:12" x14ac:dyDescent="0.25">
      <c r="B27" s="10" t="s">
        <v>118</v>
      </c>
      <c r="C27" s="10"/>
      <c r="D27" s="10"/>
      <c r="E27" s="10"/>
      <c r="F27" s="10">
        <v>1</v>
      </c>
      <c r="G27" s="10"/>
      <c r="H27" s="10"/>
      <c r="I27" s="10"/>
      <c r="J27" s="11">
        <f t="shared" si="2"/>
        <v>5</v>
      </c>
      <c r="K27" s="10" t="s">
        <v>122</v>
      </c>
      <c r="L27" s="10">
        <v>5</v>
      </c>
    </row>
    <row r="28" spans="2:12" x14ac:dyDescent="0.25">
      <c r="B28" s="10" t="s">
        <v>119</v>
      </c>
      <c r="C28" s="10"/>
      <c r="D28" s="10"/>
      <c r="E28" s="10"/>
      <c r="F28" s="10"/>
      <c r="G28" s="10">
        <v>1</v>
      </c>
      <c r="H28" s="10"/>
      <c r="I28" s="10"/>
      <c r="J28" s="11">
        <f t="shared" si="2"/>
        <v>10.133779264214045</v>
      </c>
      <c r="K28" s="10" t="s">
        <v>122</v>
      </c>
      <c r="L28" s="10">
        <v>5</v>
      </c>
    </row>
    <row r="29" spans="2:12" x14ac:dyDescent="0.25">
      <c r="B29" s="10" t="s">
        <v>120</v>
      </c>
      <c r="C29" s="10"/>
      <c r="D29" s="10"/>
      <c r="E29" s="10"/>
      <c r="F29" s="10"/>
      <c r="G29" s="10"/>
      <c r="H29" s="10">
        <v>1</v>
      </c>
      <c r="I29" s="10"/>
      <c r="J29" s="11">
        <f t="shared" si="2"/>
        <v>5</v>
      </c>
      <c r="K29" s="10" t="s">
        <v>122</v>
      </c>
      <c r="L29" s="10">
        <v>5</v>
      </c>
    </row>
    <row r="30" spans="2:12" x14ac:dyDescent="0.25">
      <c r="B30" s="10" t="s">
        <v>121</v>
      </c>
      <c r="C30" s="10"/>
      <c r="D30" s="10"/>
      <c r="E30" s="10"/>
      <c r="F30" s="10"/>
      <c r="G30" s="10"/>
      <c r="H30" s="10"/>
      <c r="I30" s="10">
        <v>1</v>
      </c>
      <c r="J30" s="11">
        <f t="shared" si="2"/>
        <v>9.866220735785955</v>
      </c>
      <c r="K30" s="10" t="s">
        <v>122</v>
      </c>
      <c r="L30" s="10">
        <v>5</v>
      </c>
    </row>
    <row r="36" spans="2:12" ht="14.5" x14ac:dyDescent="0.35">
      <c r="B36"/>
      <c r="C36"/>
      <c r="D36"/>
      <c r="E36"/>
      <c r="F36"/>
      <c r="G36"/>
      <c r="H36"/>
      <c r="I36"/>
      <c r="J36"/>
      <c r="K36"/>
      <c r="L36"/>
    </row>
    <row r="37" spans="2:12" ht="14.5" x14ac:dyDescent="0.35">
      <c r="B37"/>
      <c r="C37"/>
      <c r="D37"/>
      <c r="E37"/>
      <c r="F37"/>
      <c r="G37"/>
      <c r="H37"/>
      <c r="I37"/>
      <c r="J37"/>
      <c r="K37"/>
      <c r="L37"/>
    </row>
    <row r="38" spans="2:12" ht="14.5" x14ac:dyDescent="0.35">
      <c r="B38"/>
      <c r="C38"/>
      <c r="D38"/>
      <c r="E38"/>
      <c r="F38"/>
      <c r="G38"/>
      <c r="H38"/>
      <c r="I38"/>
      <c r="J38"/>
      <c r="K38"/>
      <c r="L38"/>
    </row>
    <row r="39" spans="2:12" ht="14.5" x14ac:dyDescent="0.35">
      <c r="B39"/>
      <c r="C39"/>
      <c r="D39"/>
      <c r="E39"/>
      <c r="F39"/>
      <c r="G39"/>
      <c r="H39"/>
      <c r="I39"/>
      <c r="J39"/>
      <c r="K39"/>
      <c r="L39"/>
    </row>
    <row r="40" spans="2:12" ht="14.5" x14ac:dyDescent="0.35">
      <c r="B40"/>
      <c r="C40"/>
      <c r="D40"/>
      <c r="E40"/>
      <c r="F40"/>
      <c r="G40"/>
      <c r="H40"/>
      <c r="I40"/>
      <c r="J40"/>
      <c r="K40"/>
      <c r="L40"/>
    </row>
    <row r="41" spans="2:12" ht="14.5" x14ac:dyDescent="0.35">
      <c r="B41"/>
      <c r="C41"/>
      <c r="D41"/>
      <c r="E41"/>
      <c r="F41"/>
      <c r="G41"/>
      <c r="H41"/>
      <c r="I41"/>
      <c r="J41"/>
      <c r="K41"/>
      <c r="L41"/>
    </row>
    <row r="42" spans="2:12" ht="14.5" x14ac:dyDescent="0.35">
      <c r="B42"/>
      <c r="C42"/>
      <c r="D42"/>
      <c r="E42"/>
      <c r="F42"/>
      <c r="G42"/>
      <c r="H42"/>
      <c r="I42"/>
      <c r="J42"/>
      <c r="K42"/>
      <c r="L42"/>
    </row>
    <row r="43" spans="2:12" ht="14.5" x14ac:dyDescent="0.35">
      <c r="B43"/>
      <c r="C43"/>
      <c r="D43"/>
      <c r="E43"/>
      <c r="F43"/>
      <c r="G43"/>
      <c r="H43"/>
      <c r="I43"/>
      <c r="J43"/>
      <c r="K43"/>
      <c r="L43"/>
    </row>
    <row r="44" spans="2:12" ht="14.5" x14ac:dyDescent="0.35">
      <c r="B44"/>
      <c r="C44"/>
      <c r="D44"/>
      <c r="E44"/>
      <c r="F44"/>
      <c r="G44"/>
      <c r="H44"/>
      <c r="I44"/>
      <c r="J44"/>
      <c r="K44"/>
      <c r="L44"/>
    </row>
    <row r="45" spans="2:12" ht="14.5" x14ac:dyDescent="0.35">
      <c r="B45"/>
      <c r="C45"/>
      <c r="D45"/>
      <c r="E45"/>
      <c r="F45"/>
      <c r="G45"/>
      <c r="H45"/>
      <c r="I45"/>
      <c r="J45"/>
      <c r="K45"/>
      <c r="L45"/>
    </row>
    <row r="46" spans="2:12" ht="14.5" x14ac:dyDescent="0.35">
      <c r="B46"/>
      <c r="C46"/>
      <c r="D46"/>
      <c r="E46"/>
      <c r="F46"/>
      <c r="G46"/>
      <c r="H46"/>
      <c r="I46"/>
      <c r="J46"/>
      <c r="K46"/>
      <c r="L46"/>
    </row>
    <row r="47" spans="2:12" ht="14.5" x14ac:dyDescent="0.35">
      <c r="B47"/>
      <c r="C47"/>
      <c r="D47"/>
      <c r="E47"/>
      <c r="F47"/>
      <c r="G47"/>
      <c r="H47"/>
      <c r="I47"/>
      <c r="J47"/>
      <c r="K47"/>
      <c r="L4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0C083-3753-4B94-8131-C61D1DC1E8C7}">
  <sheetPr codeName="Sheet1"/>
  <dimension ref="A1:BG44"/>
  <sheetViews>
    <sheetView tabSelected="1" topLeftCell="AH1" zoomScale="85" zoomScaleNormal="85" zoomScaleSheetLayoutView="50" workbookViewId="0">
      <selection activeCell="AE11" sqref="AE11"/>
    </sheetView>
  </sheetViews>
  <sheetFormatPr defaultColWidth="9.1796875" defaultRowHeight="25" customHeight="1" x14ac:dyDescent="0.35"/>
  <cols>
    <col min="1" max="1" width="15.6328125" style="36" customWidth="1"/>
    <col min="2" max="2" width="10.6328125" style="36" customWidth="1"/>
    <col min="3" max="19" width="10.6328125" style="21" customWidth="1"/>
    <col min="20" max="20" width="10.6328125" style="36" customWidth="1"/>
    <col min="21" max="37" width="10.6328125" style="21" customWidth="1"/>
    <col min="38" max="38" width="10.6328125" style="36" customWidth="1"/>
    <col min="39" max="58" width="10.6328125" style="21" customWidth="1"/>
    <col min="59" max="59" width="8.6328125" customWidth="1"/>
    <col min="60" max="16384" width="9.1796875" style="22"/>
  </cols>
  <sheetData>
    <row r="1" spans="1:58" ht="15.5" x14ac:dyDescent="0.35">
      <c r="A1" s="20" t="s">
        <v>27</v>
      </c>
      <c r="B1" s="20"/>
      <c r="T1" s="20"/>
      <c r="AL1" s="20"/>
    </row>
    <row r="2" spans="1:58" ht="16" thickBot="1" x14ac:dyDescent="0.4">
      <c r="A2" s="20"/>
      <c r="B2" s="20"/>
      <c r="T2" s="20"/>
      <c r="AL2" s="20"/>
    </row>
    <row r="3" spans="1:58" s="26" customFormat="1" ht="16" thickBot="1" x14ac:dyDescent="0.4">
      <c r="A3" s="23"/>
      <c r="B3" s="25" t="s">
        <v>81</v>
      </c>
      <c r="C3" s="25" t="s">
        <v>28</v>
      </c>
      <c r="D3" s="25" t="s">
        <v>29</v>
      </c>
      <c r="E3" s="25" t="s">
        <v>82</v>
      </c>
      <c r="F3" s="25" t="s">
        <v>30</v>
      </c>
      <c r="G3" s="25" t="s">
        <v>31</v>
      </c>
      <c r="H3" s="25" t="s">
        <v>83</v>
      </c>
      <c r="I3" s="25" t="s">
        <v>32</v>
      </c>
      <c r="J3" s="25" t="s">
        <v>33</v>
      </c>
      <c r="K3" s="25" t="s">
        <v>84</v>
      </c>
      <c r="L3" s="25" t="s">
        <v>85</v>
      </c>
      <c r="M3" s="25" t="s">
        <v>86</v>
      </c>
      <c r="N3" s="25" t="s">
        <v>34</v>
      </c>
      <c r="O3" s="25" t="s">
        <v>35</v>
      </c>
      <c r="P3" s="25" t="s">
        <v>36</v>
      </c>
      <c r="Q3" s="25" t="s">
        <v>37</v>
      </c>
      <c r="R3" s="25" t="s">
        <v>38</v>
      </c>
      <c r="S3" s="25" t="s">
        <v>39</v>
      </c>
      <c r="T3" s="25" t="s">
        <v>87</v>
      </c>
      <c r="U3" s="25" t="s">
        <v>40</v>
      </c>
      <c r="V3" s="25" t="s">
        <v>41</v>
      </c>
      <c r="W3" s="25" t="s">
        <v>88</v>
      </c>
      <c r="X3" s="25" t="s">
        <v>42</v>
      </c>
      <c r="Y3" s="25" t="s">
        <v>43</v>
      </c>
      <c r="Z3" s="25" t="s">
        <v>89</v>
      </c>
      <c r="AA3" s="25" t="s">
        <v>44</v>
      </c>
      <c r="AB3" s="25" t="s">
        <v>45</v>
      </c>
      <c r="AC3" s="25" t="s">
        <v>90</v>
      </c>
      <c r="AD3" s="25" t="s">
        <v>91</v>
      </c>
      <c r="AE3" s="25" t="s">
        <v>92</v>
      </c>
      <c r="AF3" s="25" t="s">
        <v>46</v>
      </c>
      <c r="AG3" s="25" t="s">
        <v>47</v>
      </c>
      <c r="AH3" s="25" t="s">
        <v>48</v>
      </c>
      <c r="AI3" s="25" t="s">
        <v>49</v>
      </c>
      <c r="AJ3" s="25" t="s">
        <v>50</v>
      </c>
      <c r="AK3" s="25" t="s">
        <v>51</v>
      </c>
      <c r="AL3" s="25" t="s">
        <v>93</v>
      </c>
      <c r="AM3" s="25" t="s">
        <v>52</v>
      </c>
      <c r="AN3" s="25" t="s">
        <v>53</v>
      </c>
      <c r="AO3" s="25" t="s">
        <v>94</v>
      </c>
      <c r="AP3" s="25" t="s">
        <v>54</v>
      </c>
      <c r="AQ3" s="25" t="s">
        <v>55</v>
      </c>
      <c r="AR3" s="25" t="s">
        <v>95</v>
      </c>
      <c r="AS3" s="25" t="s">
        <v>56</v>
      </c>
      <c r="AT3" s="25" t="s">
        <v>57</v>
      </c>
      <c r="AU3" s="25" t="s">
        <v>96</v>
      </c>
      <c r="AV3" s="25" t="s">
        <v>97</v>
      </c>
      <c r="AW3" s="25" t="s">
        <v>98</v>
      </c>
      <c r="AX3" s="25" t="s">
        <v>58</v>
      </c>
      <c r="AY3" s="25" t="s">
        <v>59</v>
      </c>
      <c r="AZ3" s="25" t="s">
        <v>60</v>
      </c>
      <c r="BA3" s="25" t="s">
        <v>61</v>
      </c>
      <c r="BB3" s="25" t="s">
        <v>62</v>
      </c>
      <c r="BC3" s="25" t="s">
        <v>63</v>
      </c>
    </row>
    <row r="4" spans="1:58" ht="16" thickBot="1" x14ac:dyDescent="0.4">
      <c r="A4" s="42" t="s">
        <v>64</v>
      </c>
      <c r="B4" s="43">
        <v>0</v>
      </c>
      <c r="C4" s="43">
        <v>110</v>
      </c>
      <c r="D4" s="43">
        <v>0</v>
      </c>
      <c r="E4" s="43">
        <v>150</v>
      </c>
      <c r="F4" s="43">
        <v>10</v>
      </c>
      <c r="G4" s="43">
        <v>0</v>
      </c>
      <c r="H4" s="43">
        <v>0</v>
      </c>
      <c r="I4" s="43">
        <v>180</v>
      </c>
      <c r="J4" s="43">
        <v>0</v>
      </c>
      <c r="K4" s="43">
        <v>150</v>
      </c>
      <c r="L4" s="43">
        <v>0</v>
      </c>
      <c r="M4" s="43">
        <v>0</v>
      </c>
      <c r="N4" s="43">
        <v>0</v>
      </c>
      <c r="O4" s="43">
        <v>150</v>
      </c>
      <c r="P4" s="43">
        <v>150</v>
      </c>
      <c r="Q4" s="43">
        <v>0</v>
      </c>
      <c r="R4" s="43">
        <v>0</v>
      </c>
      <c r="S4" s="43">
        <v>0</v>
      </c>
      <c r="T4" s="43">
        <v>0</v>
      </c>
      <c r="U4" s="43">
        <v>70</v>
      </c>
      <c r="V4" s="43">
        <v>100</v>
      </c>
      <c r="W4" s="43">
        <v>0</v>
      </c>
      <c r="X4" s="43">
        <v>0</v>
      </c>
      <c r="Y4" s="43">
        <v>200</v>
      </c>
      <c r="Z4" s="43">
        <v>0</v>
      </c>
      <c r="AA4" s="43">
        <v>260</v>
      </c>
      <c r="AB4" s="43">
        <v>0</v>
      </c>
      <c r="AC4" s="43">
        <v>0</v>
      </c>
      <c r="AD4" s="43">
        <v>0</v>
      </c>
      <c r="AE4" s="43">
        <v>0</v>
      </c>
      <c r="AF4" s="43">
        <v>0</v>
      </c>
      <c r="AG4" s="43">
        <v>120</v>
      </c>
      <c r="AH4" s="43">
        <v>210</v>
      </c>
      <c r="AI4" s="43">
        <v>210</v>
      </c>
      <c r="AJ4" s="43">
        <v>90</v>
      </c>
      <c r="AK4" s="43">
        <v>0</v>
      </c>
      <c r="AL4" s="43">
        <v>250</v>
      </c>
      <c r="AM4" s="43">
        <v>0</v>
      </c>
      <c r="AN4" s="43">
        <v>150</v>
      </c>
      <c r="AO4" s="43">
        <v>340</v>
      </c>
      <c r="AP4" s="43">
        <v>0</v>
      </c>
      <c r="AQ4" s="43">
        <v>0</v>
      </c>
      <c r="AR4" s="43">
        <v>0</v>
      </c>
      <c r="AS4" s="43">
        <v>110</v>
      </c>
      <c r="AT4" s="43">
        <v>200</v>
      </c>
      <c r="AU4" s="43">
        <v>0</v>
      </c>
      <c r="AV4" s="43">
        <v>240</v>
      </c>
      <c r="AW4" s="43">
        <v>350</v>
      </c>
      <c r="AX4" s="43">
        <v>0</v>
      </c>
      <c r="AY4" s="43">
        <v>110</v>
      </c>
      <c r="AZ4" s="43">
        <v>0</v>
      </c>
      <c r="BA4" s="43">
        <v>350</v>
      </c>
      <c r="BB4" s="43">
        <v>0</v>
      </c>
      <c r="BC4" s="43">
        <v>0</v>
      </c>
      <c r="BD4" s="44" t="s">
        <v>15</v>
      </c>
    </row>
    <row r="5" spans="1:58" ht="16" thickBot="1" x14ac:dyDescent="0.4">
      <c r="A5" s="45" t="s">
        <v>65</v>
      </c>
      <c r="B5" s="46">
        <v>18</v>
      </c>
      <c r="C5" s="46">
        <v>9</v>
      </c>
      <c r="D5" s="46">
        <v>12</v>
      </c>
      <c r="E5" s="46">
        <v>12</v>
      </c>
      <c r="F5" s="46">
        <v>14</v>
      </c>
      <c r="G5" s="46">
        <v>20</v>
      </c>
      <c r="H5" s="46">
        <v>25</v>
      </c>
      <c r="I5" s="46">
        <v>11</v>
      </c>
      <c r="J5" s="46">
        <v>17</v>
      </c>
      <c r="K5" s="46">
        <v>9</v>
      </c>
      <c r="L5" s="46">
        <v>19</v>
      </c>
      <c r="M5" s="46">
        <v>21</v>
      </c>
      <c r="N5" s="46">
        <v>13</v>
      </c>
      <c r="O5" s="46">
        <v>10</v>
      </c>
      <c r="P5" s="46">
        <v>13</v>
      </c>
      <c r="Q5" s="46">
        <v>16</v>
      </c>
      <c r="R5" s="46">
        <v>21</v>
      </c>
      <c r="S5" s="46">
        <v>18</v>
      </c>
      <c r="T5" s="46">
        <v>17</v>
      </c>
      <c r="U5" s="46">
        <v>15</v>
      </c>
      <c r="V5" s="46">
        <v>20</v>
      </c>
      <c r="W5" s="46">
        <v>20</v>
      </c>
      <c r="X5" s="46">
        <v>27</v>
      </c>
      <c r="Y5" s="46">
        <v>15</v>
      </c>
      <c r="Z5" s="46">
        <v>20</v>
      </c>
      <c r="AA5" s="46">
        <v>15</v>
      </c>
      <c r="AB5" s="46">
        <v>20</v>
      </c>
      <c r="AC5" s="46">
        <v>16</v>
      </c>
      <c r="AD5" s="46">
        <v>16</v>
      </c>
      <c r="AE5" s="46">
        <v>10</v>
      </c>
      <c r="AF5" s="46">
        <v>14</v>
      </c>
      <c r="AG5" s="46">
        <v>11</v>
      </c>
      <c r="AH5" s="46">
        <v>14</v>
      </c>
      <c r="AI5" s="46">
        <v>8</v>
      </c>
      <c r="AJ5" s="46">
        <v>12</v>
      </c>
      <c r="AK5" s="46">
        <v>15</v>
      </c>
      <c r="AL5" s="46">
        <v>12</v>
      </c>
      <c r="AM5" s="46">
        <v>12</v>
      </c>
      <c r="AN5" s="46">
        <v>12</v>
      </c>
      <c r="AO5" s="46">
        <v>14</v>
      </c>
      <c r="AP5" s="46">
        <v>16</v>
      </c>
      <c r="AQ5" s="46">
        <v>18</v>
      </c>
      <c r="AR5" s="46">
        <v>19</v>
      </c>
      <c r="AS5" s="46">
        <v>12</v>
      </c>
      <c r="AT5" s="46">
        <v>19</v>
      </c>
      <c r="AU5" s="46">
        <v>15</v>
      </c>
      <c r="AV5" s="46">
        <v>6</v>
      </c>
      <c r="AW5" s="46">
        <v>9</v>
      </c>
      <c r="AX5" s="46">
        <v>22</v>
      </c>
      <c r="AY5" s="46">
        <v>8</v>
      </c>
      <c r="AZ5" s="46">
        <v>18</v>
      </c>
      <c r="BA5" s="46">
        <v>14</v>
      </c>
      <c r="BB5" s="46">
        <v>11</v>
      </c>
      <c r="BC5" s="46">
        <v>20</v>
      </c>
      <c r="BD5" s="47">
        <f>SUMPRODUCT(B4:BC4, B5:BC5)</f>
        <v>51730</v>
      </c>
      <c r="BE5" s="40" t="s">
        <v>66</v>
      </c>
      <c r="BF5" s="40" t="s">
        <v>17</v>
      </c>
    </row>
    <row r="6" spans="1:58" ht="16" thickBot="1" x14ac:dyDescent="0.4">
      <c r="A6" s="37" t="s">
        <v>67</v>
      </c>
      <c r="B6" s="48"/>
      <c r="C6" s="49"/>
      <c r="D6" s="49"/>
      <c r="E6" s="49"/>
      <c r="F6" s="49"/>
      <c r="G6" s="49"/>
      <c r="H6" s="49"/>
      <c r="I6" s="49"/>
      <c r="J6" s="49"/>
      <c r="K6" s="49"/>
      <c r="L6" s="49"/>
      <c r="M6" s="49"/>
      <c r="N6" s="49"/>
      <c r="O6" s="49"/>
      <c r="P6" s="49"/>
      <c r="Q6" s="49"/>
      <c r="R6" s="49"/>
      <c r="S6" s="49"/>
      <c r="T6" s="48"/>
      <c r="U6" s="49"/>
      <c r="V6" s="49"/>
      <c r="W6" s="49"/>
      <c r="X6" s="49"/>
      <c r="Y6" s="49"/>
      <c r="Z6" s="49"/>
      <c r="AA6" s="49"/>
      <c r="AB6" s="49"/>
      <c r="AC6" s="49"/>
      <c r="AD6" s="49"/>
      <c r="AE6" s="49"/>
      <c r="AF6" s="49"/>
      <c r="AG6" s="49"/>
      <c r="AH6" s="49"/>
      <c r="AI6" s="49"/>
      <c r="AJ6" s="49"/>
      <c r="AK6" s="49"/>
      <c r="AL6" s="48"/>
      <c r="AM6" s="49"/>
      <c r="AN6" s="49"/>
      <c r="AO6" s="49"/>
      <c r="AP6" s="49"/>
      <c r="AQ6" s="49"/>
      <c r="AR6" s="49"/>
      <c r="AS6" s="49"/>
      <c r="AT6" s="49"/>
      <c r="AU6" s="49"/>
      <c r="AV6" s="49"/>
      <c r="AW6" s="49"/>
      <c r="AX6" s="49"/>
      <c r="AY6" s="49"/>
      <c r="AZ6" s="49"/>
      <c r="BA6" s="49"/>
      <c r="BB6" s="49"/>
      <c r="BC6" s="49"/>
      <c r="BD6" s="41"/>
      <c r="BE6" s="38"/>
      <c r="BF6" s="39"/>
    </row>
    <row r="7" spans="1:58" ht="16" thickBot="1" x14ac:dyDescent="0.4">
      <c r="A7" s="50" t="s">
        <v>68</v>
      </c>
      <c r="B7" s="60">
        <v>1</v>
      </c>
      <c r="C7" s="27">
        <v>1</v>
      </c>
      <c r="D7" s="27">
        <v>1</v>
      </c>
      <c r="E7" s="27"/>
      <c r="F7" s="27"/>
      <c r="G7" s="27"/>
      <c r="H7" s="27"/>
      <c r="I7" s="27"/>
      <c r="J7" s="27"/>
      <c r="K7" s="27"/>
      <c r="L7" s="27"/>
      <c r="M7" s="27"/>
      <c r="N7" s="27"/>
      <c r="O7" s="27"/>
      <c r="P7" s="27"/>
      <c r="Q7" s="27"/>
      <c r="R7" s="27"/>
      <c r="S7" s="27"/>
      <c r="T7" s="25"/>
      <c r="U7" s="27"/>
      <c r="V7" s="27"/>
      <c r="W7" s="27"/>
      <c r="X7" s="27"/>
      <c r="Y7" s="27"/>
      <c r="Z7" s="27"/>
      <c r="AA7" s="27"/>
      <c r="AB7" s="27"/>
      <c r="AC7" s="27"/>
      <c r="AD7" s="27"/>
      <c r="AE7" s="27"/>
      <c r="AF7" s="27"/>
      <c r="AG7" s="27"/>
      <c r="AH7" s="27"/>
      <c r="AI7" s="27"/>
      <c r="AJ7" s="27"/>
      <c r="AK7" s="27"/>
      <c r="AL7" s="25"/>
      <c r="AM7" s="27"/>
      <c r="AN7" s="27"/>
      <c r="AO7" s="27"/>
      <c r="AP7" s="27"/>
      <c r="AQ7" s="27"/>
      <c r="AR7" s="27"/>
      <c r="AS7" s="27"/>
      <c r="AT7" s="27"/>
      <c r="AU7" s="27"/>
      <c r="AV7" s="27"/>
      <c r="AW7" s="27"/>
      <c r="AX7" s="27"/>
      <c r="AY7" s="27"/>
      <c r="AZ7" s="27"/>
      <c r="BA7" s="27"/>
      <c r="BB7" s="27"/>
      <c r="BC7" s="27"/>
      <c r="BD7" s="51">
        <f>SUMPRODUCT(B$4:BC$4,B7:BC7)</f>
        <v>110</v>
      </c>
      <c r="BE7" s="27" t="s">
        <v>123</v>
      </c>
      <c r="BF7" s="27">
        <v>110</v>
      </c>
    </row>
    <row r="8" spans="1:58" ht="16" thickBot="1" x14ac:dyDescent="0.4">
      <c r="A8" s="24" t="s">
        <v>69</v>
      </c>
      <c r="B8" s="60"/>
      <c r="C8" s="27"/>
      <c r="D8" s="27"/>
      <c r="E8" s="27">
        <v>1</v>
      </c>
      <c r="F8" s="27">
        <v>1</v>
      </c>
      <c r="G8" s="27">
        <v>1</v>
      </c>
      <c r="H8" s="27"/>
      <c r="I8" s="27"/>
      <c r="J8" s="27"/>
      <c r="K8" s="27"/>
      <c r="L8" s="27"/>
      <c r="M8" s="27"/>
      <c r="N8" s="27"/>
      <c r="O8" s="27"/>
      <c r="P8" s="27"/>
      <c r="Q8" s="27"/>
      <c r="R8" s="27"/>
      <c r="S8" s="27"/>
      <c r="T8" s="25"/>
      <c r="U8" s="27"/>
      <c r="V8" s="27"/>
      <c r="W8" s="27"/>
      <c r="X8" s="27"/>
      <c r="Y8" s="27"/>
      <c r="Z8" s="27"/>
      <c r="AA8" s="27"/>
      <c r="AB8" s="27"/>
      <c r="AC8" s="27"/>
      <c r="AD8" s="27"/>
      <c r="AE8" s="27"/>
      <c r="AF8" s="27"/>
      <c r="AG8" s="27"/>
      <c r="AH8" s="27"/>
      <c r="AI8" s="27"/>
      <c r="AJ8" s="27"/>
      <c r="AK8" s="27"/>
      <c r="AL8" s="25"/>
      <c r="AM8" s="27"/>
      <c r="AN8" s="27"/>
      <c r="AO8" s="27"/>
      <c r="AP8" s="27"/>
      <c r="AQ8" s="27"/>
      <c r="AR8" s="27"/>
      <c r="AS8" s="27"/>
      <c r="AT8" s="27"/>
      <c r="AU8" s="27"/>
      <c r="AV8" s="27"/>
      <c r="AW8" s="27"/>
      <c r="AX8" s="27"/>
      <c r="AY8" s="27"/>
      <c r="AZ8" s="27"/>
      <c r="BA8" s="27"/>
      <c r="BB8" s="27"/>
      <c r="BC8" s="27"/>
      <c r="BD8" s="51">
        <f t="shared" ref="BD8:BD15" si="0">SUMPRODUCT(B$4:BC$4,B8:BC8)</f>
        <v>160</v>
      </c>
      <c r="BE8" s="28" t="s">
        <v>123</v>
      </c>
      <c r="BF8" s="28">
        <v>190</v>
      </c>
    </row>
    <row r="9" spans="1:58" ht="16" thickBot="1" x14ac:dyDescent="0.4">
      <c r="A9" s="52" t="s">
        <v>70</v>
      </c>
      <c r="B9" s="60"/>
      <c r="C9" s="27"/>
      <c r="D9" s="27"/>
      <c r="E9" s="27"/>
      <c r="F9" s="27"/>
      <c r="G9" s="27"/>
      <c r="H9" s="27">
        <v>1</v>
      </c>
      <c r="I9" s="27">
        <v>1</v>
      </c>
      <c r="J9" s="27">
        <v>1</v>
      </c>
      <c r="K9" s="27"/>
      <c r="L9" s="27"/>
      <c r="M9" s="27"/>
      <c r="N9" s="27"/>
      <c r="O9" s="27"/>
      <c r="P9" s="27"/>
      <c r="Q9" s="27"/>
      <c r="R9" s="27"/>
      <c r="S9" s="27"/>
      <c r="T9" s="25"/>
      <c r="U9" s="27"/>
      <c r="V9" s="27"/>
      <c r="W9" s="27"/>
      <c r="X9" s="27"/>
      <c r="Y9" s="27"/>
      <c r="Z9" s="27"/>
      <c r="AA9" s="27"/>
      <c r="AB9" s="27"/>
      <c r="AC9" s="27"/>
      <c r="AD9" s="27"/>
      <c r="AE9" s="27"/>
      <c r="AF9" s="27"/>
      <c r="AG9" s="27"/>
      <c r="AH9" s="27"/>
      <c r="AI9" s="27"/>
      <c r="AJ9" s="27"/>
      <c r="AK9" s="27"/>
      <c r="AL9" s="25"/>
      <c r="AM9" s="27"/>
      <c r="AN9" s="27"/>
      <c r="AO9" s="27"/>
      <c r="AP9" s="27"/>
      <c r="AQ9" s="27"/>
      <c r="AR9" s="27"/>
      <c r="AS9" s="27"/>
      <c r="AT9" s="27"/>
      <c r="AU9" s="27"/>
      <c r="AV9" s="27"/>
      <c r="AW9" s="27"/>
      <c r="AX9" s="27"/>
      <c r="AY9" s="27"/>
      <c r="AZ9" s="27"/>
      <c r="BA9" s="27"/>
      <c r="BB9" s="27"/>
      <c r="BC9" s="27"/>
      <c r="BD9" s="51">
        <f t="shared" si="0"/>
        <v>180</v>
      </c>
      <c r="BE9" s="27" t="s">
        <v>123</v>
      </c>
      <c r="BF9" s="27">
        <v>180</v>
      </c>
    </row>
    <row r="10" spans="1:58" ht="16" thickBot="1" x14ac:dyDescent="0.4">
      <c r="A10" s="24" t="s">
        <v>99</v>
      </c>
      <c r="B10" s="60">
        <v>1</v>
      </c>
      <c r="C10" s="27"/>
      <c r="D10" s="27"/>
      <c r="E10" s="27">
        <v>1</v>
      </c>
      <c r="F10" s="27"/>
      <c r="G10" s="27"/>
      <c r="H10" s="27">
        <v>1</v>
      </c>
      <c r="I10" s="27"/>
      <c r="J10" s="27"/>
      <c r="K10" s="27">
        <v>-1</v>
      </c>
      <c r="L10" s="27">
        <v>-1</v>
      </c>
      <c r="M10" s="27">
        <v>-1</v>
      </c>
      <c r="N10" s="27"/>
      <c r="O10" s="27"/>
      <c r="P10" s="27"/>
      <c r="Q10" s="27"/>
      <c r="R10" s="27"/>
      <c r="S10" s="27"/>
      <c r="T10" s="25"/>
      <c r="U10" s="27"/>
      <c r="V10" s="27"/>
      <c r="W10" s="27"/>
      <c r="X10" s="27"/>
      <c r="Y10" s="27"/>
      <c r="Z10" s="27"/>
      <c r="AA10" s="27"/>
      <c r="AB10" s="27"/>
      <c r="AC10" s="27"/>
      <c r="AD10" s="27"/>
      <c r="AE10" s="27"/>
      <c r="AF10" s="27"/>
      <c r="AG10" s="27"/>
      <c r="AH10" s="27"/>
      <c r="AI10" s="27"/>
      <c r="AJ10" s="27"/>
      <c r="AK10" s="27"/>
      <c r="AL10" s="25"/>
      <c r="AM10" s="27"/>
      <c r="AN10" s="27"/>
      <c r="AO10" s="27"/>
      <c r="AP10" s="27"/>
      <c r="AQ10" s="27"/>
      <c r="AR10" s="27"/>
      <c r="AS10" s="27"/>
      <c r="AT10" s="27"/>
      <c r="AU10" s="27"/>
      <c r="AV10" s="27"/>
      <c r="AW10" s="27"/>
      <c r="AX10" s="27"/>
      <c r="AY10" s="27"/>
      <c r="AZ10" s="27"/>
      <c r="BA10" s="27"/>
      <c r="BB10" s="27"/>
      <c r="BC10" s="27"/>
      <c r="BD10" s="51">
        <f t="shared" si="0"/>
        <v>0</v>
      </c>
      <c r="BE10" s="29" t="s">
        <v>136</v>
      </c>
      <c r="BF10" s="29">
        <v>0</v>
      </c>
    </row>
    <row r="11" spans="1:58" ht="16" thickBot="1" x14ac:dyDescent="0.4">
      <c r="A11" s="52" t="s">
        <v>71</v>
      </c>
      <c r="B11" s="25"/>
      <c r="C11" s="27">
        <v>1</v>
      </c>
      <c r="D11" s="27"/>
      <c r="E11" s="27"/>
      <c r="F11" s="27">
        <v>1</v>
      </c>
      <c r="G11" s="27"/>
      <c r="H11" s="27"/>
      <c r="I11" s="27">
        <v>1</v>
      </c>
      <c r="J11" s="27"/>
      <c r="K11" s="27"/>
      <c r="L11" s="27"/>
      <c r="M11" s="27"/>
      <c r="N11" s="27">
        <v>-1</v>
      </c>
      <c r="O11" s="27">
        <v>-1</v>
      </c>
      <c r="P11" s="27">
        <v>-1</v>
      </c>
      <c r="Q11" s="27"/>
      <c r="R11" s="27"/>
      <c r="S11" s="27"/>
      <c r="T11" s="25"/>
      <c r="U11" s="27"/>
      <c r="V11" s="27"/>
      <c r="W11" s="27"/>
      <c r="X11" s="27"/>
      <c r="Y11" s="27"/>
      <c r="Z11" s="27"/>
      <c r="AA11" s="27"/>
      <c r="AB11" s="27"/>
      <c r="AC11" s="27"/>
      <c r="AD11" s="27"/>
      <c r="AE11" s="27"/>
      <c r="AF11" s="27"/>
      <c r="AG11" s="27"/>
      <c r="AH11" s="27"/>
      <c r="AI11" s="27"/>
      <c r="AJ11" s="27"/>
      <c r="AK11" s="27"/>
      <c r="AL11" s="25"/>
      <c r="AM11" s="27"/>
      <c r="AN11" s="27"/>
      <c r="AO11" s="27"/>
      <c r="AP11" s="27"/>
      <c r="AQ11" s="27"/>
      <c r="AR11" s="27"/>
      <c r="AS11" s="27"/>
      <c r="AT11" s="27"/>
      <c r="AU11" s="27"/>
      <c r="AV11" s="27"/>
      <c r="AW11" s="27"/>
      <c r="AX11" s="27"/>
      <c r="AY11" s="27"/>
      <c r="AZ11" s="27"/>
      <c r="BA11" s="27"/>
      <c r="BB11" s="27"/>
      <c r="BC11" s="27"/>
      <c r="BD11" s="51">
        <f t="shared" si="0"/>
        <v>0</v>
      </c>
      <c r="BE11" s="30" t="s">
        <v>136</v>
      </c>
      <c r="BF11" s="27">
        <v>0</v>
      </c>
    </row>
    <row r="12" spans="1:58" ht="16" thickBot="1" x14ac:dyDescent="0.4">
      <c r="A12" s="24" t="s">
        <v>72</v>
      </c>
      <c r="B12" s="25"/>
      <c r="C12" s="27"/>
      <c r="D12" s="27">
        <v>1</v>
      </c>
      <c r="E12" s="27"/>
      <c r="F12" s="27"/>
      <c r="G12" s="27">
        <v>1</v>
      </c>
      <c r="H12" s="27"/>
      <c r="I12" s="27"/>
      <c r="J12" s="27">
        <v>1</v>
      </c>
      <c r="K12" s="27"/>
      <c r="L12" s="27"/>
      <c r="M12" s="27"/>
      <c r="N12" s="27"/>
      <c r="O12" s="27"/>
      <c r="P12" s="27"/>
      <c r="Q12" s="27">
        <v>-1</v>
      </c>
      <c r="R12" s="27">
        <v>-1</v>
      </c>
      <c r="S12" s="27">
        <v>-1</v>
      </c>
      <c r="T12" s="25"/>
      <c r="U12" s="27"/>
      <c r="V12" s="27"/>
      <c r="W12" s="27"/>
      <c r="X12" s="27"/>
      <c r="Y12" s="27"/>
      <c r="Z12" s="27"/>
      <c r="AA12" s="27"/>
      <c r="AB12" s="27"/>
      <c r="AC12" s="27"/>
      <c r="AD12" s="27"/>
      <c r="AE12" s="27"/>
      <c r="AF12" s="27"/>
      <c r="AG12" s="27"/>
      <c r="AH12" s="27"/>
      <c r="AI12" s="27"/>
      <c r="AJ12" s="27"/>
      <c r="AK12" s="27"/>
      <c r="AL12" s="25"/>
      <c r="AM12" s="27"/>
      <c r="AN12" s="27"/>
      <c r="AO12" s="27"/>
      <c r="AP12" s="27"/>
      <c r="AQ12" s="27"/>
      <c r="AR12" s="27"/>
      <c r="AS12" s="27"/>
      <c r="AT12" s="27"/>
      <c r="AU12" s="27"/>
      <c r="AV12" s="27"/>
      <c r="AW12" s="27"/>
      <c r="AX12" s="27"/>
      <c r="AY12" s="27"/>
      <c r="AZ12" s="27"/>
      <c r="BA12" s="27"/>
      <c r="BB12" s="27"/>
      <c r="BC12" s="27"/>
      <c r="BD12" s="51">
        <f t="shared" si="0"/>
        <v>0</v>
      </c>
      <c r="BE12" s="31" t="s">
        <v>136</v>
      </c>
      <c r="BF12" s="29">
        <v>0</v>
      </c>
    </row>
    <row r="13" spans="1:58" ht="16" thickBot="1" x14ac:dyDescent="0.4">
      <c r="A13" s="52" t="s">
        <v>73</v>
      </c>
      <c r="B13" s="25"/>
      <c r="C13" s="27"/>
      <c r="D13" s="27"/>
      <c r="E13" s="27"/>
      <c r="F13" s="27"/>
      <c r="G13" s="27"/>
      <c r="H13" s="27"/>
      <c r="I13" s="27"/>
      <c r="J13" s="27"/>
      <c r="K13" s="27">
        <v>1</v>
      </c>
      <c r="L13" s="27"/>
      <c r="M13" s="27"/>
      <c r="N13" s="27">
        <v>1</v>
      </c>
      <c r="O13" s="27"/>
      <c r="P13" s="27"/>
      <c r="Q13" s="27">
        <v>1</v>
      </c>
      <c r="R13" s="27"/>
      <c r="S13" s="27"/>
      <c r="T13" s="25"/>
      <c r="U13" s="27"/>
      <c r="V13" s="27"/>
      <c r="W13" s="27"/>
      <c r="X13" s="27"/>
      <c r="Y13" s="27"/>
      <c r="Z13" s="27"/>
      <c r="AA13" s="27"/>
      <c r="AB13" s="27"/>
      <c r="AC13" s="27"/>
      <c r="AD13" s="27"/>
      <c r="AE13" s="27"/>
      <c r="AF13" s="27"/>
      <c r="AG13" s="27"/>
      <c r="AH13" s="27"/>
      <c r="AI13" s="27"/>
      <c r="AJ13" s="27"/>
      <c r="AK13" s="27"/>
      <c r="AL13" s="25"/>
      <c r="AM13" s="27"/>
      <c r="AN13" s="27"/>
      <c r="AO13" s="27"/>
      <c r="AP13" s="27"/>
      <c r="AQ13" s="27"/>
      <c r="AR13" s="27"/>
      <c r="AS13" s="27"/>
      <c r="AT13" s="27"/>
      <c r="AU13" s="27"/>
      <c r="AV13" s="27"/>
      <c r="AW13" s="27"/>
      <c r="AX13" s="27"/>
      <c r="AY13" s="27"/>
      <c r="AZ13" s="27"/>
      <c r="BA13" s="27"/>
      <c r="BB13" s="27"/>
      <c r="BC13" s="27"/>
      <c r="BD13" s="51">
        <f t="shared" si="0"/>
        <v>150</v>
      </c>
      <c r="BE13" s="27" t="s">
        <v>122</v>
      </c>
      <c r="BF13" s="27">
        <v>150</v>
      </c>
    </row>
    <row r="14" spans="1:58" ht="16" thickBot="1" x14ac:dyDescent="0.4">
      <c r="A14" s="24" t="s">
        <v>74</v>
      </c>
      <c r="B14" s="25"/>
      <c r="C14" s="27"/>
      <c r="D14" s="27"/>
      <c r="E14" s="27"/>
      <c r="F14" s="27"/>
      <c r="G14" s="27"/>
      <c r="H14" s="27"/>
      <c r="I14" s="27"/>
      <c r="J14" s="27"/>
      <c r="K14" s="27"/>
      <c r="L14" s="27">
        <v>1</v>
      </c>
      <c r="M14" s="27"/>
      <c r="N14" s="27"/>
      <c r="O14" s="27">
        <v>1</v>
      </c>
      <c r="P14" s="27"/>
      <c r="Q14" s="27"/>
      <c r="R14" s="27">
        <v>1</v>
      </c>
      <c r="S14" s="27"/>
      <c r="T14" s="25"/>
      <c r="U14" s="27"/>
      <c r="V14" s="27"/>
      <c r="W14" s="27"/>
      <c r="X14" s="27"/>
      <c r="Y14" s="27"/>
      <c r="Z14" s="27"/>
      <c r="AA14" s="27"/>
      <c r="AB14" s="27"/>
      <c r="AC14" s="27"/>
      <c r="AD14" s="27"/>
      <c r="AE14" s="27"/>
      <c r="AF14" s="27"/>
      <c r="AG14" s="27"/>
      <c r="AH14" s="27"/>
      <c r="AI14" s="27"/>
      <c r="AJ14" s="27"/>
      <c r="AK14" s="27"/>
      <c r="AL14" s="25"/>
      <c r="AM14" s="27"/>
      <c r="AN14" s="27"/>
      <c r="AO14" s="27"/>
      <c r="AP14" s="27"/>
      <c r="AQ14" s="27"/>
      <c r="AR14" s="27"/>
      <c r="AS14" s="27"/>
      <c r="AT14" s="27"/>
      <c r="AU14" s="27"/>
      <c r="AV14" s="27"/>
      <c r="AW14" s="27"/>
      <c r="AX14" s="27"/>
      <c r="AY14" s="27"/>
      <c r="AZ14" s="27"/>
      <c r="BA14" s="27"/>
      <c r="BB14" s="27"/>
      <c r="BC14" s="27"/>
      <c r="BD14" s="51">
        <f t="shared" si="0"/>
        <v>150</v>
      </c>
      <c r="BE14" s="29" t="s">
        <v>122</v>
      </c>
      <c r="BF14" s="29">
        <v>150</v>
      </c>
    </row>
    <row r="15" spans="1:58" ht="16" thickBot="1" x14ac:dyDescent="0.4">
      <c r="A15" s="52" t="s">
        <v>75</v>
      </c>
      <c r="B15" s="25"/>
      <c r="C15" s="27"/>
      <c r="D15" s="27"/>
      <c r="E15" s="27"/>
      <c r="F15" s="27"/>
      <c r="G15" s="27"/>
      <c r="H15" s="27"/>
      <c r="I15" s="27"/>
      <c r="J15" s="27"/>
      <c r="K15" s="27"/>
      <c r="L15" s="27"/>
      <c r="M15" s="27">
        <v>1</v>
      </c>
      <c r="N15" s="27"/>
      <c r="O15" s="27"/>
      <c r="P15" s="27">
        <v>1</v>
      </c>
      <c r="Q15" s="27"/>
      <c r="R15" s="27"/>
      <c r="S15" s="27">
        <v>1</v>
      </c>
      <c r="T15" s="25"/>
      <c r="U15" s="27"/>
      <c r="V15" s="27"/>
      <c r="W15" s="27"/>
      <c r="X15" s="27"/>
      <c r="Y15" s="27"/>
      <c r="Z15" s="27"/>
      <c r="AA15" s="27"/>
      <c r="AB15" s="27"/>
      <c r="AC15" s="27"/>
      <c r="AD15" s="27"/>
      <c r="AE15" s="27"/>
      <c r="AF15" s="27"/>
      <c r="AG15" s="27"/>
      <c r="AH15" s="27"/>
      <c r="AI15" s="27"/>
      <c r="AJ15" s="27"/>
      <c r="AK15" s="27"/>
      <c r="AL15" s="25"/>
      <c r="AM15" s="27"/>
      <c r="AN15" s="27"/>
      <c r="AO15" s="27"/>
      <c r="AP15" s="27"/>
      <c r="AQ15" s="27"/>
      <c r="AR15" s="27"/>
      <c r="AS15" s="27"/>
      <c r="AT15" s="27"/>
      <c r="AU15" s="27"/>
      <c r="AV15" s="27"/>
      <c r="AW15" s="27"/>
      <c r="AX15" s="27"/>
      <c r="AY15" s="27"/>
      <c r="AZ15" s="27"/>
      <c r="BA15" s="27"/>
      <c r="BB15" s="27"/>
      <c r="BC15" s="27"/>
      <c r="BD15" s="51">
        <f t="shared" si="0"/>
        <v>150</v>
      </c>
      <c r="BE15" s="27" t="s">
        <v>122</v>
      </c>
      <c r="BF15" s="27">
        <v>150</v>
      </c>
    </row>
    <row r="16" spans="1:58" ht="16" thickBot="1" x14ac:dyDescent="0.4">
      <c r="A16" s="53" t="s">
        <v>76</v>
      </c>
      <c r="B16" s="54"/>
      <c r="C16" s="32"/>
      <c r="D16" s="32"/>
      <c r="E16" s="32"/>
      <c r="F16" s="32"/>
      <c r="G16" s="32"/>
      <c r="H16" s="32"/>
      <c r="I16" s="32"/>
      <c r="J16" s="32"/>
      <c r="K16" s="32"/>
      <c r="L16" s="32"/>
      <c r="M16" s="32"/>
      <c r="N16" s="32"/>
      <c r="O16" s="32"/>
      <c r="P16" s="32"/>
      <c r="Q16" s="32"/>
      <c r="R16" s="32"/>
      <c r="S16" s="32"/>
      <c r="T16" s="54"/>
      <c r="U16" s="32"/>
      <c r="V16" s="32"/>
      <c r="W16" s="32"/>
      <c r="X16" s="32"/>
      <c r="Y16" s="32"/>
      <c r="Z16" s="32"/>
      <c r="AA16" s="32"/>
      <c r="AB16" s="32"/>
      <c r="AC16" s="32"/>
      <c r="AD16" s="32"/>
      <c r="AE16" s="32"/>
      <c r="AF16" s="32"/>
      <c r="AG16" s="32"/>
      <c r="AH16" s="32"/>
      <c r="AI16" s="32"/>
      <c r="AJ16" s="32"/>
      <c r="AK16" s="32"/>
      <c r="AL16" s="54"/>
      <c r="AM16" s="32"/>
      <c r="AN16" s="32"/>
      <c r="AO16" s="32"/>
      <c r="AP16" s="32"/>
      <c r="AQ16" s="32"/>
      <c r="AR16" s="32"/>
      <c r="AS16" s="32"/>
      <c r="AT16" s="32"/>
      <c r="AU16" s="32"/>
      <c r="AV16" s="32"/>
      <c r="AW16" s="32"/>
      <c r="AX16" s="32"/>
      <c r="AY16" s="32"/>
      <c r="AZ16" s="32"/>
      <c r="BA16" s="32"/>
      <c r="BB16" s="32"/>
      <c r="BC16" s="32"/>
      <c r="BD16" s="55"/>
      <c r="BE16" s="34"/>
      <c r="BF16" s="33"/>
    </row>
    <row r="17" spans="1:58" ht="16" thickBot="1" x14ac:dyDescent="0.4">
      <c r="A17" s="50" t="s">
        <v>68</v>
      </c>
      <c r="B17" s="25"/>
      <c r="C17" s="27"/>
      <c r="D17" s="27"/>
      <c r="E17" s="27"/>
      <c r="F17" s="27"/>
      <c r="G17" s="27"/>
      <c r="H17" s="27"/>
      <c r="I17" s="27"/>
      <c r="J17" s="27"/>
      <c r="K17" s="27"/>
      <c r="L17" s="27"/>
      <c r="M17" s="27"/>
      <c r="N17" s="27"/>
      <c r="O17" s="27"/>
      <c r="P17" s="27"/>
      <c r="Q17" s="27"/>
      <c r="R17" s="27"/>
      <c r="S17" s="27"/>
      <c r="T17" s="60">
        <v>1</v>
      </c>
      <c r="U17" s="27">
        <v>1</v>
      </c>
      <c r="V17" s="27">
        <v>1</v>
      </c>
      <c r="W17" s="27"/>
      <c r="X17" s="27"/>
      <c r="Y17" s="27"/>
      <c r="Z17" s="27"/>
      <c r="AA17" s="27"/>
      <c r="AB17" s="27"/>
      <c r="AC17" s="27"/>
      <c r="AD17" s="27"/>
      <c r="AE17" s="27"/>
      <c r="AF17" s="27"/>
      <c r="AG17" s="27"/>
      <c r="AH17" s="27"/>
      <c r="AI17" s="27"/>
      <c r="AJ17" s="27"/>
      <c r="AK17" s="27"/>
      <c r="AL17" s="25"/>
      <c r="AM17" s="27"/>
      <c r="AN17" s="27"/>
      <c r="AO17" s="27"/>
      <c r="AP17" s="27"/>
      <c r="AQ17" s="27"/>
      <c r="AR17" s="27"/>
      <c r="AS17" s="27"/>
      <c r="AT17" s="27"/>
      <c r="AU17" s="27"/>
      <c r="AV17" s="27"/>
      <c r="AW17" s="27"/>
      <c r="AX17" s="27"/>
      <c r="AY17" s="27"/>
      <c r="AZ17" s="27"/>
      <c r="BA17" s="27"/>
      <c r="BB17" s="27"/>
      <c r="BC17" s="27"/>
      <c r="BD17" s="51">
        <f>SUMPRODUCT(B$4:BC$4, B17:BC17)</f>
        <v>170</v>
      </c>
      <c r="BE17" s="27" t="s">
        <v>123</v>
      </c>
      <c r="BF17" s="27">
        <v>200</v>
      </c>
    </row>
    <row r="18" spans="1:58" ht="16" thickBot="1" x14ac:dyDescent="0.4">
      <c r="A18" s="24" t="s">
        <v>69</v>
      </c>
      <c r="B18" s="25"/>
      <c r="C18" s="27"/>
      <c r="D18" s="27"/>
      <c r="E18" s="27"/>
      <c r="F18" s="27"/>
      <c r="G18" s="27"/>
      <c r="H18" s="27"/>
      <c r="I18" s="27"/>
      <c r="J18" s="27"/>
      <c r="K18" s="27"/>
      <c r="L18" s="27"/>
      <c r="M18" s="27"/>
      <c r="N18" s="27"/>
      <c r="O18" s="27"/>
      <c r="P18" s="27"/>
      <c r="Q18" s="27"/>
      <c r="R18" s="27"/>
      <c r="S18" s="27"/>
      <c r="T18" s="60"/>
      <c r="U18" s="27"/>
      <c r="V18" s="27"/>
      <c r="W18" s="27">
        <v>1</v>
      </c>
      <c r="X18" s="27">
        <v>1</v>
      </c>
      <c r="Y18" s="27">
        <v>1</v>
      </c>
      <c r="Z18" s="27"/>
      <c r="AA18" s="27"/>
      <c r="AB18" s="27"/>
      <c r="AC18" s="27"/>
      <c r="AD18" s="27"/>
      <c r="AE18" s="27"/>
      <c r="AF18" s="27"/>
      <c r="AG18" s="27"/>
      <c r="AH18" s="27"/>
      <c r="AI18" s="27"/>
      <c r="AJ18" s="27"/>
      <c r="AK18" s="27"/>
      <c r="AL18" s="25"/>
      <c r="AM18" s="27"/>
      <c r="AN18" s="27"/>
      <c r="AO18" s="27"/>
      <c r="AP18" s="27"/>
      <c r="AQ18" s="27"/>
      <c r="AR18" s="27"/>
      <c r="AS18" s="27"/>
      <c r="AT18" s="27"/>
      <c r="AU18" s="27"/>
      <c r="AV18" s="27"/>
      <c r="AW18" s="27"/>
      <c r="AX18" s="27"/>
      <c r="AY18" s="27"/>
      <c r="AZ18" s="27"/>
      <c r="BA18" s="27"/>
      <c r="BB18" s="27"/>
      <c r="BC18" s="27"/>
      <c r="BD18" s="51">
        <f t="shared" ref="BD18:BD25" si="1">SUMPRODUCT(B$4:BC$4, B18:BC18)</f>
        <v>200</v>
      </c>
      <c r="BE18" s="27" t="s">
        <v>123</v>
      </c>
      <c r="BF18" s="28">
        <v>200</v>
      </c>
    </row>
    <row r="19" spans="1:58" ht="16" thickBot="1" x14ac:dyDescent="0.4">
      <c r="A19" s="52" t="s">
        <v>70</v>
      </c>
      <c r="B19" s="25"/>
      <c r="C19" s="27"/>
      <c r="D19" s="27"/>
      <c r="E19" s="27"/>
      <c r="F19" s="27"/>
      <c r="G19" s="27"/>
      <c r="H19" s="27"/>
      <c r="I19" s="27"/>
      <c r="J19" s="27"/>
      <c r="K19" s="27"/>
      <c r="L19" s="27"/>
      <c r="M19" s="27"/>
      <c r="N19" s="27"/>
      <c r="O19" s="27"/>
      <c r="P19" s="27"/>
      <c r="Q19" s="27"/>
      <c r="R19" s="27"/>
      <c r="S19" s="27"/>
      <c r="T19" s="60"/>
      <c r="U19" s="27"/>
      <c r="V19" s="27"/>
      <c r="W19" s="27"/>
      <c r="X19" s="27"/>
      <c r="Y19" s="27"/>
      <c r="Z19" s="27">
        <v>1</v>
      </c>
      <c r="AA19" s="27">
        <v>1</v>
      </c>
      <c r="AB19" s="27">
        <v>1</v>
      </c>
      <c r="AC19" s="27"/>
      <c r="AD19" s="27"/>
      <c r="AE19" s="27"/>
      <c r="AF19" s="27"/>
      <c r="AG19" s="27"/>
      <c r="AH19" s="27"/>
      <c r="AI19" s="27"/>
      <c r="AJ19" s="27"/>
      <c r="AK19" s="27"/>
      <c r="AL19" s="25"/>
      <c r="AM19" s="27"/>
      <c r="AN19" s="27"/>
      <c r="AO19" s="27"/>
      <c r="AP19" s="27"/>
      <c r="AQ19" s="27"/>
      <c r="AR19" s="27"/>
      <c r="AS19" s="27"/>
      <c r="AT19" s="27"/>
      <c r="AU19" s="27"/>
      <c r="AV19" s="27"/>
      <c r="AW19" s="27"/>
      <c r="AX19" s="27"/>
      <c r="AY19" s="27"/>
      <c r="AZ19" s="27"/>
      <c r="BA19" s="27"/>
      <c r="BB19" s="27"/>
      <c r="BC19" s="27"/>
      <c r="BD19" s="51">
        <f t="shared" si="1"/>
        <v>260</v>
      </c>
      <c r="BE19" s="27" t="s">
        <v>123</v>
      </c>
      <c r="BF19" s="27">
        <v>260</v>
      </c>
    </row>
    <row r="20" spans="1:58" ht="16" thickBot="1" x14ac:dyDescent="0.4">
      <c r="A20" s="24" t="s">
        <v>99</v>
      </c>
      <c r="B20" s="25"/>
      <c r="C20" s="27"/>
      <c r="D20" s="27"/>
      <c r="E20" s="27"/>
      <c r="F20" s="27"/>
      <c r="G20" s="27"/>
      <c r="H20" s="27"/>
      <c r="I20" s="27"/>
      <c r="J20" s="27"/>
      <c r="K20" s="27"/>
      <c r="L20" s="27"/>
      <c r="M20" s="27"/>
      <c r="N20" s="27"/>
      <c r="O20" s="27"/>
      <c r="P20" s="27"/>
      <c r="Q20" s="27"/>
      <c r="R20" s="27"/>
      <c r="S20" s="27"/>
      <c r="T20" s="60">
        <v>1</v>
      </c>
      <c r="U20" s="27"/>
      <c r="V20" s="27"/>
      <c r="W20" s="27">
        <v>1</v>
      </c>
      <c r="X20" s="27"/>
      <c r="Y20" s="27"/>
      <c r="Z20" s="27">
        <v>1</v>
      </c>
      <c r="AA20" s="27"/>
      <c r="AB20" s="27"/>
      <c r="AC20" s="27">
        <v>-1</v>
      </c>
      <c r="AD20" s="27">
        <v>-1</v>
      </c>
      <c r="AE20" s="27">
        <v>-1</v>
      </c>
      <c r="AF20" s="27"/>
      <c r="AG20" s="27"/>
      <c r="AH20" s="27"/>
      <c r="AI20" s="27"/>
      <c r="AJ20" s="27"/>
      <c r="AK20" s="27"/>
      <c r="AL20" s="25"/>
      <c r="AM20" s="27"/>
      <c r="AN20" s="27"/>
      <c r="AO20" s="27"/>
      <c r="AP20" s="27"/>
      <c r="AQ20" s="27"/>
      <c r="AR20" s="27"/>
      <c r="AS20" s="27"/>
      <c r="AT20" s="27"/>
      <c r="AU20" s="27"/>
      <c r="AV20" s="27"/>
      <c r="AW20" s="27"/>
      <c r="AX20" s="27"/>
      <c r="AY20" s="27"/>
      <c r="AZ20" s="27"/>
      <c r="BA20" s="27"/>
      <c r="BB20" s="27"/>
      <c r="BC20" s="27"/>
      <c r="BD20" s="51">
        <f t="shared" si="1"/>
        <v>0</v>
      </c>
      <c r="BE20" s="29" t="s">
        <v>136</v>
      </c>
      <c r="BF20" s="29">
        <v>0</v>
      </c>
    </row>
    <row r="21" spans="1:58" ht="16" thickBot="1" x14ac:dyDescent="0.4">
      <c r="A21" s="52" t="s">
        <v>71</v>
      </c>
      <c r="B21" s="25"/>
      <c r="C21" s="27"/>
      <c r="D21" s="27"/>
      <c r="E21" s="27"/>
      <c r="F21" s="27"/>
      <c r="G21" s="27"/>
      <c r="H21" s="27"/>
      <c r="I21" s="27"/>
      <c r="J21" s="27"/>
      <c r="K21" s="27"/>
      <c r="L21" s="27"/>
      <c r="M21" s="27"/>
      <c r="N21" s="27"/>
      <c r="O21" s="27"/>
      <c r="P21" s="27"/>
      <c r="Q21" s="27"/>
      <c r="R21" s="27"/>
      <c r="S21" s="27"/>
      <c r="T21" s="25"/>
      <c r="U21" s="27">
        <v>1</v>
      </c>
      <c r="V21" s="27"/>
      <c r="W21" s="27"/>
      <c r="X21" s="27">
        <v>1</v>
      </c>
      <c r="Y21" s="27"/>
      <c r="Z21" s="27"/>
      <c r="AA21" s="27">
        <v>1</v>
      </c>
      <c r="AB21" s="27"/>
      <c r="AC21" s="27"/>
      <c r="AD21" s="27"/>
      <c r="AE21" s="27"/>
      <c r="AF21" s="27">
        <v>-1</v>
      </c>
      <c r="AG21" s="27">
        <v>-1</v>
      </c>
      <c r="AH21" s="27">
        <v>-1</v>
      </c>
      <c r="AI21" s="27"/>
      <c r="AJ21" s="27"/>
      <c r="AK21" s="27"/>
      <c r="AL21" s="25"/>
      <c r="AM21" s="27"/>
      <c r="AN21" s="27"/>
      <c r="AO21" s="27"/>
      <c r="AP21" s="27"/>
      <c r="AQ21" s="27"/>
      <c r="AR21" s="27"/>
      <c r="AS21" s="27"/>
      <c r="AT21" s="27"/>
      <c r="AU21" s="27"/>
      <c r="AV21" s="27"/>
      <c r="AW21" s="27"/>
      <c r="AX21" s="27"/>
      <c r="AY21" s="27"/>
      <c r="AZ21" s="27"/>
      <c r="BA21" s="27"/>
      <c r="BB21" s="27"/>
      <c r="BC21" s="27"/>
      <c r="BD21" s="51">
        <f t="shared" si="1"/>
        <v>0</v>
      </c>
      <c r="BE21" s="30" t="s">
        <v>136</v>
      </c>
      <c r="BF21" s="27">
        <v>0</v>
      </c>
    </row>
    <row r="22" spans="1:58" ht="16" thickBot="1" x14ac:dyDescent="0.4">
      <c r="A22" s="24" t="s">
        <v>72</v>
      </c>
      <c r="B22" s="25"/>
      <c r="C22" s="27"/>
      <c r="D22" s="27"/>
      <c r="E22" s="27"/>
      <c r="F22" s="27"/>
      <c r="G22" s="27"/>
      <c r="H22" s="27"/>
      <c r="I22" s="27"/>
      <c r="J22" s="27"/>
      <c r="K22" s="27"/>
      <c r="L22" s="27"/>
      <c r="M22" s="27"/>
      <c r="N22" s="27"/>
      <c r="O22" s="27"/>
      <c r="P22" s="27"/>
      <c r="Q22" s="27"/>
      <c r="R22" s="27"/>
      <c r="S22" s="27"/>
      <c r="T22" s="25"/>
      <c r="U22" s="27"/>
      <c r="V22" s="27">
        <v>1</v>
      </c>
      <c r="W22" s="27"/>
      <c r="X22" s="27"/>
      <c r="Y22" s="27">
        <v>1</v>
      </c>
      <c r="Z22" s="27"/>
      <c r="AA22" s="27"/>
      <c r="AB22" s="27">
        <v>1</v>
      </c>
      <c r="AC22" s="27"/>
      <c r="AD22" s="27"/>
      <c r="AE22" s="27"/>
      <c r="AF22" s="27"/>
      <c r="AG22" s="27"/>
      <c r="AH22" s="27"/>
      <c r="AI22" s="27">
        <v>-1</v>
      </c>
      <c r="AJ22" s="27">
        <v>-1</v>
      </c>
      <c r="AK22" s="27">
        <v>-1</v>
      </c>
      <c r="AL22" s="25"/>
      <c r="AM22" s="27"/>
      <c r="AN22" s="27"/>
      <c r="AO22" s="27"/>
      <c r="AP22" s="27"/>
      <c r="AQ22" s="27"/>
      <c r="AR22" s="27"/>
      <c r="AS22" s="27"/>
      <c r="AT22" s="27"/>
      <c r="AU22" s="27"/>
      <c r="AV22" s="27"/>
      <c r="AW22" s="27"/>
      <c r="AX22" s="27"/>
      <c r="AY22" s="27"/>
      <c r="AZ22" s="27"/>
      <c r="BA22" s="27"/>
      <c r="BB22" s="27"/>
      <c r="BC22" s="27"/>
      <c r="BD22" s="51">
        <f t="shared" si="1"/>
        <v>0</v>
      </c>
      <c r="BE22" s="31" t="s">
        <v>136</v>
      </c>
      <c r="BF22" s="29">
        <v>0</v>
      </c>
    </row>
    <row r="23" spans="1:58" ht="16" thickBot="1" x14ac:dyDescent="0.4">
      <c r="A23" s="52" t="s">
        <v>73</v>
      </c>
      <c r="B23" s="25"/>
      <c r="C23" s="27"/>
      <c r="D23" s="27"/>
      <c r="E23" s="27"/>
      <c r="F23" s="27"/>
      <c r="G23" s="27"/>
      <c r="H23" s="27"/>
      <c r="I23" s="27"/>
      <c r="J23" s="27"/>
      <c r="K23" s="27"/>
      <c r="L23" s="27"/>
      <c r="M23" s="27"/>
      <c r="N23" s="27"/>
      <c r="O23" s="27"/>
      <c r="P23" s="27"/>
      <c r="Q23" s="27"/>
      <c r="R23" s="27"/>
      <c r="S23" s="27"/>
      <c r="T23" s="25"/>
      <c r="U23" s="27"/>
      <c r="V23" s="27"/>
      <c r="W23" s="27"/>
      <c r="X23" s="27"/>
      <c r="Y23" s="27"/>
      <c r="Z23" s="27"/>
      <c r="AA23" s="27"/>
      <c r="AB23" s="27"/>
      <c r="AC23" s="27">
        <v>1</v>
      </c>
      <c r="AD23" s="27"/>
      <c r="AE23" s="27"/>
      <c r="AF23" s="27">
        <v>1</v>
      </c>
      <c r="AG23" s="27"/>
      <c r="AH23" s="27"/>
      <c r="AI23" s="27">
        <v>1</v>
      </c>
      <c r="AJ23" s="27"/>
      <c r="AK23" s="27"/>
      <c r="AL23" s="25"/>
      <c r="AM23" s="27"/>
      <c r="AN23" s="27"/>
      <c r="AO23" s="27"/>
      <c r="AP23" s="27"/>
      <c r="AQ23" s="27"/>
      <c r="AR23" s="27"/>
      <c r="AS23" s="27"/>
      <c r="AT23" s="27"/>
      <c r="AU23" s="27"/>
      <c r="AV23" s="27"/>
      <c r="AW23" s="27"/>
      <c r="AX23" s="27"/>
      <c r="AY23" s="27"/>
      <c r="AZ23" s="27"/>
      <c r="BA23" s="27"/>
      <c r="BB23" s="27"/>
      <c r="BC23" s="27"/>
      <c r="BD23" s="51">
        <f t="shared" si="1"/>
        <v>210</v>
      </c>
      <c r="BE23" s="27" t="s">
        <v>122</v>
      </c>
      <c r="BF23" s="27">
        <v>210</v>
      </c>
    </row>
    <row r="24" spans="1:58" ht="16" thickBot="1" x14ac:dyDescent="0.4">
      <c r="A24" s="24" t="s">
        <v>74</v>
      </c>
      <c r="B24" s="25"/>
      <c r="C24" s="27"/>
      <c r="D24" s="27"/>
      <c r="E24" s="27"/>
      <c r="F24" s="27"/>
      <c r="G24" s="27"/>
      <c r="H24" s="27"/>
      <c r="I24" s="27"/>
      <c r="J24" s="27"/>
      <c r="K24" s="27"/>
      <c r="L24" s="27"/>
      <c r="M24" s="27"/>
      <c r="N24" s="27"/>
      <c r="O24" s="27"/>
      <c r="P24" s="27"/>
      <c r="Q24" s="27"/>
      <c r="R24" s="27"/>
      <c r="S24" s="27"/>
      <c r="T24" s="25"/>
      <c r="U24" s="27"/>
      <c r="V24" s="27"/>
      <c r="W24" s="27"/>
      <c r="X24" s="27"/>
      <c r="Y24" s="27"/>
      <c r="Z24" s="27"/>
      <c r="AA24" s="27"/>
      <c r="AB24" s="27"/>
      <c r="AC24" s="27"/>
      <c r="AD24" s="27">
        <v>1</v>
      </c>
      <c r="AE24" s="27"/>
      <c r="AF24" s="27"/>
      <c r="AG24" s="27">
        <v>1</v>
      </c>
      <c r="AH24" s="27"/>
      <c r="AI24" s="27"/>
      <c r="AJ24" s="27">
        <v>1</v>
      </c>
      <c r="AK24" s="27"/>
      <c r="AL24" s="25"/>
      <c r="AM24" s="27"/>
      <c r="AN24" s="27"/>
      <c r="AO24" s="27"/>
      <c r="AP24" s="27"/>
      <c r="AQ24" s="27"/>
      <c r="AR24" s="27"/>
      <c r="AS24" s="27"/>
      <c r="AT24" s="27"/>
      <c r="AU24" s="27"/>
      <c r="AV24" s="27"/>
      <c r="AW24" s="27"/>
      <c r="AX24" s="27"/>
      <c r="AY24" s="27"/>
      <c r="AZ24" s="27"/>
      <c r="BA24" s="27"/>
      <c r="BB24" s="27"/>
      <c r="BC24" s="27"/>
      <c r="BD24" s="51">
        <f t="shared" si="1"/>
        <v>210</v>
      </c>
      <c r="BE24" s="27" t="s">
        <v>122</v>
      </c>
      <c r="BF24" s="29">
        <v>210</v>
      </c>
    </row>
    <row r="25" spans="1:58" ht="16" thickBot="1" x14ac:dyDescent="0.4">
      <c r="A25" s="52" t="s">
        <v>75</v>
      </c>
      <c r="B25" s="25"/>
      <c r="C25" s="27"/>
      <c r="D25" s="27"/>
      <c r="E25" s="27"/>
      <c r="F25" s="27"/>
      <c r="G25" s="27"/>
      <c r="H25" s="27"/>
      <c r="I25" s="27"/>
      <c r="J25" s="27"/>
      <c r="K25" s="27"/>
      <c r="L25" s="27"/>
      <c r="M25" s="27"/>
      <c r="N25" s="27"/>
      <c r="O25" s="27"/>
      <c r="P25" s="27"/>
      <c r="Q25" s="27"/>
      <c r="R25" s="27"/>
      <c r="S25" s="27"/>
      <c r="T25" s="25"/>
      <c r="U25" s="27"/>
      <c r="V25" s="27"/>
      <c r="W25" s="27"/>
      <c r="X25" s="27"/>
      <c r="Y25" s="27"/>
      <c r="Z25" s="27"/>
      <c r="AA25" s="27"/>
      <c r="AB25" s="27"/>
      <c r="AC25" s="27"/>
      <c r="AD25" s="27"/>
      <c r="AE25" s="27">
        <v>1</v>
      </c>
      <c r="AF25" s="27"/>
      <c r="AG25" s="27"/>
      <c r="AH25" s="27">
        <v>1</v>
      </c>
      <c r="AI25" s="27"/>
      <c r="AJ25" s="27"/>
      <c r="AK25" s="27">
        <v>1</v>
      </c>
      <c r="AL25" s="25"/>
      <c r="AM25" s="27"/>
      <c r="AN25" s="27"/>
      <c r="AO25" s="27"/>
      <c r="AP25" s="27"/>
      <c r="AQ25" s="27"/>
      <c r="AR25" s="27"/>
      <c r="AS25" s="27"/>
      <c r="AT25" s="27"/>
      <c r="AU25" s="27"/>
      <c r="AV25" s="27"/>
      <c r="AW25" s="27"/>
      <c r="AX25" s="27"/>
      <c r="AY25" s="27"/>
      <c r="AZ25" s="27"/>
      <c r="BA25" s="27"/>
      <c r="BB25" s="27"/>
      <c r="BC25" s="27"/>
      <c r="BD25" s="51">
        <f t="shared" si="1"/>
        <v>210</v>
      </c>
      <c r="BE25" s="27" t="s">
        <v>122</v>
      </c>
      <c r="BF25" s="27">
        <v>210</v>
      </c>
    </row>
    <row r="26" spans="1:58" ht="16" thickBot="1" x14ac:dyDescent="0.4">
      <c r="A26" s="53" t="s">
        <v>77</v>
      </c>
      <c r="B26" s="54"/>
      <c r="C26" s="32"/>
      <c r="D26" s="32"/>
      <c r="E26" s="32"/>
      <c r="F26" s="32"/>
      <c r="G26" s="32"/>
      <c r="H26" s="32"/>
      <c r="I26" s="32"/>
      <c r="J26" s="32"/>
      <c r="K26" s="32"/>
      <c r="L26" s="32"/>
      <c r="M26" s="32"/>
      <c r="N26" s="32"/>
      <c r="O26" s="32"/>
      <c r="P26" s="32"/>
      <c r="Q26" s="32"/>
      <c r="R26" s="32"/>
      <c r="S26" s="32"/>
      <c r="T26" s="54"/>
      <c r="U26" s="32"/>
      <c r="V26" s="32"/>
      <c r="W26" s="32"/>
      <c r="X26" s="32"/>
      <c r="Y26" s="32"/>
      <c r="Z26" s="32"/>
      <c r="AA26" s="32"/>
      <c r="AB26" s="32"/>
      <c r="AC26" s="32"/>
      <c r="AD26" s="32"/>
      <c r="AE26" s="32"/>
      <c r="AF26" s="32"/>
      <c r="AG26" s="32"/>
      <c r="AH26" s="32"/>
      <c r="AI26" s="32"/>
      <c r="AJ26" s="32"/>
      <c r="AK26" s="32"/>
      <c r="AL26" s="54"/>
      <c r="AM26" s="32"/>
      <c r="AN26" s="32"/>
      <c r="AO26" s="32"/>
      <c r="AP26" s="32"/>
      <c r="AQ26" s="32"/>
      <c r="AR26" s="32"/>
      <c r="AS26" s="32"/>
      <c r="AT26" s="32"/>
      <c r="AU26" s="32"/>
      <c r="AV26" s="32"/>
      <c r="AW26" s="32"/>
      <c r="AX26" s="32"/>
      <c r="AY26" s="32"/>
      <c r="AZ26" s="32"/>
      <c r="BA26" s="32"/>
      <c r="BB26" s="32"/>
      <c r="BC26" s="32"/>
      <c r="BD26" s="55"/>
      <c r="BE26" s="34"/>
      <c r="BF26" s="33"/>
    </row>
    <row r="27" spans="1:58" ht="16" thickBot="1" x14ac:dyDescent="0.4">
      <c r="A27" s="50" t="s">
        <v>68</v>
      </c>
      <c r="B27" s="25"/>
      <c r="C27" s="27"/>
      <c r="D27" s="27"/>
      <c r="E27" s="27"/>
      <c r="F27" s="27"/>
      <c r="G27" s="27"/>
      <c r="H27" s="27"/>
      <c r="I27" s="27"/>
      <c r="J27" s="27"/>
      <c r="K27" s="27"/>
      <c r="L27" s="27"/>
      <c r="M27" s="27"/>
      <c r="N27" s="27"/>
      <c r="O27" s="27"/>
      <c r="P27" s="27"/>
      <c r="Q27" s="27"/>
      <c r="R27" s="27"/>
      <c r="S27" s="27"/>
      <c r="T27" s="25"/>
      <c r="U27" s="27"/>
      <c r="V27" s="27"/>
      <c r="W27" s="27"/>
      <c r="X27" s="27"/>
      <c r="Y27" s="27"/>
      <c r="Z27" s="27"/>
      <c r="AA27" s="27"/>
      <c r="AB27" s="27"/>
      <c r="AC27" s="27"/>
      <c r="AD27" s="27"/>
      <c r="AE27" s="27"/>
      <c r="AF27" s="27"/>
      <c r="AG27" s="27"/>
      <c r="AH27" s="27"/>
      <c r="AI27" s="27"/>
      <c r="AJ27" s="27"/>
      <c r="AK27" s="27"/>
      <c r="AL27" s="60">
        <v>1</v>
      </c>
      <c r="AM27" s="27">
        <v>1</v>
      </c>
      <c r="AN27" s="27">
        <v>1</v>
      </c>
      <c r="AO27" s="27"/>
      <c r="AP27" s="27"/>
      <c r="AQ27" s="27"/>
      <c r="AR27" s="27"/>
      <c r="AS27" s="27"/>
      <c r="AT27" s="27"/>
      <c r="AU27" s="27"/>
      <c r="AV27" s="27"/>
      <c r="AW27" s="27"/>
      <c r="AX27" s="27"/>
      <c r="AY27" s="27"/>
      <c r="AZ27" s="27"/>
      <c r="BA27" s="27"/>
      <c r="BB27" s="27"/>
      <c r="BC27" s="27"/>
      <c r="BD27" s="51">
        <f>SUMPRODUCT(B$4:BC$4, B27:BC27)</f>
        <v>400</v>
      </c>
      <c r="BE27" s="27" t="s">
        <v>123</v>
      </c>
      <c r="BF27" s="27">
        <v>400</v>
      </c>
    </row>
    <row r="28" spans="1:58" ht="16" thickBot="1" x14ac:dyDescent="0.4">
      <c r="A28" s="24" t="s">
        <v>69</v>
      </c>
      <c r="B28" s="25"/>
      <c r="C28" s="27"/>
      <c r="D28" s="27"/>
      <c r="E28" s="27"/>
      <c r="F28" s="27"/>
      <c r="G28" s="27"/>
      <c r="H28" s="27"/>
      <c r="I28" s="27"/>
      <c r="J28" s="27"/>
      <c r="K28" s="27"/>
      <c r="L28" s="27"/>
      <c r="M28" s="27"/>
      <c r="N28" s="27"/>
      <c r="O28" s="27"/>
      <c r="P28" s="27"/>
      <c r="Q28" s="27"/>
      <c r="R28" s="27"/>
      <c r="S28" s="27"/>
      <c r="T28" s="25"/>
      <c r="U28" s="27"/>
      <c r="V28" s="27"/>
      <c r="W28" s="27"/>
      <c r="X28" s="27"/>
      <c r="Y28" s="27"/>
      <c r="Z28" s="27"/>
      <c r="AA28" s="27"/>
      <c r="AB28" s="27"/>
      <c r="AC28" s="27"/>
      <c r="AD28" s="27"/>
      <c r="AE28" s="27"/>
      <c r="AF28" s="27"/>
      <c r="AG28" s="27"/>
      <c r="AH28" s="27"/>
      <c r="AI28" s="27"/>
      <c r="AJ28" s="27"/>
      <c r="AK28" s="27"/>
      <c r="AL28" s="60"/>
      <c r="AM28" s="27"/>
      <c r="AN28" s="27"/>
      <c r="AO28" s="27">
        <v>1</v>
      </c>
      <c r="AP28" s="27">
        <v>1</v>
      </c>
      <c r="AQ28" s="27">
        <v>1</v>
      </c>
      <c r="AR28" s="27"/>
      <c r="AS28" s="27"/>
      <c r="AT28" s="27"/>
      <c r="AU28" s="27"/>
      <c r="AV28" s="27"/>
      <c r="AW28" s="27"/>
      <c r="AX28" s="27"/>
      <c r="AY28" s="27"/>
      <c r="AZ28" s="27"/>
      <c r="BA28" s="27"/>
      <c r="BB28" s="27"/>
      <c r="BC28" s="27"/>
      <c r="BD28" s="51">
        <f t="shared" ref="BD28:BD35" si="2">SUMPRODUCT(B$4:BC$4, B28:BC28)</f>
        <v>340</v>
      </c>
      <c r="BE28" s="27" t="s">
        <v>123</v>
      </c>
      <c r="BF28" s="28">
        <v>340</v>
      </c>
    </row>
    <row r="29" spans="1:58" ht="16" thickBot="1" x14ac:dyDescent="0.4">
      <c r="A29" s="52" t="s">
        <v>70</v>
      </c>
      <c r="B29" s="25"/>
      <c r="C29" s="27"/>
      <c r="D29" s="27"/>
      <c r="E29" s="27"/>
      <c r="F29" s="27"/>
      <c r="G29" s="27"/>
      <c r="H29" s="27"/>
      <c r="I29" s="27"/>
      <c r="J29" s="27"/>
      <c r="K29" s="27"/>
      <c r="L29" s="27"/>
      <c r="M29" s="27"/>
      <c r="N29" s="27"/>
      <c r="O29" s="27"/>
      <c r="P29" s="27"/>
      <c r="Q29" s="27"/>
      <c r="R29" s="27"/>
      <c r="S29" s="27"/>
      <c r="T29" s="25"/>
      <c r="U29" s="27"/>
      <c r="V29" s="27"/>
      <c r="W29" s="27"/>
      <c r="X29" s="27"/>
      <c r="Y29" s="27"/>
      <c r="Z29" s="27"/>
      <c r="AA29" s="27"/>
      <c r="AB29" s="27"/>
      <c r="AC29" s="27"/>
      <c r="AD29" s="27"/>
      <c r="AE29" s="27"/>
      <c r="AF29" s="27"/>
      <c r="AG29" s="27"/>
      <c r="AH29" s="27"/>
      <c r="AI29" s="27"/>
      <c r="AJ29" s="27"/>
      <c r="AK29" s="27"/>
      <c r="AL29" s="60"/>
      <c r="AM29" s="27"/>
      <c r="AN29" s="27"/>
      <c r="AO29" s="27"/>
      <c r="AP29" s="27"/>
      <c r="AQ29" s="27"/>
      <c r="AR29" s="27">
        <v>1</v>
      </c>
      <c r="AS29" s="27">
        <v>1</v>
      </c>
      <c r="AT29" s="27">
        <v>1</v>
      </c>
      <c r="AU29" s="27"/>
      <c r="AV29" s="27"/>
      <c r="AW29" s="27"/>
      <c r="AX29" s="27"/>
      <c r="AY29" s="27"/>
      <c r="AZ29" s="27"/>
      <c r="BA29" s="27"/>
      <c r="BB29" s="27"/>
      <c r="BC29" s="27"/>
      <c r="BD29" s="51">
        <f t="shared" si="2"/>
        <v>310</v>
      </c>
      <c r="BE29" s="27" t="s">
        <v>123</v>
      </c>
      <c r="BF29" s="27">
        <v>340</v>
      </c>
    </row>
    <row r="30" spans="1:58" ht="16" thickBot="1" x14ac:dyDescent="0.4">
      <c r="A30" s="24" t="s">
        <v>99</v>
      </c>
      <c r="B30" s="25"/>
      <c r="C30" s="27"/>
      <c r="D30" s="27"/>
      <c r="E30" s="27"/>
      <c r="F30" s="27"/>
      <c r="G30" s="27"/>
      <c r="H30" s="27"/>
      <c r="I30" s="27"/>
      <c r="J30" s="27"/>
      <c r="K30" s="27"/>
      <c r="L30" s="27"/>
      <c r="M30" s="27"/>
      <c r="N30" s="27"/>
      <c r="O30" s="27"/>
      <c r="P30" s="27"/>
      <c r="Q30" s="27"/>
      <c r="R30" s="27"/>
      <c r="S30" s="27"/>
      <c r="T30" s="25"/>
      <c r="U30" s="27"/>
      <c r="V30" s="27"/>
      <c r="W30" s="27"/>
      <c r="X30" s="27"/>
      <c r="Y30" s="27"/>
      <c r="Z30" s="27"/>
      <c r="AA30" s="27"/>
      <c r="AB30" s="27"/>
      <c r="AC30" s="27"/>
      <c r="AD30" s="27"/>
      <c r="AE30" s="27"/>
      <c r="AF30" s="27"/>
      <c r="AG30" s="27"/>
      <c r="AH30" s="27"/>
      <c r="AI30" s="27"/>
      <c r="AJ30" s="27"/>
      <c r="AK30" s="27"/>
      <c r="AL30" s="60">
        <v>1</v>
      </c>
      <c r="AM30" s="27"/>
      <c r="AN30" s="27"/>
      <c r="AO30" s="27">
        <v>1</v>
      </c>
      <c r="AP30" s="27"/>
      <c r="AQ30" s="27"/>
      <c r="AR30" s="27">
        <v>1</v>
      </c>
      <c r="AS30" s="27"/>
      <c r="AT30" s="27"/>
      <c r="AU30" s="27">
        <v>-1</v>
      </c>
      <c r="AV30" s="27">
        <v>-1</v>
      </c>
      <c r="AW30" s="27">
        <v>-1</v>
      </c>
      <c r="AX30" s="27"/>
      <c r="AY30" s="27"/>
      <c r="AZ30" s="27"/>
      <c r="BA30" s="27"/>
      <c r="BB30" s="27"/>
      <c r="BC30" s="27"/>
      <c r="BD30" s="51">
        <f t="shared" si="2"/>
        <v>0</v>
      </c>
      <c r="BE30" s="27" t="s">
        <v>136</v>
      </c>
      <c r="BF30" s="29">
        <v>0</v>
      </c>
    </row>
    <row r="31" spans="1:58" ht="16" thickBot="1" x14ac:dyDescent="0.4">
      <c r="A31" s="52" t="s">
        <v>71</v>
      </c>
      <c r="B31" s="25"/>
      <c r="C31" s="27"/>
      <c r="D31" s="27"/>
      <c r="E31" s="27"/>
      <c r="F31" s="27"/>
      <c r="G31" s="27"/>
      <c r="H31" s="27"/>
      <c r="I31" s="27"/>
      <c r="J31" s="27"/>
      <c r="K31" s="27"/>
      <c r="L31" s="27"/>
      <c r="M31" s="27"/>
      <c r="N31" s="27"/>
      <c r="O31" s="27"/>
      <c r="P31" s="27"/>
      <c r="Q31" s="27"/>
      <c r="R31" s="27"/>
      <c r="S31" s="27"/>
      <c r="T31" s="25"/>
      <c r="U31" s="27"/>
      <c r="V31" s="27"/>
      <c r="W31" s="27"/>
      <c r="X31" s="27"/>
      <c r="Y31" s="27"/>
      <c r="Z31" s="27"/>
      <c r="AA31" s="27"/>
      <c r="AB31" s="27"/>
      <c r="AC31" s="27"/>
      <c r="AD31" s="27"/>
      <c r="AE31" s="27"/>
      <c r="AF31" s="27"/>
      <c r="AG31" s="27"/>
      <c r="AH31" s="27"/>
      <c r="AI31" s="27"/>
      <c r="AJ31" s="27"/>
      <c r="AK31" s="27"/>
      <c r="AL31" s="25"/>
      <c r="AM31" s="27">
        <v>1</v>
      </c>
      <c r="AN31" s="27"/>
      <c r="AO31" s="27"/>
      <c r="AP31" s="27">
        <v>1</v>
      </c>
      <c r="AQ31" s="27"/>
      <c r="AR31" s="27"/>
      <c r="AS31" s="27">
        <v>1</v>
      </c>
      <c r="AT31" s="27"/>
      <c r="AU31" s="27"/>
      <c r="AV31" s="27"/>
      <c r="AW31" s="27"/>
      <c r="AX31" s="27">
        <v>-1</v>
      </c>
      <c r="AY31" s="27">
        <v>-1</v>
      </c>
      <c r="AZ31" s="27">
        <v>-1</v>
      </c>
      <c r="BA31" s="27"/>
      <c r="BB31" s="27"/>
      <c r="BC31" s="27"/>
      <c r="BD31" s="51">
        <f t="shared" si="2"/>
        <v>0</v>
      </c>
      <c r="BE31" s="30" t="s">
        <v>136</v>
      </c>
      <c r="BF31" s="27">
        <v>0</v>
      </c>
    </row>
    <row r="32" spans="1:58" ht="16" thickBot="1" x14ac:dyDescent="0.4">
      <c r="A32" s="24" t="s">
        <v>72</v>
      </c>
      <c r="B32" s="25"/>
      <c r="C32" s="27"/>
      <c r="D32" s="27"/>
      <c r="E32" s="27"/>
      <c r="F32" s="27"/>
      <c r="G32" s="27"/>
      <c r="H32" s="27"/>
      <c r="I32" s="27"/>
      <c r="J32" s="27"/>
      <c r="K32" s="27"/>
      <c r="L32" s="27"/>
      <c r="M32" s="27"/>
      <c r="N32" s="27"/>
      <c r="O32" s="27"/>
      <c r="P32" s="27"/>
      <c r="Q32" s="27"/>
      <c r="R32" s="27"/>
      <c r="S32" s="27"/>
      <c r="T32" s="25"/>
      <c r="U32" s="27"/>
      <c r="V32" s="27"/>
      <c r="W32" s="27"/>
      <c r="X32" s="27"/>
      <c r="Y32" s="27"/>
      <c r="Z32" s="27"/>
      <c r="AA32" s="27"/>
      <c r="AB32" s="27"/>
      <c r="AC32" s="27"/>
      <c r="AD32" s="27"/>
      <c r="AE32" s="27"/>
      <c r="AF32" s="27"/>
      <c r="AG32" s="27"/>
      <c r="AH32" s="27"/>
      <c r="AI32" s="27"/>
      <c r="AJ32" s="27"/>
      <c r="AK32" s="27"/>
      <c r="AL32" s="25"/>
      <c r="AM32" s="27"/>
      <c r="AN32" s="27">
        <v>1</v>
      </c>
      <c r="AO32" s="27"/>
      <c r="AP32" s="27"/>
      <c r="AQ32" s="27">
        <v>1</v>
      </c>
      <c r="AR32" s="27"/>
      <c r="AS32" s="27"/>
      <c r="AT32" s="27">
        <v>1</v>
      </c>
      <c r="AU32" s="27"/>
      <c r="AV32" s="27"/>
      <c r="AW32" s="27"/>
      <c r="AX32" s="27"/>
      <c r="AY32" s="27"/>
      <c r="AZ32" s="27"/>
      <c r="BA32" s="27">
        <v>-1</v>
      </c>
      <c r="BB32" s="27">
        <v>-1</v>
      </c>
      <c r="BC32" s="27">
        <v>-1</v>
      </c>
      <c r="BD32" s="51">
        <f t="shared" si="2"/>
        <v>0</v>
      </c>
      <c r="BE32" s="31" t="s">
        <v>136</v>
      </c>
      <c r="BF32" s="29">
        <v>0</v>
      </c>
    </row>
    <row r="33" spans="1:58" ht="16" thickBot="1" x14ac:dyDescent="0.4">
      <c r="A33" s="52" t="s">
        <v>73</v>
      </c>
      <c r="B33" s="25"/>
      <c r="C33" s="27"/>
      <c r="D33" s="27"/>
      <c r="E33" s="27"/>
      <c r="F33" s="27"/>
      <c r="G33" s="27"/>
      <c r="H33" s="27"/>
      <c r="I33" s="27"/>
      <c r="J33" s="27"/>
      <c r="K33" s="27"/>
      <c r="L33" s="27"/>
      <c r="M33" s="27"/>
      <c r="N33" s="27"/>
      <c r="O33" s="27"/>
      <c r="P33" s="27"/>
      <c r="Q33" s="27"/>
      <c r="R33" s="27"/>
      <c r="S33" s="27"/>
      <c r="T33" s="25"/>
      <c r="U33" s="27"/>
      <c r="V33" s="27"/>
      <c r="W33" s="27"/>
      <c r="X33" s="27"/>
      <c r="Y33" s="27"/>
      <c r="Z33" s="27"/>
      <c r="AA33" s="27"/>
      <c r="AB33" s="27"/>
      <c r="AC33" s="27"/>
      <c r="AD33" s="27"/>
      <c r="AE33" s="27"/>
      <c r="AF33" s="27"/>
      <c r="AG33" s="27"/>
      <c r="AH33" s="27"/>
      <c r="AI33" s="27"/>
      <c r="AJ33" s="27"/>
      <c r="AK33" s="27"/>
      <c r="AL33" s="25"/>
      <c r="AM33" s="27"/>
      <c r="AN33" s="27"/>
      <c r="AO33" s="27"/>
      <c r="AP33" s="27"/>
      <c r="AQ33" s="27"/>
      <c r="AR33" s="27"/>
      <c r="AS33" s="27"/>
      <c r="AT33" s="27"/>
      <c r="AU33" s="27">
        <v>1</v>
      </c>
      <c r="AV33" s="27"/>
      <c r="AW33" s="27"/>
      <c r="AX33" s="27">
        <v>1</v>
      </c>
      <c r="AY33" s="27"/>
      <c r="AZ33" s="27"/>
      <c r="BA33" s="27">
        <v>1</v>
      </c>
      <c r="BB33" s="27"/>
      <c r="BC33" s="27"/>
      <c r="BD33" s="51">
        <f t="shared" si="2"/>
        <v>350</v>
      </c>
      <c r="BE33" s="27" t="s">
        <v>122</v>
      </c>
      <c r="BF33" s="27">
        <v>350</v>
      </c>
    </row>
    <row r="34" spans="1:58" ht="16" thickBot="1" x14ac:dyDescent="0.4">
      <c r="A34" s="24" t="s">
        <v>74</v>
      </c>
      <c r="B34" s="25"/>
      <c r="C34" s="27"/>
      <c r="D34" s="27"/>
      <c r="E34" s="27"/>
      <c r="F34" s="27"/>
      <c r="G34" s="27"/>
      <c r="H34" s="27"/>
      <c r="I34" s="27"/>
      <c r="J34" s="27"/>
      <c r="K34" s="27"/>
      <c r="L34" s="27"/>
      <c r="M34" s="27"/>
      <c r="N34" s="27"/>
      <c r="O34" s="27"/>
      <c r="P34" s="27"/>
      <c r="Q34" s="27"/>
      <c r="R34" s="27"/>
      <c r="S34" s="27"/>
      <c r="T34" s="25"/>
      <c r="U34" s="27"/>
      <c r="V34" s="27"/>
      <c r="W34" s="27"/>
      <c r="X34" s="27"/>
      <c r="Y34" s="27"/>
      <c r="Z34" s="27"/>
      <c r="AA34" s="27"/>
      <c r="AB34" s="27"/>
      <c r="AC34" s="27"/>
      <c r="AD34" s="27"/>
      <c r="AE34" s="27"/>
      <c r="AF34" s="27"/>
      <c r="AG34" s="27"/>
      <c r="AH34" s="27"/>
      <c r="AI34" s="27"/>
      <c r="AJ34" s="27"/>
      <c r="AK34" s="27"/>
      <c r="AL34" s="25"/>
      <c r="AM34" s="27"/>
      <c r="AN34" s="27"/>
      <c r="AO34" s="27"/>
      <c r="AP34" s="27"/>
      <c r="AQ34" s="27"/>
      <c r="AR34" s="27"/>
      <c r="AS34" s="27"/>
      <c r="AT34" s="27"/>
      <c r="AU34" s="27"/>
      <c r="AV34" s="27">
        <v>1</v>
      </c>
      <c r="AW34" s="27"/>
      <c r="AX34" s="27"/>
      <c r="AY34" s="27">
        <v>1</v>
      </c>
      <c r="AZ34" s="27"/>
      <c r="BA34" s="27"/>
      <c r="BB34" s="27">
        <v>1</v>
      </c>
      <c r="BC34" s="27"/>
      <c r="BD34" s="51">
        <f t="shared" si="2"/>
        <v>350</v>
      </c>
      <c r="BE34" s="27" t="s">
        <v>122</v>
      </c>
      <c r="BF34" s="29">
        <v>350</v>
      </c>
    </row>
    <row r="35" spans="1:58" ht="16" thickBot="1" x14ac:dyDescent="0.4">
      <c r="A35" s="52" t="s">
        <v>75</v>
      </c>
      <c r="B35" s="25"/>
      <c r="C35" s="27"/>
      <c r="D35" s="27"/>
      <c r="E35" s="27"/>
      <c r="F35" s="27"/>
      <c r="G35" s="27"/>
      <c r="H35" s="27"/>
      <c r="I35" s="27"/>
      <c r="J35" s="27"/>
      <c r="K35" s="27"/>
      <c r="L35" s="27"/>
      <c r="M35" s="27"/>
      <c r="N35" s="27"/>
      <c r="O35" s="27"/>
      <c r="P35" s="27"/>
      <c r="Q35" s="27"/>
      <c r="R35" s="27"/>
      <c r="S35" s="27"/>
      <c r="T35" s="25"/>
      <c r="U35" s="27"/>
      <c r="V35" s="27"/>
      <c r="W35" s="27"/>
      <c r="X35" s="27"/>
      <c r="Y35" s="27"/>
      <c r="Z35" s="27"/>
      <c r="AA35" s="27"/>
      <c r="AB35" s="27"/>
      <c r="AC35" s="27"/>
      <c r="AD35" s="27"/>
      <c r="AE35" s="27"/>
      <c r="AF35" s="27"/>
      <c r="AG35" s="27"/>
      <c r="AH35" s="27"/>
      <c r="AI35" s="27"/>
      <c r="AJ35" s="27"/>
      <c r="AK35" s="27"/>
      <c r="AL35" s="25"/>
      <c r="AM35" s="27"/>
      <c r="AN35" s="27"/>
      <c r="AO35" s="27"/>
      <c r="AP35" s="27"/>
      <c r="AQ35" s="27"/>
      <c r="AR35" s="27"/>
      <c r="AS35" s="27"/>
      <c r="AT35" s="27"/>
      <c r="AU35" s="27"/>
      <c r="AV35" s="27"/>
      <c r="AW35" s="27">
        <v>1</v>
      </c>
      <c r="AX35" s="27"/>
      <c r="AY35" s="27"/>
      <c r="AZ35" s="27">
        <v>1</v>
      </c>
      <c r="BA35" s="27"/>
      <c r="BB35" s="27"/>
      <c r="BC35" s="27">
        <v>1</v>
      </c>
      <c r="BD35" s="51">
        <f t="shared" si="2"/>
        <v>350</v>
      </c>
      <c r="BE35" s="27" t="s">
        <v>122</v>
      </c>
      <c r="BF35" s="27">
        <v>350</v>
      </c>
    </row>
    <row r="36" spans="1:58" ht="16" thickBot="1" x14ac:dyDescent="0.4">
      <c r="A36" s="53" t="s">
        <v>78</v>
      </c>
      <c r="B36" s="54"/>
      <c r="C36" s="32"/>
      <c r="D36" s="32"/>
      <c r="E36" s="32"/>
      <c r="F36" s="32"/>
      <c r="G36" s="32"/>
      <c r="H36" s="32"/>
      <c r="I36" s="32"/>
      <c r="J36" s="32"/>
      <c r="K36" s="32"/>
      <c r="L36" s="32"/>
      <c r="M36" s="32"/>
      <c r="N36" s="32"/>
      <c r="O36" s="32"/>
      <c r="P36" s="32"/>
      <c r="Q36" s="32"/>
      <c r="R36" s="32"/>
      <c r="S36" s="32"/>
      <c r="T36" s="54"/>
      <c r="U36" s="32"/>
      <c r="V36" s="32"/>
      <c r="W36" s="32"/>
      <c r="X36" s="32"/>
      <c r="Y36" s="32"/>
      <c r="Z36" s="32"/>
      <c r="AA36" s="32"/>
      <c r="AB36" s="32"/>
      <c r="AC36" s="32"/>
      <c r="AD36" s="32"/>
      <c r="AE36" s="32"/>
      <c r="AF36" s="32"/>
      <c r="AG36" s="32"/>
      <c r="AH36" s="32"/>
      <c r="AI36" s="32"/>
      <c r="AJ36" s="32"/>
      <c r="AK36" s="32"/>
      <c r="AL36" s="54"/>
      <c r="AM36" s="32"/>
      <c r="AN36" s="32"/>
      <c r="AO36" s="32"/>
      <c r="AP36" s="32"/>
      <c r="AQ36" s="32"/>
      <c r="AR36" s="32"/>
      <c r="AS36" s="32"/>
      <c r="AT36" s="32"/>
      <c r="AU36" s="32"/>
      <c r="AV36" s="32"/>
      <c r="AW36" s="32"/>
      <c r="AX36" s="32"/>
      <c r="AY36" s="32"/>
      <c r="AZ36" s="32"/>
      <c r="BA36" s="32"/>
      <c r="BB36" s="32"/>
      <c r="BC36" s="32"/>
      <c r="BD36" s="55"/>
      <c r="BE36" s="34"/>
      <c r="BF36" s="33"/>
    </row>
    <row r="37" spans="1:58" ht="16" thickBot="1" x14ac:dyDescent="0.4">
      <c r="A37" s="24" t="s">
        <v>99</v>
      </c>
      <c r="B37" s="25">
        <v>1</v>
      </c>
      <c r="C37" s="27"/>
      <c r="D37" s="27"/>
      <c r="E37" s="27">
        <v>1</v>
      </c>
      <c r="F37" s="27"/>
      <c r="G37" s="27"/>
      <c r="H37" s="27">
        <v>1</v>
      </c>
      <c r="I37" s="27"/>
      <c r="J37" s="27"/>
      <c r="K37" s="27"/>
      <c r="L37" s="27"/>
      <c r="M37" s="27"/>
      <c r="N37" s="27"/>
      <c r="O37" s="27"/>
      <c r="P37" s="27"/>
      <c r="Q37" s="27"/>
      <c r="R37" s="27"/>
      <c r="S37" s="27"/>
      <c r="T37" s="25">
        <v>1</v>
      </c>
      <c r="U37" s="27"/>
      <c r="V37" s="27"/>
      <c r="W37" s="27">
        <v>1</v>
      </c>
      <c r="X37" s="27"/>
      <c r="Y37" s="27"/>
      <c r="Z37" s="27">
        <v>1</v>
      </c>
      <c r="AA37" s="27"/>
      <c r="AB37" s="27"/>
      <c r="AC37" s="27"/>
      <c r="AD37" s="27"/>
      <c r="AE37" s="27"/>
      <c r="AF37" s="27"/>
      <c r="AG37" s="27"/>
      <c r="AH37" s="27"/>
      <c r="AI37" s="27"/>
      <c r="AJ37" s="27"/>
      <c r="AK37" s="27"/>
      <c r="AL37" s="25">
        <v>1</v>
      </c>
      <c r="AM37" s="27"/>
      <c r="AN37" s="27"/>
      <c r="AO37" s="27">
        <v>1</v>
      </c>
      <c r="AP37" s="27"/>
      <c r="AQ37" s="27"/>
      <c r="AR37" s="27">
        <v>1</v>
      </c>
      <c r="AS37" s="27"/>
      <c r="AT37" s="27"/>
      <c r="AU37" s="27"/>
      <c r="AV37" s="27"/>
      <c r="AW37" s="27"/>
      <c r="AX37" s="27"/>
      <c r="AY37" s="27"/>
      <c r="AZ37" s="27"/>
      <c r="BA37" s="27"/>
      <c r="BB37" s="27"/>
      <c r="BC37" s="27"/>
      <c r="BD37" s="51">
        <f>SUMPRODUCT(B$4:BC$4, B37:BC37)</f>
        <v>740</v>
      </c>
      <c r="BE37" s="35" t="s">
        <v>123</v>
      </c>
      <c r="BF37" s="35">
        <v>740</v>
      </c>
    </row>
    <row r="38" spans="1:58" ht="16" thickBot="1" x14ac:dyDescent="0.4">
      <c r="A38" s="52" t="s">
        <v>71</v>
      </c>
      <c r="B38" s="25"/>
      <c r="C38" s="27">
        <v>1</v>
      </c>
      <c r="D38" s="27"/>
      <c r="E38" s="27"/>
      <c r="F38" s="27">
        <v>1</v>
      </c>
      <c r="G38" s="27"/>
      <c r="H38" s="27"/>
      <c r="I38" s="27">
        <v>1</v>
      </c>
      <c r="J38" s="27"/>
      <c r="K38" s="27"/>
      <c r="L38" s="27"/>
      <c r="M38" s="27"/>
      <c r="N38" s="27"/>
      <c r="O38" s="27"/>
      <c r="P38" s="27"/>
      <c r="Q38" s="27"/>
      <c r="R38" s="27"/>
      <c r="S38" s="27"/>
      <c r="T38" s="25"/>
      <c r="U38" s="27">
        <v>1</v>
      </c>
      <c r="V38" s="27"/>
      <c r="W38" s="27"/>
      <c r="X38" s="27">
        <v>1</v>
      </c>
      <c r="Y38" s="27"/>
      <c r="Z38" s="27"/>
      <c r="AA38" s="27">
        <v>1</v>
      </c>
      <c r="AB38" s="27"/>
      <c r="AC38" s="27"/>
      <c r="AD38" s="27"/>
      <c r="AE38" s="27"/>
      <c r="AF38" s="27"/>
      <c r="AG38" s="27"/>
      <c r="AH38" s="27"/>
      <c r="AI38" s="27"/>
      <c r="AJ38" s="27"/>
      <c r="AK38" s="27"/>
      <c r="AL38" s="25"/>
      <c r="AM38" s="27">
        <v>1</v>
      </c>
      <c r="AN38" s="27"/>
      <c r="AO38" s="27"/>
      <c r="AP38" s="27">
        <v>1</v>
      </c>
      <c r="AQ38" s="27"/>
      <c r="AR38" s="27"/>
      <c r="AS38" s="27">
        <v>1</v>
      </c>
      <c r="AT38" s="27"/>
      <c r="AU38" s="27"/>
      <c r="AV38" s="27"/>
      <c r="AW38" s="27"/>
      <c r="AX38" s="27"/>
      <c r="AY38" s="27"/>
      <c r="AZ38" s="27"/>
      <c r="BA38" s="27"/>
      <c r="BB38" s="27"/>
      <c r="BC38" s="27"/>
      <c r="BD38" s="51">
        <f t="shared" ref="BD38:BD39" si="3">SUMPRODUCT(B$4:BC$4, B38:BC38)</f>
        <v>740</v>
      </c>
      <c r="BE38" s="35" t="s">
        <v>123</v>
      </c>
      <c r="BF38" s="35">
        <v>740</v>
      </c>
    </row>
    <row r="39" spans="1:58" ht="16" thickBot="1" x14ac:dyDescent="0.4">
      <c r="A39" s="25" t="s">
        <v>72</v>
      </c>
      <c r="B39" s="25"/>
      <c r="C39" s="27"/>
      <c r="D39" s="27">
        <v>1</v>
      </c>
      <c r="E39" s="27"/>
      <c r="F39" s="27"/>
      <c r="G39" s="27">
        <v>1</v>
      </c>
      <c r="H39" s="27"/>
      <c r="I39" s="27"/>
      <c r="J39" s="27">
        <v>1</v>
      </c>
      <c r="K39" s="27"/>
      <c r="L39" s="27"/>
      <c r="M39" s="27"/>
      <c r="N39" s="27"/>
      <c r="O39" s="27"/>
      <c r="P39" s="27"/>
      <c r="Q39" s="27"/>
      <c r="R39" s="27"/>
      <c r="S39" s="27"/>
      <c r="T39" s="25"/>
      <c r="U39" s="27"/>
      <c r="V39" s="27">
        <v>1</v>
      </c>
      <c r="W39" s="27"/>
      <c r="X39" s="27"/>
      <c r="Y39" s="27">
        <v>1</v>
      </c>
      <c r="Z39" s="27"/>
      <c r="AA39" s="27"/>
      <c r="AB39" s="27">
        <v>1</v>
      </c>
      <c r="AC39" s="27"/>
      <c r="AD39" s="27"/>
      <c r="AE39" s="27"/>
      <c r="AF39" s="27"/>
      <c r="AG39" s="27"/>
      <c r="AH39" s="27"/>
      <c r="AI39" s="27"/>
      <c r="AJ39" s="27"/>
      <c r="AK39" s="27"/>
      <c r="AL39" s="25"/>
      <c r="AM39" s="27"/>
      <c r="AN39" s="27">
        <v>1</v>
      </c>
      <c r="AO39" s="27"/>
      <c r="AP39" s="27"/>
      <c r="AQ39" s="27">
        <v>1</v>
      </c>
      <c r="AR39" s="27"/>
      <c r="AS39" s="27"/>
      <c r="AT39" s="27">
        <v>1</v>
      </c>
      <c r="AU39" s="27"/>
      <c r="AV39" s="27"/>
      <c r="AW39" s="27"/>
      <c r="AX39" s="27"/>
      <c r="AY39" s="27"/>
      <c r="AZ39" s="27"/>
      <c r="BA39" s="27"/>
      <c r="BB39" s="27"/>
      <c r="BC39" s="27"/>
      <c r="BD39" s="51">
        <f t="shared" si="3"/>
        <v>650</v>
      </c>
      <c r="BE39" s="35" t="s">
        <v>123</v>
      </c>
      <c r="BF39" s="35">
        <v>740</v>
      </c>
    </row>
    <row r="40" spans="1:58" ht="16" thickBot="1" x14ac:dyDescent="0.4">
      <c r="A40" s="53" t="s">
        <v>79</v>
      </c>
      <c r="B40" s="54"/>
      <c r="C40" s="32"/>
      <c r="D40" s="32"/>
      <c r="E40" s="32"/>
      <c r="F40" s="32"/>
      <c r="G40" s="32"/>
      <c r="H40" s="32"/>
      <c r="I40" s="32"/>
      <c r="J40" s="32"/>
      <c r="K40" s="32"/>
      <c r="L40" s="32"/>
      <c r="M40" s="32"/>
      <c r="N40" s="32"/>
      <c r="O40" s="32"/>
      <c r="P40" s="32"/>
      <c r="Q40" s="32"/>
      <c r="R40" s="32"/>
      <c r="S40" s="32"/>
      <c r="T40" s="54"/>
      <c r="U40" s="32"/>
      <c r="V40" s="32"/>
      <c r="W40" s="32"/>
      <c r="X40" s="32"/>
      <c r="Y40" s="32"/>
      <c r="Z40" s="32"/>
      <c r="AA40" s="32"/>
      <c r="AB40" s="32"/>
      <c r="AC40" s="32"/>
      <c r="AD40" s="32"/>
      <c r="AE40" s="32"/>
      <c r="AF40" s="32"/>
      <c r="AG40" s="32"/>
      <c r="AH40" s="32"/>
      <c r="AI40" s="32"/>
      <c r="AJ40" s="32"/>
      <c r="AK40" s="32"/>
      <c r="AL40" s="54"/>
      <c r="AM40" s="32"/>
      <c r="AN40" s="32"/>
      <c r="AO40" s="32"/>
      <c r="AP40" s="32"/>
      <c r="AQ40" s="32"/>
      <c r="AR40" s="32"/>
      <c r="AS40" s="32"/>
      <c r="AT40" s="32"/>
      <c r="AU40" s="32"/>
      <c r="AV40" s="32"/>
      <c r="AW40" s="32"/>
      <c r="AX40" s="32"/>
      <c r="AY40" s="32"/>
      <c r="AZ40" s="32"/>
      <c r="BA40" s="32"/>
      <c r="BB40" s="32"/>
      <c r="BC40" s="32"/>
      <c r="BD40" s="55"/>
      <c r="BE40" s="34"/>
      <c r="BF40" s="33"/>
    </row>
    <row r="41" spans="1:58" ht="16" thickBot="1" x14ac:dyDescent="0.4">
      <c r="A41" s="24" t="s">
        <v>42</v>
      </c>
      <c r="B41" s="25"/>
      <c r="C41" s="27"/>
      <c r="D41" s="27"/>
      <c r="E41" s="27"/>
      <c r="F41" s="27"/>
      <c r="G41" s="27"/>
      <c r="H41" s="27"/>
      <c r="I41" s="27"/>
      <c r="J41" s="27"/>
      <c r="K41" s="27"/>
      <c r="L41" s="27"/>
      <c r="M41" s="27"/>
      <c r="N41" s="27"/>
      <c r="O41" s="27"/>
      <c r="P41" s="27"/>
      <c r="Q41" s="27"/>
      <c r="R41" s="27"/>
      <c r="S41" s="27"/>
      <c r="T41" s="25"/>
      <c r="U41" s="27"/>
      <c r="V41" s="27"/>
      <c r="W41" s="27"/>
      <c r="X41" s="27">
        <v>1</v>
      </c>
      <c r="Y41" s="27"/>
      <c r="Z41" s="27"/>
      <c r="AA41" s="27"/>
      <c r="AB41" s="27"/>
      <c r="AC41" s="27"/>
      <c r="AD41" s="27"/>
      <c r="AE41" s="27"/>
      <c r="AF41" s="27"/>
      <c r="AG41" s="27"/>
      <c r="AH41" s="27"/>
      <c r="AI41" s="27"/>
      <c r="AJ41" s="27"/>
      <c r="AK41" s="27"/>
      <c r="AL41" s="25"/>
      <c r="AM41" s="27"/>
      <c r="AN41" s="27"/>
      <c r="AO41" s="27"/>
      <c r="AP41" s="27"/>
      <c r="AQ41" s="27"/>
      <c r="AR41" s="27"/>
      <c r="AS41" s="27"/>
      <c r="AT41" s="27"/>
      <c r="AU41" s="27"/>
      <c r="AV41" s="27"/>
      <c r="AW41" s="27"/>
      <c r="AX41" s="27"/>
      <c r="AY41" s="27"/>
      <c r="AZ41" s="27"/>
      <c r="BA41" s="27"/>
      <c r="BB41" s="27"/>
      <c r="BC41" s="27"/>
      <c r="BD41" s="51">
        <f>SUMPRODUCT(B$4:BC$4, B41:BC41)</f>
        <v>0</v>
      </c>
      <c r="BE41" s="35" t="s">
        <v>136</v>
      </c>
      <c r="BF41" s="35">
        <v>0</v>
      </c>
    </row>
    <row r="42" spans="1:58" ht="16" thickBot="1" x14ac:dyDescent="0.4">
      <c r="A42" s="24" t="s">
        <v>92</v>
      </c>
      <c r="B42" s="25"/>
      <c r="C42" s="27"/>
      <c r="D42" s="27"/>
      <c r="E42" s="27"/>
      <c r="F42" s="27"/>
      <c r="G42" s="27"/>
      <c r="H42" s="27"/>
      <c r="I42" s="27"/>
      <c r="J42" s="27"/>
      <c r="K42" s="27"/>
      <c r="L42" s="27"/>
      <c r="M42" s="27"/>
      <c r="N42" s="27"/>
      <c r="O42" s="27"/>
      <c r="P42" s="27"/>
      <c r="Q42" s="27"/>
      <c r="R42" s="27"/>
      <c r="S42" s="27"/>
      <c r="T42" s="25"/>
      <c r="U42" s="27"/>
      <c r="V42" s="27"/>
      <c r="W42" s="27"/>
      <c r="X42" s="27"/>
      <c r="Y42" s="27"/>
      <c r="Z42" s="27"/>
      <c r="AA42" s="27"/>
      <c r="AB42" s="27"/>
      <c r="AC42" s="27"/>
      <c r="AD42" s="27"/>
      <c r="AE42" s="27">
        <v>1</v>
      </c>
      <c r="AF42" s="27"/>
      <c r="AG42" s="27"/>
      <c r="AH42" s="27"/>
      <c r="AI42" s="27"/>
      <c r="AJ42" s="27"/>
      <c r="AK42" s="27"/>
      <c r="AL42" s="25"/>
      <c r="AM42" s="27"/>
      <c r="AN42" s="27"/>
      <c r="AO42" s="27"/>
      <c r="AP42" s="27"/>
      <c r="AQ42" s="27"/>
      <c r="AR42" s="27"/>
      <c r="AS42" s="27"/>
      <c r="AT42" s="27"/>
      <c r="AU42" s="27"/>
      <c r="AV42" s="27"/>
      <c r="AW42" s="27"/>
      <c r="AX42" s="27"/>
      <c r="AY42" s="27"/>
      <c r="AZ42" s="27"/>
      <c r="BA42" s="27"/>
      <c r="BB42" s="27"/>
      <c r="BC42" s="27"/>
      <c r="BD42" s="51">
        <f>SUMPRODUCT(B$4:BC$4, B42:BC42)</f>
        <v>0</v>
      </c>
      <c r="BE42" s="35" t="s">
        <v>136</v>
      </c>
      <c r="BF42" s="35">
        <v>0</v>
      </c>
    </row>
    <row r="43" spans="1:58" ht="14.5" x14ac:dyDescent="0.35"/>
    <row r="44" spans="1:58" 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Sheet</vt:lpstr>
      <vt:lpstr>Watch Goal Program</vt:lpstr>
      <vt:lpstr>Watch LP-Students-2</vt:lpstr>
      <vt:lpstr>Watch LP-Students</vt:lpstr>
      <vt:lpstr>Transshipment</vt:lpstr>
      <vt:lpstr>'Cover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Klinker</dc:creator>
  <cp:lastModifiedBy>SPS</cp:lastModifiedBy>
  <cp:lastPrinted>2020-11-13T18:02:40Z</cp:lastPrinted>
  <dcterms:created xsi:type="dcterms:W3CDTF">2018-05-22T00:58:13Z</dcterms:created>
  <dcterms:modified xsi:type="dcterms:W3CDTF">2021-04-20T01:34:41Z</dcterms:modified>
</cp:coreProperties>
</file>