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_Table of contents" sheetId="1" r:id="rId1"/>
    <sheet name="!Compartment" sheetId="2" r:id="rId2"/>
    <sheet name="!Compound" sheetId="3" r:id="rId3"/>
    <sheet name="!Definition" sheetId="4" r:id="rId4"/>
    <sheet name="!Enzyme" sheetId="5" r:id="rId5"/>
    <sheet name="!FbcObjective" sheetId="6" r:id="rId6"/>
    <sheet name="!Gene" sheetId="7" r:id="rId7"/>
    <sheet name="!Layout" sheetId="8" r:id="rId8"/>
    <sheet name="!Measurement" sheetId="9" r:id="rId9"/>
    <sheet name="!PbConfig" sheetId="10" r:id="rId10"/>
    <sheet name="!Position" sheetId="11" r:id="rId11"/>
    <sheet name="!Protein" sheetId="12" r:id="rId12"/>
    <sheet name="!Quantity" sheetId="13" r:id="rId13"/>
    <sheet name="!QuantityInfo" sheetId="14" r:id="rId14"/>
    <sheet name="!QuantityMatrix" sheetId="15" r:id="rId15"/>
    <sheet name="!Reaction" sheetId="16" r:id="rId16"/>
    <sheet name="!ReactionStoichiometry" sheetId="17" r:id="rId17"/>
    <sheet name="!Regulator" sheetId="18" r:id="rId18"/>
    <sheet name="!Relation" sheetId="19" r:id="rId19"/>
    <sheet name="!Relationship" sheetId="20" r:id="rId20"/>
    <sheet name="!SparseMatrix" sheetId="21" r:id="rId21"/>
    <sheet name="!SparseMatrixColumn" sheetId="22" r:id="rId22"/>
    <sheet name="!SparseMatrixOrdered" sheetId="23" r:id="rId23"/>
    <sheet name="!SparseMatrixRow" sheetId="24" r:id="rId24"/>
    <sheet name="!StoichiometricMatrix" sheetId="25" r:id="rId25"/>
    <sheet name="!rxnconContingencyList" sheetId="26" r:id="rId26"/>
    <sheet name="!rxnconReactionList" sheetId="27" r:id="rId27"/>
  </sheets>
  <definedNames>
    <definedName name="_xlnm._FilterDatabase" localSheetId="0" hidden="1">'!_Table of contents'!$A$2:$C$28</definedName>
    <definedName name="_xlnm._FilterDatabase" localSheetId="1" hidden="1">'!Compartment'!$A$2:$T$2</definedName>
    <definedName name="_xlnm._FilterDatabase" localSheetId="2" hidden="1">'!Compound'!$A$2:$AI$2</definedName>
    <definedName name="_xlnm._FilterDatabase" localSheetId="3" hidden="1">'!Definition'!$A$2:$E$2</definedName>
    <definedName name="_xlnm._FilterDatabase" localSheetId="4" hidden="1">'!Enzyme'!$A$2:$S$2</definedName>
    <definedName name="_xlnm._FilterDatabase" localSheetId="5" hidden="1">'!FbcObjective'!$A$2:$F$2</definedName>
    <definedName name="_xlnm._FilterDatabase" localSheetId="6" hidden="1">'!Gene'!$A$2:$V$2</definedName>
    <definedName name="_xlnm._FilterDatabase" localSheetId="7" hidden="1">'!Layout'!$A$2:$M$2</definedName>
    <definedName name="_xlnm._FilterDatabase" localSheetId="8" hidden="1">'!Measurement'!$A$2:$E$2</definedName>
    <definedName name="_xlnm._FilterDatabase" localSheetId="9" hidden="1">'!PbConfig'!$A$2:$B$2</definedName>
    <definedName name="_xlnm._FilterDatabase" localSheetId="10" hidden="1">'!Position'!$A$2:$C$2</definedName>
    <definedName name="_xlnm._FilterDatabase" localSheetId="11" hidden="1">'!Protein'!$A$2:$O$2</definedName>
    <definedName name="_xlnm._FilterDatabase" localSheetId="12" hidden="1">'!Quantity'!$A$2:$BW$6</definedName>
    <definedName name="_xlnm._FilterDatabase" localSheetId="13" hidden="1">'!QuantityInfo'!$A$2:$S$2</definedName>
    <definedName name="_xlnm._FilterDatabase" localSheetId="14" hidden="1">'!QuantityMatrix'!$A$2:$AW$2</definedName>
    <definedName name="_xlnm._FilterDatabase" localSheetId="15" hidden="1">'!Reaction'!$A$2:$AU$2</definedName>
    <definedName name="_xlnm._FilterDatabase" localSheetId="16" hidden="1">'!ReactionStoichiometry'!$A$2:$F$2</definedName>
    <definedName name="_xlnm._FilterDatabase" localSheetId="17" hidden="1">'!Regulator'!$A$2:$Q$2</definedName>
    <definedName name="_xlnm._FilterDatabase" localSheetId="18" hidden="1">'!Relation'!$A$2:$J$2</definedName>
    <definedName name="_xlnm._FilterDatabase" localSheetId="19" hidden="1">'!Relationship'!$A$2:$G$2</definedName>
    <definedName name="_xlnm._FilterDatabase" localSheetId="25" hidden="1">'!rxnconContingencyList'!$A$2:$H$2</definedName>
    <definedName name="_xlnm._FilterDatabase" localSheetId="26" hidden="1">'!rxnconReactionList'!$A$2:$L$2</definedName>
    <definedName name="_xlnm._FilterDatabase" localSheetId="20" hidden="1">'!SparseMatrix'!$A$2:$C$2</definedName>
    <definedName name="_xlnm._FilterDatabase" localSheetId="21" hidden="1">'!SparseMatrixColumn'!$A$2:$B$2</definedName>
    <definedName name="_xlnm._FilterDatabase" localSheetId="22" hidden="1">'!SparseMatrixOrdered'!$A$2:$C$2</definedName>
    <definedName name="_xlnm._FilterDatabase" localSheetId="23" hidden="1">'!SparseMatrixRow'!$A$2:$B$2</definedName>
    <definedName name="_xlnm._FilterDatabase" localSheetId="24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<sst xmlns="http://schemas.openxmlformats.org/spreadsheetml/2006/main" count="508" uniqueCount="294">
  <si>
    <t>'!Compartment'!A1</t>
  </si>
  <si>
    <t>'!Compound'!A1</t>
  </si>
  <si>
    <t>'!Definition'!A1</t>
  </si>
  <si>
    <t>'!Enzyme'!A1</t>
  </si>
  <si>
    <t>'!FbcObjective'!A1</t>
  </si>
  <si>
    <t>'!Gene'!A1</t>
  </si>
  <si>
    <t>'!Layout'!A1</t>
  </si>
  <si>
    <t>'!Measurement'!A1</t>
  </si>
  <si>
    <t>'!PbConfig'!A1</t>
  </si>
  <si>
    <t>'!Position'!A1</t>
  </si>
  <si>
    <t>'!Protein'!A1</t>
  </si>
  <si>
    <t>'!Quantity'!A1</t>
  </si>
  <si>
    <t>'!QuantityInfo'!A1</t>
  </si>
  <si>
    <t>'!QuantityMatrix'!A1</t>
  </si>
  <si>
    <t>'!Reaction'!A1</t>
  </si>
  <si>
    <t>'!ReactionStoichiometry'!A1</t>
  </si>
  <si>
    <t>'!Regulator'!A1</t>
  </si>
  <si>
    <t>'!Relation'!A1</t>
  </si>
  <si>
    <t>'!Relationship'!A1</t>
  </si>
  <si>
    <t>'!SparseMatrix'!A1</t>
  </si>
  <si>
    <t>'!SparseMatrixColumn'!A1</t>
  </si>
  <si>
    <t>'!SparseMatrixOrdered'!A1</t>
  </si>
  <si>
    <t>'!SparseMatrixRow'!A1</t>
  </si>
  <si>
    <t>'!StoichiometricMatrix'!A1</t>
  </si>
  <si>
    <t>'!rxnconContingencyList'!A1</t>
  </si>
  <si>
    <t>'!rxnconReactionList'!A1</t>
  </si>
  <si>
    <t>!!ObjTables TableType='TableOfContents' Description='Table of contents' Date='2019-09-23 11:04:25' ObjTablesVersion='0.0.8'</t>
  </si>
  <si>
    <t>!Table</t>
  </si>
  <si>
    <t>!Description</t>
  </si>
  <si>
    <t>!Number of objects</t>
  </si>
  <si>
    <t>Compartment</t>
  </si>
  <si>
    <t>Compound</t>
  </si>
  <si>
    <t>Definition</t>
  </si>
  <si>
    <t>Enzyme</t>
  </si>
  <si>
    <t>FbcObjective</t>
  </si>
  <si>
    <t>Gene</t>
  </si>
  <si>
    <t>Layout</t>
  </si>
  <si>
    <t>Measurement</t>
  </si>
  <si>
    <t>PbConfig</t>
  </si>
  <si>
    <t>Position</t>
  </si>
  <si>
    <t>Protein</t>
  </si>
  <si>
    <t>Quantity</t>
  </si>
  <si>
    <t>QuantityInfo</t>
  </si>
  <si>
    <t>QuantityMatrix</t>
  </si>
  <si>
    <t>Reaction</t>
  </si>
  <si>
    <t>ReactionStoichiometry</t>
  </si>
  <si>
    <t>Regulator</t>
  </si>
  <si>
    <t>Relation</t>
  </si>
  <si>
    <t>Relationship</t>
  </si>
  <si>
    <t>SparseMatrix</t>
  </si>
  <si>
    <t>SparseMatrixColumn</t>
  </si>
  <si>
    <t>SparseMatrixOrdered</t>
  </si>
  <si>
    <t>SparseMatrixRow</t>
  </si>
  <si>
    <t>StoichiometricMatrix</t>
  </si>
  <si>
    <t>rxnconContingencyList</t>
  </si>
  <si>
    <t>rxnconReactionList</t>
  </si>
  <si>
    <t>!!ObjTables TableType='Data' ModelId='Compartment' ModelName='Compartment' Date='2019-09-23 11:04:25' ObjTablesVersion='0.0.8'</t>
  </si>
  <si>
    <t>!Comment</t>
  </si>
  <si>
    <t>!ReferenceName</t>
  </si>
  <si>
    <t>!ReferencePubMed</t>
  </si>
  <si>
    <t>!ReferenceDOI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</si>
  <si>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</si>
  <si>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</si>
  <si>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</si>
  <si>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</si>
  <si>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</si>
  <si>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</si>
  <si>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</si>
  <si>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</si>
  <si>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</si>
  <si>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</si>
  <si>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</si>
  <si>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</si>
  <si>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</si>
  <si>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</si>
  <si>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</si>
  <si>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TableType='Data' ModelId='Compound' ModelName='Compound' Date='2019-09-23 11:04:25'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</si>
  <si>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</si>
  <si>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</si>
  <si>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</si>
  <si>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</si>
  <si>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</si>
  <si>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</si>
  <si>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</si>
  <si>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</si>
  <si>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</si>
  <si>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</si>
  <si>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</si>
  <si>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</si>
  <si>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</si>
  <si>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</si>
  <si>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</si>
  <si>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</si>
  <si>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</si>
  <si>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</si>
  <si>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</si>
  <si>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</si>
  <si>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TableType='Data' ModelId='Definition' ModelName='Definition' Date='2019-09-23 11:04:25' ObjTablesVersion='0.0.8'</t>
  </si>
  <si>
    <t>!ComponentName</t>
  </si>
  <si>
    <t>!ComponentType</t>
  </si>
  <si>
    <t>!IsPartOf</t>
  </si>
  <si>
    <t>!Format</t>
  </si>
  <si>
    <t>!!ObjTables TableType='Data' ModelId='Enzyme' ModelName='Enzyme' Date='2019-09-23 11:04:25'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</si>
  <si>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</si>
  <si>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</si>
  <si>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</si>
  <si>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</si>
  <si>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</si>
  <si>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</si>
  <si>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TableType='Data' ModelId='FbcObjective' ModelName='FbcObjective' Date='2019-09-23 11:04:25' ObjTablesVersion='0.0.8'</t>
  </si>
  <si>
    <t>!SBML:fbc:type</t>
  </si>
  <si>
    <t>!SBML:fbc:active</t>
  </si>
  <si>
    <t>!SBML:fbc:objective</t>
  </si>
  <si>
    <t>!SBML:fbc:reaction</t>
  </si>
  <si>
    <t>!!ObjTables TableType='Data' ModelId='Gene' ModelName='Gene' Date='2019-09-23 11:04:25'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</si>
  <si>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</si>
  <si>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</si>
  <si>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</si>
  <si>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</si>
  <si>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</si>
  <si>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</si>
  <si>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</si>
  <si>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</si>
  <si>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</si>
  <si>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TableType='Data' ModelId='Layout' ModelName='Layout' Date='2019-09-23 11:04:25'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</si>
  <si>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</si>
  <si>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</si>
  <si>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</si>
  <si>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</si>
  <si>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</si>
  <si>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</si>
  <si>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</si>
  <si>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</si>
  <si>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</si>
  <si>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</si>
  <si>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</si>
  <si>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TableType='Data' ModelId='Measurement' ModelName='Measurement' Date='2019-09-23 11:04:25' ObjTablesVersion='0.0.8'</t>
  </si>
  <si>
    <t>!Sample</t>
  </si>
  <si>
    <t>!Time</t>
  </si>
  <si>
    <t>!ValueType</t>
  </si>
  <si>
    <t>!!ObjTables TableType='Data' ModelId='PbConfig' ModelName='PbConfig' Date='2019-09-23 11:04:25' ObjTablesVersion='0.0.8'</t>
  </si>
  <si>
    <t>!Option</t>
  </si>
  <si>
    <t>!Value</t>
  </si>
  <si>
    <t>!!ObjTables TableType='Data' ModelId='Position' ModelName='Position' Date='2019-09-23 11:04:25' ObjTablesVersion='0.0.8'</t>
  </si>
  <si>
    <t>!Element</t>
  </si>
  <si>
    <t>!!ObjTables TableType='Data' ModelId='Protein' ModelName='Protein' Date='2019-09-23 11:04:25' ObjTablesVersion='0.0.8'</t>
  </si>
  <si>
    <t>!!ObjTables TableType='Data' ModelId='Quantity' ModelName='Quantity' Date='2019-09-23 11:04:25'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</si>
  <si>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</si>
  <si>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</si>
  <si>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</si>
  <si>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</si>
  <si>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</si>
  <si>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</si>
  <si>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</si>
  <si>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</si>
  <si>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</si>
  <si>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</si>
  <si>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</si>
  <si>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</si>
  <si>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</si>
  <si>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</si>
  <si>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</si>
  <si>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</si>
  <si>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</si>
  <si>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</si>
  <si>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</si>
  <si>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</si>
  <si>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</si>
  <si>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</si>
  <si>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</si>
  <si>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</si>
  <si>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</si>
  <si>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</si>
  <si>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</si>
  <si>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</si>
  <si>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</si>
  <si>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</si>
  <si>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</si>
  <si>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</si>
  <si>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</si>
  <si>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</si>
  <si>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</si>
  <si>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</si>
  <si>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</si>
  <si>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</si>
  <si>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</si>
  <si>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</si>
  <si>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</si>
  <si>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</si>
  <si>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</si>
  <si>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</si>
  <si>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</si>
  <si>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</si>
  <si>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</si>
  <si>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</si>
  <si>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</si>
  <si>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</si>
  <si>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</si>
  <si>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</si>
  <si>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</si>
  <si>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t0:mean</t>
  </si>
  <si>
    <t>0</t>
  </si>
  <si>
    <t>s</t>
  </si>
  <si>
    <t>Mean</t>
  </si>
  <si>
    <t>t0:std</t>
  </si>
  <si>
    <t>Std</t>
  </si>
  <si>
    <t>t1:mean</t>
  </si>
  <si>
    <t>t1:std</t>
  </si>
  <si>
    <t>!!ObjTables TableType='Data' ModelId='QuantityInfo' ModelName='QuantityInfo' Date='2019-09-23 11:04:25' ObjTablesVersion='0.0.8'</t>
  </si>
  <si>
    <t>!Constant</t>
  </si>
  <si>
    <t>!RelatedElement</t>
  </si>
  <si>
    <t>!Scaling</t>
  </si>
  <si>
    <t>!ErrorStd</t>
  </si>
  <si>
    <t>!SBMLElementType</t>
  </si>
  <si>
    <t>!!ObjTables TableType='Data' ModelId='QuantityMatrix' ModelName='QuantityMatrix' Date='2019-09-23 11:04:25'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</si>
  <si>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</si>
  <si>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</si>
  <si>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</si>
  <si>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</si>
  <si>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</si>
  <si>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</si>
  <si>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</si>
  <si>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</si>
  <si>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</si>
  <si>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</si>
  <si>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</si>
  <si>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</si>
  <si>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TableType='Data' ModelId='Reaction' ModelName='Reaction' Date='2019-09-23 11:04:25'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</si>
  <si>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</si>
  <si>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</si>
  <si>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</si>
  <si>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</si>
  <si>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</si>
  <si>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</si>
  <si>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</si>
  <si>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</si>
  <si>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</si>
  <si>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</si>
  <si>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</si>
  <si>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</si>
  <si>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</si>
  <si>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</si>
  <si>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</si>
  <si>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</si>
  <si>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</si>
  <si>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</si>
  <si>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</si>
  <si>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</si>
  <si>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</si>
  <si>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</si>
  <si>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</si>
  <si>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TableType='Data' ModelId='ReactionStoichiometry' ModelName='ReactionStoichiometry' Date='2019-09-23 11:04:25' ObjTablesVersion='0.0.8'</t>
  </si>
  <si>
    <t>!Stoichiometry</t>
  </si>
  <si>
    <t>!Substrate</t>
  </si>
  <si>
    <t>!Product</t>
  </si>
  <si>
    <t>!!ObjTables TableType='Data' ModelId='Regulator' ModelName='Regulator' Date='2019-09-23 11:04:25' ObjTablesVersion='0.0.8'</t>
  </si>
  <si>
    <t>!TargetGene</t>
  </si>
  <si>
    <t>!TargetOperon</t>
  </si>
  <si>
    <t>!TargetPromoter</t>
  </si>
  <si>
    <t>!!ObjTables TableType='Data' ModelId='Relation' ModelName='Relation' Date='2019-09-23 11:04:26' ObjTablesVersion='0.0.8'</t>
  </si>
  <si>
    <t>!From</t>
  </si>
  <si>
    <t>!To</t>
  </si>
  <si>
    <t>!IsSymmetric</t>
  </si>
  <si>
    <t>!Value:QuantityType</t>
  </si>
  <si>
    <t>!!ObjTables TableType='Data' ModelId='Relationship' ModelName='Relationship' Date='2019-09-23 11:04:26' ObjTablesVersion='0.0.8'</t>
  </si>
  <si>
    <t>!Relation</t>
  </si>
  <si>
    <t>!!ObjTables TableType='Data' ModelId='SparseMatrix' ModelName='SparseMatrix' Date='2019-09-23 11:04:26' ObjTablesVersion='0.0.8'</t>
  </si>
  <si>
    <t>!RowID</t>
  </si>
  <si>
    <t>!ColumnID</t>
  </si>
  <si>
    <t>!!ObjTables TableType='Data' ModelId='SparseMatrixColumn' ModelName='SparseMatrixColumn' Date='2019-09-23 11:04:26' ObjTablesVersion='0.0.8'</t>
  </si>
  <si>
    <t>!ColumnString</t>
  </si>
  <si>
    <t>!!ObjTables TableType='Data' ModelId='SparseMatrixOrdered' ModelName='SparseMatrixOrdered' Date='2019-09-23 11:04:26' ObjTablesVersion='0.0.8'</t>
  </si>
  <si>
    <t>!RowNumber</t>
  </si>
  <si>
    <t>!ColumnNumber</t>
  </si>
  <si>
    <t>!!ObjTables TableType='Data' ModelId='SparseMatrixRow' ModelName='SparseMatrixRow' Date='2019-09-23 11:04:26' ObjTablesVersion='0.0.8'</t>
  </si>
  <si>
    <t>!RowString</t>
  </si>
  <si>
    <t>!!ObjTables TableType='Data' ModelId='StoichiometricMatrix' ModelName='StoichiometricMatrix' Date='2019-09-23 11:04:26' ObjTablesVersion='0.0.8'</t>
  </si>
  <si>
    <t>!ReactionID</t>
  </si>
  <si>
    <t>!!ObjTables TableType='Data' ModelId='rxnconContingencyList' ModelName='rxnconContingencyList' Date='2019-09-23 11:04:26'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</si>
  <si>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</si>
  <si>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</si>
  <si>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</si>
  <si>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</si>
  <si>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</si>
  <si>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</si>
  <si>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TableType='Data' ModelId='rxnconReactionList' ModelName='rxnconReactionList' Date='2019-09-23 11:04:26'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</si>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</sst>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</v>
      </c>
      <c r="B1" s="2"/>
      <c r="C1" s="2"/>
    </row>
    <row r="2" spans="1:3" ht="15.01" customHeight="1">
      <c r="A2" s="3" t="s">
        <v>27</v>
      </c>
      <c r="B2" s="3" t="s">
        <v>28</v>
      </c>
      <c r="C2" s="3" t="s">
        <v>29</v>
      </c>
    </row>
    <row r="3" spans="1:3" ht="15.01" customHeight="1">
      <c r="A3" s="4" t="s">
        <v>30</v>
      </c>
      <c r="B3" s="4"/>
      <c r="C3" s="4">
        <f>COUNTA('!Compartment'!A3:A1048576)</f>
        <v>0</v>
      </c>
    </row>
    <row r="4" spans="1:3" ht="15.01" customHeight="1">
      <c r="A4" s="4" t="s">
        <v>31</v>
      </c>
      <c r="B4" s="4"/>
      <c r="C4" s="4">
        <f>COUNTA('!Compound'!A3:A1048576)</f>
        <v>0</v>
      </c>
    </row>
    <row r="5" spans="1:3" ht="15.01" customHeight="1">
      <c r="A5" s="4" t="s">
        <v>32</v>
      </c>
      <c r="B5" s="4"/>
      <c r="C5" s="4">
        <f>COUNTA('!Definition'!A3:A1048576)</f>
        <v>0</v>
      </c>
    </row>
    <row r="6" spans="1:3" ht="15.01" customHeight="1">
      <c r="A6" s="4" t="s">
        <v>33</v>
      </c>
      <c r="B6" s="4"/>
      <c r="C6" s="4">
        <f>COUNTA('!Enzyme'!A3:A1048576)</f>
        <v>0</v>
      </c>
    </row>
    <row r="7" spans="1:3" ht="15.01" customHeight="1">
      <c r="A7" s="4" t="s">
        <v>34</v>
      </c>
      <c r="B7" s="4"/>
      <c r="C7" s="4">
        <f>COUNTA('!FbcObjective'!A3:A1048576)</f>
        <v>0</v>
      </c>
    </row>
    <row r="8" spans="1:3" ht="15.01" customHeight="1">
      <c r="A8" s="4" t="s">
        <v>35</v>
      </c>
      <c r="B8" s="4"/>
      <c r="C8" s="4">
        <f>COUNTA('!Gene'!A3:A1048576)</f>
        <v>0</v>
      </c>
    </row>
    <row r="9" spans="1:3" ht="15.01" customHeight="1">
      <c r="A9" s="4" t="s">
        <v>36</v>
      </c>
      <c r="B9" s="4"/>
      <c r="C9" s="4">
        <f>COUNTA('!Layout'!A3:A1048576)</f>
        <v>0</v>
      </c>
    </row>
    <row r="10" spans="1:3" ht="15.01" customHeight="1">
      <c r="A10" s="4" t="s">
        <v>37</v>
      </c>
      <c r="B10" s="4"/>
      <c r="C10" s="4">
        <f>COUNTA('!Measurement'!A3:A1048576)</f>
        <v>0</v>
      </c>
    </row>
    <row r="11" spans="1:3" ht="15.01" customHeight="1">
      <c r="A11" s="4" t="s">
        <v>38</v>
      </c>
      <c r="B11" s="4"/>
      <c r="C11" s="4">
        <f>COUNTA('!PbConfig'!A3:A1048576)</f>
        <v>0</v>
      </c>
    </row>
    <row r="12" spans="1:3" ht="15.01" customHeight="1">
      <c r="A12" s="4" t="s">
        <v>39</v>
      </c>
      <c r="B12" s="4"/>
      <c r="C12" s="4">
        <f>COUNTA('!Position'!A3:A1048576)</f>
        <v>0</v>
      </c>
    </row>
    <row r="13" spans="1:3" ht="15.01" customHeight="1">
      <c r="A13" s="4" t="s">
        <v>40</v>
      </c>
      <c r="B13" s="4"/>
      <c r="C13" s="4">
        <f>COUNTA('!Protein'!A3:A1048576)</f>
        <v>0</v>
      </c>
    </row>
    <row r="14" spans="1:3" ht="15.01" customHeight="1">
      <c r="A14" s="4" t="s">
        <v>41</v>
      </c>
      <c r="B14" s="4"/>
      <c r="C14" s="4">
        <f>COUNTA('!Quantity'!A3:A1048576)</f>
        <v>4</v>
      </c>
    </row>
    <row r="15" spans="1:3" ht="15.01" customHeight="1">
      <c r="A15" s="4" t="s">
        <v>42</v>
      </c>
      <c r="B15" s="4"/>
      <c r="C15" s="4">
        <f>COUNTA('!QuantityInfo'!A3:A1048576)</f>
        <v>0</v>
      </c>
    </row>
    <row r="16" spans="1:3" ht="15.01" customHeight="1">
      <c r="A16" s="4" t="s">
        <v>43</v>
      </c>
      <c r="B16" s="4"/>
      <c r="C16" s="4">
        <f>COUNTA('!QuantityMatrix'!A3:A1048576)</f>
        <v>0</v>
      </c>
    </row>
    <row r="17" spans="1:3" ht="15.01" customHeight="1">
      <c r="A17" s="4" t="s">
        <v>44</v>
      </c>
      <c r="B17" s="4"/>
      <c r="C17" s="4">
        <f>COUNTA('!Reaction'!A3:A1048576)</f>
        <v>0</v>
      </c>
    </row>
    <row r="18" spans="1:3" ht="15.01" customHeight="1">
      <c r="A18" s="4" t="s">
        <v>45</v>
      </c>
      <c r="B18" s="4"/>
      <c r="C18" s="4">
        <f>COUNTA('!ReactionStoichiometry'!A3:A1048576)</f>
        <v>0</v>
      </c>
    </row>
    <row r="19" spans="1:3" ht="15.01" customHeight="1">
      <c r="A19" s="4" t="s">
        <v>46</v>
      </c>
      <c r="B19" s="4"/>
      <c r="C19" s="4">
        <f>COUNTA('!Regulator'!A3:A1048576)</f>
        <v>0</v>
      </c>
    </row>
    <row r="20" spans="1:3" ht="15.01" customHeight="1">
      <c r="A20" s="4" t="s">
        <v>47</v>
      </c>
      <c r="B20" s="4"/>
      <c r="C20" s="4">
        <f>COUNTA('!Relation'!A3:A1048576)</f>
        <v>0</v>
      </c>
    </row>
    <row r="21" spans="1:3" ht="15.01" customHeight="1">
      <c r="A21" s="4" t="s">
        <v>48</v>
      </c>
      <c r="B21" s="4"/>
      <c r="C21" s="4">
        <f>COUNTA('!Relationship'!A3:A1048576)</f>
        <v>0</v>
      </c>
    </row>
    <row r="22" spans="1:3" ht="15.01" customHeight="1">
      <c r="A22" s="4" t="s">
        <v>49</v>
      </c>
      <c r="B22" s="4"/>
      <c r="C22" s="4">
        <f>COUNTA('!SparseMatrix'!A3:A1048576)</f>
        <v>0</v>
      </c>
    </row>
    <row r="23" spans="1:3" ht="15.01" customHeight="1">
      <c r="A23" s="4" t="s">
        <v>50</v>
      </c>
      <c r="B23" s="4"/>
      <c r="C23" s="4">
        <f>COUNTA('!SparseMatrixColumn'!A3:A1048576)</f>
        <v>0</v>
      </c>
    </row>
    <row r="24" spans="1:3" ht="15.01" customHeight="1">
      <c r="A24" s="4" t="s">
        <v>51</v>
      </c>
      <c r="B24" s="4"/>
      <c r="C24" s="4">
        <f>COUNTA('!SparseMatrixOrdered'!A3:A1048576)</f>
        <v>0</v>
      </c>
    </row>
    <row r="25" spans="1:3" ht="15.01" customHeight="1">
      <c r="A25" s="4" t="s">
        <v>52</v>
      </c>
      <c r="B25" s="4"/>
      <c r="C25" s="4">
        <f>COUNTA('!SparseMatrixRow'!A3:A1048576)</f>
        <v>0</v>
      </c>
    </row>
    <row r="26" spans="1:3" ht="15.01" customHeight="1">
      <c r="A26" s="4" t="s">
        <v>53</v>
      </c>
      <c r="B26" s="4"/>
      <c r="C26" s="4">
        <f>COUNTA('!StoichiometricMatrix'!A3:A1048576)</f>
        <v>0</v>
      </c>
    </row>
    <row r="27" spans="1:3" ht="15.01" customHeight="1">
      <c r="A27" s="4" t="s">
        <v>54</v>
      </c>
      <c r="B27" s="4"/>
      <c r="C27" s="4">
        <f>COUNTA('!rxnconContingencyList'!A3:A1048576)</f>
        <v>0</v>
      </c>
    </row>
    <row r="28" spans="1:3" ht="15.01" customHeight="1">
      <c r="A28" s="4" t="s">
        <v>55</v>
      </c>
      <c r="B28" s="4"/>
      <c r="C28" s="4">
        <f>COUNTA('!rxnconReactionList'!A3:A1048576)</f>
        <v>0</v>
      </c>
    </row>
  </sheetData>
  <sheetProtection sheet="1" objects="1" scenarios="1" insertRows="0" deleteRows="0" sort="0" autoFilter="0"/>
  <autoFilter ref="A2:C28"/>
  <hyperlinks>
    <hyperlink ref="A3" location="'!Compartment'!A1" tooltip="Click to view compartment" display="'!Compartment'!A1"/>
    <hyperlink ref="A4" location="'!Compound'!A1" tooltip="Click to view compound" display="'!Compound'!A1"/>
    <hyperlink ref="A5" location="'!Definition'!A1" tooltip="Click to view definition" display="'!Definition'!A1"/>
    <hyperlink ref="A6" location="'!Enzyme'!A1" tooltip="Click to view enzyme" display="'!Enzyme'!A1"/>
    <hyperlink ref="A7" location="'!FbcObjective'!A1" tooltip="Click to view fbcobjective" display="'!FbcObjective'!A1"/>
    <hyperlink ref="A8" location="'!Gene'!A1" tooltip="Click to view gene" display="'!Gene'!A1"/>
    <hyperlink ref="A9" location="'!Layout'!A1" tooltip="Click to view layout" display="'!Layout'!A1"/>
    <hyperlink ref="A10" location="'!Measurement'!A1" tooltip="Click to view measurement" display="'!Measurement'!A1"/>
    <hyperlink ref="A11" location="'!PbConfig'!A1" tooltip="Click to view pbconfig" display="'!PbConfig'!A1"/>
    <hyperlink ref="A12" location="'!Position'!A1" tooltip="Click to view position" display="'!Position'!A1"/>
    <hyperlink ref="A13" location="'!Protein'!A1" tooltip="Click to view protein" display="'!Protein'!A1"/>
    <hyperlink ref="A14" location="'!Quantity'!A1" tooltip="Click to view quantity" display="'!Quantity'!A1"/>
    <hyperlink ref="A15" location="'!QuantityInfo'!A1" tooltip="Click to view quantityinfo" display="'!QuantityInfo'!A1"/>
    <hyperlink ref="A16" location="'!QuantityMatrix'!A1" tooltip="Click to view quantitymatrix" display="'!QuantityMatrix'!A1"/>
    <hyperlink ref="A17" location="'!Reaction'!A1" tooltip="Click to view reaction" display="'!Reaction'!A1"/>
    <hyperlink ref="A18" location="'!ReactionStoichiometry'!A1" tooltip="Click to view reactionstoichiometry" display="'!ReactionStoichiometry'!A1"/>
    <hyperlink ref="A19" location="'!Regulator'!A1" tooltip="Click to view regulator" display="'!Regulator'!A1"/>
    <hyperlink ref="A20" location="'!Relation'!A1" tooltip="Click to view relation" display="'!Relation'!A1"/>
    <hyperlink ref="A21" location="'!Relationship'!A1" tooltip="Click to view relationship" display="'!Relationship'!A1"/>
    <hyperlink ref="A22" location="'!SparseMatrix'!A1" tooltip="Click to view sparsematrix" display="'!SparseMatrix'!A1"/>
    <hyperlink ref="A23" location="'!SparseMatrixColumn'!A1" tooltip="Click to view sparsematrixcolumn" display="'!SparseMatrixColumn'!A1"/>
    <hyperlink ref="A24" location="'!SparseMatrixOrdered'!A1" tooltip="Click to view sparsematrixordered" display="'!SparseMatrixOrdered'!A1"/>
    <hyperlink ref="A25" location="'!SparseMatrixRow'!A1" tooltip="Click to view sparsematrixrow" display="'!SparseMatrixRow'!A1"/>
    <hyperlink ref="A26" location="'!StoichiometricMatrix'!A1" tooltip="Click to view stoichiometricmatrix" display="'!StoichiometricMatrix'!A1"/>
    <hyperlink ref="A27" location="'!rxnconContingencyList'!A1" tooltip="Click to view rxnconcontingencylist" display="'!rxnconContingencyList'!A1"/>
    <hyperlink ref="A28" location="'!rxnconReactionList'!A1" tooltip="Click to view rxnconreactionlist" display="'!rxnconReactionList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140</v>
      </c>
      <c r="B1" s="2"/>
    </row>
    <row r="2" spans="1:2" ht="15.01" customHeight="1">
      <c r="A2" s="3" t="s">
        <v>141</v>
      </c>
      <c r="B2" s="3" t="s">
        <v>142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143</v>
      </c>
      <c r="B1" s="2"/>
      <c r="C1" s="2"/>
    </row>
    <row r="2" spans="1:3" ht="15.01" customHeight="1">
      <c r="A2" s="3" t="s">
        <v>144</v>
      </c>
      <c r="B2" s="3" t="s">
        <v>65</v>
      </c>
      <c r="C2" s="3" t="s">
        <v>66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108</v>
      </c>
      <c r="N2" s="3" t="s">
        <v>86</v>
      </c>
      <c r="O2" s="3" t="s">
        <v>71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147</v>
      </c>
      <c r="N2" s="3" t="s">
        <v>148</v>
      </c>
      <c r="O2" s="3" t="s">
        <v>149</v>
      </c>
      <c r="P2" s="3" t="s">
        <v>150</v>
      </c>
      <c r="Q2" s="3" t="s">
        <v>142</v>
      </c>
      <c r="R2" s="3" t="s">
        <v>151</v>
      </c>
      <c r="S2" s="3" t="s">
        <v>152</v>
      </c>
      <c r="T2" s="3" t="s">
        <v>153</v>
      </c>
      <c r="U2" s="3" t="s">
        <v>154</v>
      </c>
      <c r="V2" s="3" t="s">
        <v>155</v>
      </c>
      <c r="W2" s="3" t="s">
        <v>156</v>
      </c>
      <c r="X2" s="3" t="s">
        <v>157</v>
      </c>
      <c r="Y2" s="3" t="s">
        <v>158</v>
      </c>
      <c r="Z2" s="3" t="s">
        <v>159</v>
      </c>
      <c r="AA2" s="3" t="s">
        <v>72</v>
      </c>
      <c r="AB2" s="3" t="s">
        <v>160</v>
      </c>
      <c r="AC2" s="3" t="s">
        <v>138</v>
      </c>
      <c r="AD2" s="3" t="s">
        <v>161</v>
      </c>
      <c r="AE2" s="3" t="s">
        <v>162</v>
      </c>
      <c r="AF2" s="3" t="s">
        <v>163</v>
      </c>
      <c r="AG2" s="3" t="s">
        <v>164</v>
      </c>
      <c r="AH2" s="3" t="s">
        <v>81</v>
      </c>
      <c r="AI2" s="3" t="s">
        <v>165</v>
      </c>
      <c r="AJ2" s="3" t="s">
        <v>166</v>
      </c>
      <c r="AK2" s="3" t="s">
        <v>167</v>
      </c>
      <c r="AL2" s="3" t="s">
        <v>168</v>
      </c>
      <c r="AM2" s="3" t="s">
        <v>169</v>
      </c>
      <c r="AN2" s="3" t="s">
        <v>170</v>
      </c>
      <c r="AO2" s="3" t="s">
        <v>171</v>
      </c>
      <c r="AP2" s="3" t="s">
        <v>172</v>
      </c>
      <c r="AQ2" s="3" t="s">
        <v>108</v>
      </c>
      <c r="AR2" s="3" t="s">
        <v>173</v>
      </c>
      <c r="AS2" s="3" t="s">
        <v>174</v>
      </c>
      <c r="AT2" s="3" t="s">
        <v>73</v>
      </c>
      <c r="AU2" s="3" t="s">
        <v>74</v>
      </c>
      <c r="AV2" s="3" t="s">
        <v>175</v>
      </c>
      <c r="AW2" s="3" t="s">
        <v>91</v>
      </c>
      <c r="AX2" s="3" t="s">
        <v>92</v>
      </c>
      <c r="AY2" s="3" t="s">
        <v>176</v>
      </c>
      <c r="AZ2" s="3" t="s">
        <v>177</v>
      </c>
      <c r="BA2" s="3" t="s">
        <v>178</v>
      </c>
      <c r="BB2" s="3" t="s">
        <v>179</v>
      </c>
      <c r="BC2" s="3" t="s">
        <v>180</v>
      </c>
      <c r="BD2" s="3" t="s">
        <v>181</v>
      </c>
      <c r="BE2" s="3" t="s">
        <v>182</v>
      </c>
      <c r="BF2" s="3" t="s">
        <v>183</v>
      </c>
      <c r="BG2" s="3" t="s">
        <v>184</v>
      </c>
      <c r="BH2" s="3" t="s">
        <v>185</v>
      </c>
      <c r="BI2" s="3" t="s">
        <v>186</v>
      </c>
      <c r="BJ2" s="3" t="s">
        <v>187</v>
      </c>
      <c r="BK2" s="3" t="s">
        <v>188</v>
      </c>
      <c r="BL2" s="3" t="s">
        <v>189</v>
      </c>
      <c r="BM2" s="3" t="s">
        <v>190</v>
      </c>
      <c r="BN2" s="3" t="s">
        <v>191</v>
      </c>
      <c r="BO2" s="3" t="s">
        <v>192</v>
      </c>
      <c r="BP2" s="3" t="s">
        <v>193</v>
      </c>
      <c r="BQ2" s="3" t="s">
        <v>194</v>
      </c>
      <c r="BR2" s="3" t="s">
        <v>195</v>
      </c>
      <c r="BS2" s="3" t="s">
        <v>196</v>
      </c>
      <c r="BT2" s="3" t="s">
        <v>139</v>
      </c>
      <c r="BU2" s="3" t="s">
        <v>197</v>
      </c>
      <c r="BV2" s="3" t="s">
        <v>198</v>
      </c>
      <c r="BW2" s="3" t="s">
        <v>199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200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201</v>
      </c>
      <c r="Y3" s="4"/>
      <c r="Z3" s="4"/>
      <c r="AA3" s="4" t="s">
        <v>202</v>
      </c>
      <c r="AB3" s="4"/>
      <c r="AC3" s="4">
        <v>0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 t="s">
        <v>203</v>
      </c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204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201</v>
      </c>
      <c r="Y4" s="4"/>
      <c r="Z4" s="4"/>
      <c r="AA4" s="4" t="s">
        <v>202</v>
      </c>
      <c r="AB4" s="4"/>
      <c r="AC4" s="4">
        <v>0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 t="s">
        <v>205</v>
      </c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206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201</v>
      </c>
      <c r="Y5" s="4"/>
      <c r="Z5" s="4"/>
      <c r="AA5" s="4" t="s">
        <v>202</v>
      </c>
      <c r="AB5" s="4"/>
      <c r="AC5" s="4">
        <v>0.5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 t="s">
        <v>203</v>
      </c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207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s">
        <v>201</v>
      </c>
      <c r="Y6" s="4"/>
      <c r="Z6" s="4"/>
      <c r="AA6" s="4" t="s">
        <v>202</v>
      </c>
      <c r="AB6" s="4"/>
      <c r="AC6" s="4">
        <v>0.5</v>
      </c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 t="s">
        <v>205</v>
      </c>
      <c r="BU6" s="4"/>
      <c r="BV6" s="4"/>
      <c r="BW6" s="4"/>
    </row>
  </sheetData>
  <sheetProtection sheet="1" objects="1" scenarios="1" insertRows="0" deleteRows="0" sort="0" autoFilter="0"/>
  <autoFilter ref="A2:BW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150</v>
      </c>
      <c r="B2" s="3" t="s">
        <v>64</v>
      </c>
      <c r="C2" s="3" t="s">
        <v>72</v>
      </c>
      <c r="D2" s="3" t="s">
        <v>209</v>
      </c>
      <c r="E2" s="3" t="s">
        <v>144</v>
      </c>
      <c r="F2" s="3" t="s">
        <v>210</v>
      </c>
      <c r="G2" s="3" t="s">
        <v>211</v>
      </c>
      <c r="H2" s="3" t="s">
        <v>188</v>
      </c>
      <c r="I2" s="3" t="s">
        <v>181</v>
      </c>
      <c r="J2" s="3" t="s">
        <v>182</v>
      </c>
      <c r="K2" s="3" t="s">
        <v>184</v>
      </c>
      <c r="L2" s="3" t="s">
        <v>185</v>
      </c>
      <c r="M2" s="3" t="s">
        <v>212</v>
      </c>
      <c r="N2" s="3" t="s">
        <v>186</v>
      </c>
      <c r="O2" s="3" t="s">
        <v>190</v>
      </c>
      <c r="P2" s="3" t="s">
        <v>213</v>
      </c>
      <c r="Q2" s="3" t="s">
        <v>191</v>
      </c>
      <c r="R2" s="3" t="s">
        <v>67</v>
      </c>
      <c r="S2" s="3" t="s">
        <v>192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138</v>
      </c>
      <c r="M2" s="3" t="s">
        <v>161</v>
      </c>
      <c r="N2" s="3" t="s">
        <v>215</v>
      </c>
      <c r="O2" s="3" t="s">
        <v>216</v>
      </c>
      <c r="P2" s="3" t="s">
        <v>67</v>
      </c>
      <c r="Q2" s="3" t="s">
        <v>149</v>
      </c>
      <c r="R2" s="3" t="s">
        <v>150</v>
      </c>
      <c r="S2" s="3" t="s">
        <v>142</v>
      </c>
      <c r="T2" s="3" t="s">
        <v>151</v>
      </c>
      <c r="U2" s="3" t="s">
        <v>152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  <c r="AA2" s="3" t="s">
        <v>158</v>
      </c>
      <c r="AB2" s="3" t="s">
        <v>159</v>
      </c>
      <c r="AC2" s="3" t="s">
        <v>72</v>
      </c>
      <c r="AD2" s="3" t="s">
        <v>160</v>
      </c>
      <c r="AE2" s="3" t="s">
        <v>166</v>
      </c>
      <c r="AF2" s="3" t="s">
        <v>167</v>
      </c>
      <c r="AG2" s="3" t="s">
        <v>168</v>
      </c>
      <c r="AH2" s="3" t="s">
        <v>169</v>
      </c>
      <c r="AI2" s="3" t="s">
        <v>170</v>
      </c>
      <c r="AJ2" s="3" t="s">
        <v>171</v>
      </c>
      <c r="AK2" s="3" t="s">
        <v>172</v>
      </c>
      <c r="AL2" s="3" t="s">
        <v>217</v>
      </c>
      <c r="AM2" s="3" t="s">
        <v>218</v>
      </c>
      <c r="AN2" s="3" t="s">
        <v>108</v>
      </c>
      <c r="AO2" s="3" t="s">
        <v>92</v>
      </c>
      <c r="AP2" s="3" t="s">
        <v>219</v>
      </c>
      <c r="AQ2" s="3" t="s">
        <v>220</v>
      </c>
      <c r="AR2" s="3" t="s">
        <v>221</v>
      </c>
      <c r="AS2" s="3" t="s">
        <v>222</v>
      </c>
      <c r="AT2" s="3" t="s">
        <v>223</v>
      </c>
      <c r="AU2" s="3" t="s">
        <v>224</v>
      </c>
      <c r="AV2" s="3" t="s">
        <v>225</v>
      </c>
      <c r="AW2" s="3" t="s">
        <v>226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228</v>
      </c>
      <c r="G2" s="3" t="s">
        <v>61</v>
      </c>
      <c r="H2" s="3" t="s">
        <v>62</v>
      </c>
      <c r="I2" s="3" t="s">
        <v>63</v>
      </c>
      <c r="J2" s="3" t="s">
        <v>64</v>
      </c>
      <c r="K2" s="3" t="s">
        <v>65</v>
      </c>
      <c r="L2" s="3" t="s">
        <v>66</v>
      </c>
      <c r="M2" s="3" t="s">
        <v>67</v>
      </c>
      <c r="N2" s="3" t="s">
        <v>229</v>
      </c>
      <c r="O2" s="3" t="s">
        <v>230</v>
      </c>
      <c r="P2" s="3" t="s">
        <v>81</v>
      </c>
      <c r="Q2" s="3" t="s">
        <v>231</v>
      </c>
      <c r="R2" s="3" t="s">
        <v>232</v>
      </c>
      <c r="S2" s="3" t="s">
        <v>107</v>
      </c>
      <c r="T2" s="3" t="s">
        <v>233</v>
      </c>
      <c r="U2" s="3" t="s">
        <v>234</v>
      </c>
      <c r="V2" s="3" t="s">
        <v>235</v>
      </c>
      <c r="W2" s="3" t="s">
        <v>236</v>
      </c>
      <c r="X2" s="3" t="s">
        <v>237</v>
      </c>
      <c r="Y2" s="3" t="s">
        <v>238</v>
      </c>
      <c r="Z2" s="3" t="s">
        <v>239</v>
      </c>
      <c r="AA2" s="3" t="s">
        <v>104</v>
      </c>
      <c r="AB2" s="3" t="s">
        <v>105</v>
      </c>
      <c r="AC2" s="3" t="s">
        <v>106</v>
      </c>
      <c r="AD2" s="3" t="s">
        <v>108</v>
      </c>
      <c r="AE2" s="3" t="s">
        <v>240</v>
      </c>
      <c r="AF2" s="3" t="s">
        <v>118</v>
      </c>
      <c r="AG2" s="3" t="s">
        <v>241</v>
      </c>
      <c r="AH2" s="3" t="s">
        <v>242</v>
      </c>
      <c r="AI2" s="3" t="s">
        <v>243</v>
      </c>
      <c r="AJ2" s="3" t="s">
        <v>244</v>
      </c>
      <c r="AK2" s="3" t="s">
        <v>245</v>
      </c>
      <c r="AL2" s="3" t="s">
        <v>73</v>
      </c>
      <c r="AM2" s="3" t="s">
        <v>74</v>
      </c>
      <c r="AN2" s="3" t="s">
        <v>175</v>
      </c>
      <c r="AO2" s="3" t="s">
        <v>246</v>
      </c>
      <c r="AP2" s="3" t="s">
        <v>247</v>
      </c>
      <c r="AQ2" s="3" t="s">
        <v>122</v>
      </c>
      <c r="AR2" s="3" t="s">
        <v>248</v>
      </c>
      <c r="AS2" s="3" t="s">
        <v>249</v>
      </c>
      <c r="AT2" s="3" t="s">
        <v>250</v>
      </c>
      <c r="AU2" s="3" t="s">
        <v>96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251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252</v>
      </c>
      <c r="C2" s="3" t="s">
        <v>253</v>
      </c>
      <c r="D2" s="3" t="s">
        <v>254</v>
      </c>
      <c r="E2" s="3" t="s">
        <v>81</v>
      </c>
      <c r="F2" s="3" t="s">
        <v>168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82</v>
      </c>
      <c r="N2" s="3" t="s">
        <v>256</v>
      </c>
      <c r="O2" s="3" t="s">
        <v>257</v>
      </c>
      <c r="P2" s="3" t="s">
        <v>258</v>
      </c>
      <c r="Q2" s="3" t="s">
        <v>74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259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67</v>
      </c>
      <c r="G2" s="3" t="s">
        <v>260</v>
      </c>
      <c r="H2" s="3" t="s">
        <v>261</v>
      </c>
      <c r="I2" s="3" t="s">
        <v>262</v>
      </c>
      <c r="J2" s="3" t="s">
        <v>263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68</v>
      </c>
      <c r="N2" s="3" t="s">
        <v>69</v>
      </c>
      <c r="O2" s="3" t="s">
        <v>70</v>
      </c>
      <c r="P2" s="3" t="s">
        <v>71</v>
      </c>
      <c r="Q2" s="3" t="s">
        <v>72</v>
      </c>
      <c r="R2" s="3" t="s">
        <v>73</v>
      </c>
      <c r="S2" s="3" t="s">
        <v>74</v>
      </c>
      <c r="T2" s="3" t="s">
        <v>75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264</v>
      </c>
      <c r="B1" s="2"/>
      <c r="C1" s="2"/>
      <c r="D1" s="2"/>
      <c r="E1" s="2"/>
      <c r="F1" s="2"/>
      <c r="G1" s="2"/>
    </row>
    <row r="2" spans="1:7" ht="15.01" customHeight="1">
      <c r="A2" s="3" t="s">
        <v>67</v>
      </c>
      <c r="B2" s="3" t="s">
        <v>260</v>
      </c>
      <c r="C2" s="3" t="s">
        <v>261</v>
      </c>
      <c r="D2" s="3" t="s">
        <v>142</v>
      </c>
      <c r="E2" s="3" t="s">
        <v>262</v>
      </c>
      <c r="F2" s="3" t="s">
        <v>157</v>
      </c>
      <c r="G2" s="3" t="s">
        <v>265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266</v>
      </c>
      <c r="B1" s="2"/>
      <c r="C1" s="2"/>
    </row>
    <row r="2" spans="1:3" ht="15.01" customHeight="1">
      <c r="A2" s="3" t="s">
        <v>267</v>
      </c>
      <c r="B2" s="3" t="s">
        <v>268</v>
      </c>
      <c r="C2" s="3" t="s">
        <v>142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269</v>
      </c>
      <c r="B1" s="2"/>
    </row>
    <row r="2" spans="1:2" ht="15.01" customHeight="1">
      <c r="A2" s="3" t="s">
        <v>268</v>
      </c>
      <c r="B2" s="3" t="s">
        <v>270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271</v>
      </c>
      <c r="B1" s="2"/>
      <c r="C1" s="2"/>
    </row>
    <row r="2" spans="1:3" ht="15.01" customHeight="1">
      <c r="A2" s="3" t="s">
        <v>272</v>
      </c>
      <c r="B2" s="3" t="s">
        <v>273</v>
      </c>
      <c r="C2" s="3" t="s">
        <v>142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274</v>
      </c>
      <c r="B1" s="2"/>
    </row>
    <row r="2" spans="1:2" ht="15.01" customHeight="1">
      <c r="A2" s="3" t="s">
        <v>267</v>
      </c>
      <c r="B2" s="3" t="s">
        <v>275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276</v>
      </c>
      <c r="B1" s="2"/>
      <c r="C1" s="2"/>
      <c r="D1" s="2"/>
      <c r="E1" s="2"/>
    </row>
    <row r="2" spans="1:5" ht="15.01" customHeight="1">
      <c r="A2" s="3" t="s">
        <v>277</v>
      </c>
      <c r="B2" s="3" t="s">
        <v>252</v>
      </c>
      <c r="C2" s="3" t="s">
        <v>253</v>
      </c>
      <c r="D2" s="3" t="s">
        <v>254</v>
      </c>
      <c r="E2" s="3" t="s">
        <v>81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278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279</v>
      </c>
      <c r="B2" s="3" t="s">
        <v>280</v>
      </c>
      <c r="C2" s="3" t="s">
        <v>281</v>
      </c>
      <c r="D2" s="3" t="s">
        <v>228</v>
      </c>
      <c r="E2" s="3" t="s">
        <v>282</v>
      </c>
      <c r="F2" s="3" t="s">
        <v>283</v>
      </c>
      <c r="G2" s="3" t="s">
        <v>57</v>
      </c>
      <c r="H2" s="3" t="s">
        <v>284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285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67</v>
      </c>
      <c r="B2" s="3" t="s">
        <v>286</v>
      </c>
      <c r="C2" s="3" t="s">
        <v>287</v>
      </c>
      <c r="D2" s="3" t="s">
        <v>288</v>
      </c>
      <c r="E2" s="3" t="s">
        <v>289</v>
      </c>
      <c r="F2" s="3" t="s">
        <v>168</v>
      </c>
      <c r="G2" s="3" t="s">
        <v>290</v>
      </c>
      <c r="H2" s="3" t="s">
        <v>291</v>
      </c>
      <c r="I2" s="3" t="s">
        <v>292</v>
      </c>
      <c r="J2" s="3" t="s">
        <v>283</v>
      </c>
      <c r="K2" s="3" t="s">
        <v>293</v>
      </c>
      <c r="L2" s="3" t="s">
        <v>57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77</v>
      </c>
      <c r="N2" s="3" t="s">
        <v>78</v>
      </c>
      <c r="O2" s="3" t="s">
        <v>79</v>
      </c>
      <c r="P2" s="3" t="s">
        <v>80</v>
      </c>
      <c r="Q2" s="3" t="s">
        <v>72</v>
      </c>
      <c r="R2" s="3" t="s">
        <v>81</v>
      </c>
      <c r="S2" s="3" t="s">
        <v>82</v>
      </c>
      <c r="T2" s="3" t="s">
        <v>83</v>
      </c>
      <c r="U2" s="3" t="s">
        <v>84</v>
      </c>
      <c r="V2" s="3" t="s">
        <v>85</v>
      </c>
      <c r="W2" s="3" t="s">
        <v>86</v>
      </c>
      <c r="X2" s="3" t="s">
        <v>87</v>
      </c>
      <c r="Y2" s="3" t="s">
        <v>88</v>
      </c>
      <c r="Z2" s="3" t="s">
        <v>89</v>
      </c>
      <c r="AA2" s="3" t="s">
        <v>73</v>
      </c>
      <c r="AB2" s="3" t="s">
        <v>74</v>
      </c>
      <c r="AC2" s="3" t="s">
        <v>90</v>
      </c>
      <c r="AD2" s="3" t="s">
        <v>91</v>
      </c>
      <c r="AE2" s="3" t="s">
        <v>92</v>
      </c>
      <c r="AF2" s="3" t="s">
        <v>93</v>
      </c>
      <c r="AG2" s="3" t="s">
        <v>94</v>
      </c>
      <c r="AH2" s="3" t="s">
        <v>95</v>
      </c>
      <c r="AI2" s="3" t="s">
        <v>96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97</v>
      </c>
      <c r="B1" s="2"/>
      <c r="C1" s="2"/>
      <c r="D1" s="2"/>
      <c r="E1" s="2"/>
    </row>
    <row r="2" spans="1:5" ht="15.01" customHeight="1">
      <c r="A2" s="3" t="s">
        <v>98</v>
      </c>
      <c r="B2" s="3" t="s">
        <v>99</v>
      </c>
      <c r="C2" s="3" t="s">
        <v>100</v>
      </c>
      <c r="D2" s="3" t="s">
        <v>101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74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109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61</v>
      </c>
      <c r="C2" s="3" t="s">
        <v>110</v>
      </c>
      <c r="D2" s="3" t="s">
        <v>111</v>
      </c>
      <c r="E2" s="3" t="s">
        <v>112</v>
      </c>
      <c r="F2" s="3" t="s">
        <v>113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115</v>
      </c>
      <c r="N2" s="3" t="s">
        <v>116</v>
      </c>
      <c r="O2" s="3" t="s">
        <v>117</v>
      </c>
      <c r="P2" s="3" t="s">
        <v>118</v>
      </c>
      <c r="Q2" s="3" t="s">
        <v>74</v>
      </c>
      <c r="R2" s="3" t="s">
        <v>119</v>
      </c>
      <c r="S2" s="3" t="s">
        <v>120</v>
      </c>
      <c r="T2" s="3" t="s">
        <v>121</v>
      </c>
      <c r="U2" s="3" t="s">
        <v>122</v>
      </c>
      <c r="V2" s="3" t="s">
        <v>123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67</v>
      </c>
      <c r="B2" s="3" t="s">
        <v>61</v>
      </c>
      <c r="C2" s="3" t="s">
        <v>125</v>
      </c>
      <c r="D2" s="3" t="s">
        <v>126</v>
      </c>
      <c r="E2" s="3" t="s">
        <v>127</v>
      </c>
      <c r="F2" s="3" t="s">
        <v>128</v>
      </c>
      <c r="G2" s="3" t="s">
        <v>129</v>
      </c>
      <c r="H2" s="3" t="s">
        <v>130</v>
      </c>
      <c r="I2" s="3" t="s">
        <v>131</v>
      </c>
      <c r="J2" s="3" t="s">
        <v>132</v>
      </c>
      <c r="K2" s="3" t="s">
        <v>133</v>
      </c>
      <c r="L2" s="3" t="s">
        <v>134</v>
      </c>
      <c r="M2" s="3" t="s">
        <v>135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136</v>
      </c>
      <c r="B1" s="2"/>
      <c r="C1" s="2"/>
      <c r="D1" s="2"/>
      <c r="E1" s="2"/>
    </row>
    <row r="2" spans="1:5" ht="15.01" customHeight="1">
      <c r="A2" s="3" t="s">
        <v>137</v>
      </c>
      <c r="B2" s="3" t="s">
        <v>138</v>
      </c>
      <c r="C2" s="3" t="s">
        <v>72</v>
      </c>
      <c r="D2" s="3" t="s">
        <v>139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!_Table of contents</vt:lpstr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2019-09-23T15:04:26Z</dcterms:created>
  <dcterms:modified xsi:type="dcterms:W3CDTF">2019-09-23T15:04:26Z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2019-09-23T11:04:25Z</vt:filetime>
  </property>
  <property fmtid="{D5CDD505-2E9C-101B-9397-08002B2CF9AE}" pid="7" name="modified">
    <vt:filetime>2019-09-23T11:04:25Z</vt:filetime>
  </property>
</Properties>
</file>