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'!Quantity'!$A$2:$BW$5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<sst xmlns="http://schemas.openxmlformats.org/spreadsheetml/2006/main" count="510" uniqueCount="298">
  <si>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</si>
  <si>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</si>
  <si>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</si>
  <si>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</si>
  <si>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</si>
  <si>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</si>
  <si>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</si>
  <si>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</si>
  <si>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</si>
  <si>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</si>
  <si>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</si>
  <si>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</si>
  <si>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</si>
  <si>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</si>
  <si>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</si>
  <si>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</si>
  <si>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</si>
  <si>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</si>
  <si>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</si>
  <si>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</si>
  <si>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</si>
  <si>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</si>
  <si>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</si>
  <si>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</si>
  <si>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</si>
  <si>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</si>
  <si>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11:04:14'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</si>
  <si>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</si>
  <si>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</si>
  <si>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</si>
  <si>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</si>
  <si>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</si>
  <si>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</si>
  <si>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</si>
  <si>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</si>
  <si>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</si>
  <si>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</si>
  <si>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</si>
  <si>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</si>
  <si>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</si>
  <si>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</si>
  <si>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</si>
  <si>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</si>
  <si>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</si>
  <si>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</si>
  <si>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</si>
  <si>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</si>
  <si>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</si>
  <si>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</si>
  <si>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</si>
  <si>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</si>
  <si>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</si>
  <si>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</si>
  <si>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</si>
  <si>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</si>
  <si>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</si>
  <si>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11:04:14'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</si>
  <si>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</si>
  <si>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</si>
  <si>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</si>
  <si>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</si>
  <si>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</si>
  <si>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</si>
  <si>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</si>
  <si>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</si>
  <si>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</si>
  <si>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</si>
  <si>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</si>
  <si>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</si>
  <si>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</si>
  <si>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</si>
  <si>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</si>
  <si>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</si>
  <si>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</si>
  <si>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</si>
  <si>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</si>
  <si>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11:04:14'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</si>
  <si>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</si>
  <si>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</si>
  <si>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</si>
  <si>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</si>
  <si>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</si>
  <si>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</si>
  <si>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</si>
  <si>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</si>
  <si>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</si>
  <si>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</si>
  <si>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</si>
  <si>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</si>
  <si>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</si>
  <si>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</si>
  <si>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</si>
  <si>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</si>
  <si>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</si>
  <si>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</si>
  <si>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</si>
  <si>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</si>
  <si>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11:04:14'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</si>
  <si>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</si>
  <si>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</si>
  <si>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</si>
  <si>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</si>
  <si>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11:04:14'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</si>
  <si>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</si>
  <si>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</si>
  <si>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</si>
  <si>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</si>
  <si>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</si>
  <si>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</si>
  <si>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11:04:14'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</si>
  <si>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</si>
  <si>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</si>
  <si>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</si>
  <si>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</si>
  <si>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11:04:14'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</si>
  <si>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</si>
  <si>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</si>
  <si>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</si>
  <si>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</si>
  <si>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</si>
  <si>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</si>
  <si>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</si>
  <si>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</si>
  <si>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</si>
  <si>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11:04:14'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</si>
  <si>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</si>
  <si>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</si>
  <si>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</si>
  <si>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</si>
  <si>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</si>
  <si>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</si>
  <si>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</si>
  <si>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</si>
  <si>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</si>
  <si>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</si>
  <si>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</si>
  <si>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11:04:14' ObjTablesVersion='0.0.8'</t>
  </si>
  <si>
    <t>!Sample</t>
  </si>
  <si>
    <t>!Time</t>
  </si>
  <si>
    <t>!ValueType</t>
  </si>
  <si>
    <t>!!ObjTables TableType='Data' ModelId='PbConfig' ModelName='PbConfig' Date='2019-09-23 11:04:14' ObjTablesVersion='0.0.8'</t>
  </si>
  <si>
    <t>!Option</t>
  </si>
  <si>
    <t>!Value</t>
  </si>
  <si>
    <t>!!ObjTables TableType='Data' ModelId='Position' ModelName='Position' Date='2019-09-23 11:04:14' ObjTablesVersion='0.0.8'</t>
  </si>
  <si>
    <t>!Element</t>
  </si>
  <si>
    <t>!!ObjTables TableType='Data' ModelId='Protein' ModelName='Protein' Date='2019-09-23 11:04:14' ObjTablesVersion='0.0.8'</t>
  </si>
  <si>
    <t>!!ObjTables TableType='Data' ModelId='Quantity' ModelName='Quantity' Date='2019-09-23 11:04:15'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</si>
  <si>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</si>
  <si>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</si>
  <si>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</si>
  <si>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</si>
  <si>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</si>
  <si>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</si>
  <si>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</si>
  <si>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</si>
  <si>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</si>
  <si>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</si>
  <si>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</si>
  <si>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</si>
  <si>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</si>
  <si>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</si>
  <si>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</si>
  <si>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</si>
  <si>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</si>
  <si>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</si>
  <si>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</si>
  <si>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</si>
  <si>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</si>
  <si>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</si>
  <si>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</si>
  <si>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</si>
  <si>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</si>
  <si>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</si>
  <si>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</si>
  <si>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</si>
  <si>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</si>
  <si>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</si>
  <si>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</si>
  <si>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</si>
  <si>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</si>
  <si>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</si>
  <si>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</si>
  <si>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</si>
  <si>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</si>
  <si>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</si>
  <si>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</si>
  <si>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</si>
  <si>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</si>
  <si>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</si>
  <si>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</si>
  <si>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</si>
  <si>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</si>
  <si>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</si>
  <si>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</si>
  <si>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</si>
  <si>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</si>
  <si>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</si>
  <si>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</si>
  <si>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</si>
  <si>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</si>
  <si>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</si>
  <si>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0</t>
  </si>
  <si>
    <t>dimensionless</t>
  </si>
  <si>
    <t>R1</t>
  </si>
  <si>
    <t>keq R2</t>
  </si>
  <si>
    <t>R2</t>
  </si>
  <si>
    <t>keq R3</t>
  </si>
  <si>
    <t>R3</t>
  </si>
  <si>
    <t>!!ObjTables TableType='Data' ModelId='QuantityInfo' ModelName='QuantityInfo' Date='2019-09-23 11:04:15'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</si>
  <si>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</si>
  <si>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</si>
  <si>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</si>
  <si>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</si>
  <si>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</si>
  <si>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11:04:15'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</si>
  <si>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</si>
  <si>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</si>
  <si>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</si>
  <si>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</si>
  <si>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</si>
  <si>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</si>
  <si>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</si>
  <si>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</si>
  <si>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</si>
  <si>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</si>
  <si>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</si>
  <si>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</si>
  <si>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</si>
  <si>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</si>
  <si>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</si>
  <si>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</si>
  <si>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TableType='Data' ModelId='Reaction' ModelName='Reaction' Date='2019-09-23 11:04:15'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</si>
  <si>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</si>
  <si>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</si>
  <si>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</si>
  <si>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</si>
  <si>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</si>
  <si>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</si>
  <si>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</si>
  <si>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</si>
  <si>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</si>
  <si>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</si>
  <si>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</si>
  <si>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</si>
  <si>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</si>
  <si>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</si>
  <si>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</si>
  <si>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</si>
  <si>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</si>
  <si>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</si>
  <si>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</si>
  <si>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</si>
  <si>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</si>
  <si>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</si>
  <si>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</si>
  <si>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11:04:15' ObjTablesVersion='0.0.8'</t>
  </si>
  <si>
    <t>!Stoichiometry</t>
  </si>
  <si>
    <t>!Substrate</t>
  </si>
  <si>
    <t>!Product</t>
  </si>
  <si>
    <t>!!ObjTables TableType='Data' ModelId='Regulator' ModelName='Regulator' Date='2019-09-23 11:04:15' ObjTablesVersion='0.0.8'</t>
  </si>
  <si>
    <t>!TargetGene</t>
  </si>
  <si>
    <t>!TargetOperon</t>
  </si>
  <si>
    <t>!TargetPromoter</t>
  </si>
  <si>
    <t>!!ObjTables TableType='Data' ModelId='Relation' ModelName='Relation' Date='2019-09-23 11:04:15'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</si>
  <si>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</si>
  <si>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</si>
  <si>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</si>
  <si>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</si>
  <si>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11:04:15' ObjTablesVersion='0.0.8'</t>
  </si>
  <si>
    <t>!Relation</t>
  </si>
  <si>
    <t>!!ObjTables TableType='Data' ModelId='SparseMatrix' ModelName='SparseMatrix' Date='2019-09-23 11:04:15' ObjTablesVersion='0.0.8'</t>
  </si>
  <si>
    <t>!RowID</t>
  </si>
  <si>
    <t>!ColumnID</t>
  </si>
  <si>
    <t>!!ObjTables TableType='Data' ModelId='SparseMatrixColumn' ModelName='SparseMatrixColumn' Date='2019-09-23 11:04:15' ObjTablesVersion='0.0.8'</t>
  </si>
  <si>
    <t>!ColumnString</t>
  </si>
  <si>
    <t>!!ObjTables TableType='Data' ModelId='SparseMatrixOrdered' ModelName='SparseMatrixOrdered' Date='2019-09-23 11:04:15' ObjTablesVersion='0.0.8'</t>
  </si>
  <si>
    <t>!RowNumber</t>
  </si>
  <si>
    <t>!ColumnNumber</t>
  </si>
  <si>
    <t>!!ObjTables TableType='Data' ModelId='SparseMatrixRow' ModelName='SparseMatrixRow' Date='2019-09-23 11:04:15' ObjTablesVersion='0.0.8'</t>
  </si>
  <si>
    <t>!RowString</t>
  </si>
  <si>
    <t>!!ObjTables TableType='Data' ModelId='StoichiometricMatrix' ModelName='StoichiometricMatrix' Date='2019-09-23 11:04:15' ObjTablesVersion='0.0.8'</t>
  </si>
  <si>
    <t>!ReactionID</t>
  </si>
  <si>
    <t>!!ObjTables TableType='Data' ModelId='rxnconContingencyList' ModelName='rxnconContingencyList' Date='2019-09-23 11:04:15'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</si>
  <si>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</si>
  <si>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</si>
  <si>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</si>
  <si>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</si>
  <si>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</si>
  <si>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</si>
  <si>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11:04:15'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</si>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</sst>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>COUNTA('!Compartment'!A3:A1048576)</f>
        <v>0</v>
      </c>
    </row>
    <row r="4" spans="1:3" ht="15.01" customHeight="1">
      <c r="A4" s="4" t="s">
        <v>31</v>
      </c>
      <c r="B4" s="4"/>
      <c r="C4" s="4">
        <f>COUNTA('!Compound'!A3:A1048576)</f>
        <v>0</v>
      </c>
    </row>
    <row r="5" spans="1:3" ht="15.01" customHeight="1">
      <c r="A5" s="4" t="s">
        <v>32</v>
      </c>
      <c r="B5" s="4"/>
      <c r="C5" s="4">
        <f>COUNTA('!Definition'!A3:A1048576)</f>
        <v>0</v>
      </c>
    </row>
    <row r="6" spans="1:3" ht="15.01" customHeight="1">
      <c r="A6" s="4" t="s">
        <v>33</v>
      </c>
      <c r="B6" s="4"/>
      <c r="C6" s="4">
        <f>COUNTA('!Enzyme'!A3:A1048576)</f>
        <v>0</v>
      </c>
    </row>
    <row r="7" spans="1:3" ht="15.01" customHeight="1">
      <c r="A7" s="4" t="s">
        <v>34</v>
      </c>
      <c r="B7" s="4"/>
      <c r="C7" s="4">
        <f>COUNTA('!FbcObjective'!A3:A1048576)</f>
        <v>0</v>
      </c>
    </row>
    <row r="8" spans="1:3" ht="15.01" customHeight="1">
      <c r="A8" s="4" t="s">
        <v>35</v>
      </c>
      <c r="B8" s="4"/>
      <c r="C8" s="4">
        <f>COUNTA('!Gene'!A3:A1048576)</f>
        <v>0</v>
      </c>
    </row>
    <row r="9" spans="1:3" ht="15.01" customHeight="1">
      <c r="A9" s="4" t="s">
        <v>36</v>
      </c>
      <c r="B9" s="4"/>
      <c r="C9" s="4">
        <f>COUNTA('!Layout'!A3:A1048576)</f>
        <v>0</v>
      </c>
    </row>
    <row r="10" spans="1:3" ht="15.01" customHeight="1">
      <c r="A10" s="4" t="s">
        <v>37</v>
      </c>
      <c r="B10" s="4"/>
      <c r="C10" s="4">
        <f>COUNTA('!Measurement'!A3:A1048576)</f>
        <v>0</v>
      </c>
    </row>
    <row r="11" spans="1:3" ht="15.01" customHeight="1">
      <c r="A11" s="4" t="s">
        <v>38</v>
      </c>
      <c r="B11" s="4"/>
      <c r="C11" s="4">
        <f>COUNTA('!PbConfig'!A3:A1048576)</f>
        <v>0</v>
      </c>
    </row>
    <row r="12" spans="1:3" ht="15.01" customHeight="1">
      <c r="A12" s="4" t="s">
        <v>39</v>
      </c>
      <c r="B12" s="4"/>
      <c r="C12" s="4">
        <f>COUNTA('!Position'!A3:A1048576)</f>
        <v>0</v>
      </c>
    </row>
    <row r="13" spans="1:3" ht="15.01" customHeight="1">
      <c r="A13" s="4" t="s">
        <v>40</v>
      </c>
      <c r="B13" s="4"/>
      <c r="C13" s="4">
        <f>COUNTA('!Protein'!A3:A1048576)</f>
        <v>0</v>
      </c>
    </row>
    <row r="14" spans="1:3" ht="15.01" customHeight="1">
      <c r="A14" s="4" t="s">
        <v>41</v>
      </c>
      <c r="B14" s="4"/>
      <c r="C14" s="4">
        <f>COUNTA('!Quantity'!A3:A1048576)</f>
        <v>3</v>
      </c>
    </row>
    <row r="15" spans="1:3" ht="15.01" customHeight="1">
      <c r="A15" s="4" t="s">
        <v>42</v>
      </c>
      <c r="B15" s="4"/>
      <c r="C15" s="4">
        <f>COUNTA('!QuantityInfo'!A3:A1048576)</f>
        <v>0</v>
      </c>
    </row>
    <row r="16" spans="1:3" ht="15.01" customHeight="1">
      <c r="A16" s="4" t="s">
        <v>43</v>
      </c>
      <c r="B16" s="4"/>
      <c r="C16" s="4">
        <f>COUNTA('!QuantityMatrix'!A3:A1048576)</f>
        <v>2</v>
      </c>
    </row>
    <row r="17" spans="1:3" ht="15.01" customHeight="1">
      <c r="A17" s="4" t="s">
        <v>44</v>
      </c>
      <c r="B17" s="4"/>
      <c r="C17" s="4">
        <f>COUNTA('!Reaction'!A3:A1048576)</f>
        <v>0</v>
      </c>
    </row>
    <row r="18" spans="1:3" ht="15.01" customHeight="1">
      <c r="A18" s="4" t="s">
        <v>45</v>
      </c>
      <c r="B18" s="4"/>
      <c r="C18" s="4">
        <f>COUNTA('!ReactionStoichiometry'!A3:A1048576)</f>
        <v>0</v>
      </c>
    </row>
    <row r="19" spans="1:3" ht="15.01" customHeight="1">
      <c r="A19" s="4" t="s">
        <v>46</v>
      </c>
      <c r="B19" s="4"/>
      <c r="C19" s="4">
        <f>COUNTA('!Regulator'!A3:A1048576)</f>
        <v>0</v>
      </c>
    </row>
    <row r="20" spans="1:3" ht="15.01" customHeight="1">
      <c r="A20" s="4" t="s">
        <v>47</v>
      </c>
      <c r="B20" s="4"/>
      <c r="C20" s="4">
        <f>COUNTA('!Relation'!A3:A1048576)</f>
        <v>0</v>
      </c>
    </row>
    <row r="21" spans="1:3" ht="15.01" customHeight="1">
      <c r="A21" s="4" t="s">
        <v>48</v>
      </c>
      <c r="B21" s="4"/>
      <c r="C21" s="4">
        <f>COUNTA('!Relationship'!A3:A1048576)</f>
        <v>0</v>
      </c>
    </row>
    <row r="22" spans="1:3" ht="15.01" customHeight="1">
      <c r="A22" s="4" t="s">
        <v>49</v>
      </c>
      <c r="B22" s="4"/>
      <c r="C22" s="4">
        <f>COUNTA('!SparseMatrix'!A3:A1048576)</f>
        <v>0</v>
      </c>
    </row>
    <row r="23" spans="1:3" ht="15.01" customHeight="1">
      <c r="A23" s="4" t="s">
        <v>50</v>
      </c>
      <c r="B23" s="4"/>
      <c r="C23" s="4">
        <f>COUNTA('!SparseMatrixColumn'!A3:A1048576)</f>
        <v>0</v>
      </c>
    </row>
    <row r="24" spans="1:3" ht="15.01" customHeight="1">
      <c r="A24" s="4" t="s">
        <v>51</v>
      </c>
      <c r="B24" s="4"/>
      <c r="C24" s="4">
        <f>COUNTA('!SparseMatrixOrdered'!A3:A1048576)</f>
        <v>0</v>
      </c>
    </row>
    <row r="25" spans="1:3" ht="15.01" customHeight="1">
      <c r="A25" s="4" t="s">
        <v>52</v>
      </c>
      <c r="B25" s="4"/>
      <c r="C25" s="4">
        <f>COUNTA('!SparseMatrixRow'!A3:A1048576)</f>
        <v>0</v>
      </c>
    </row>
    <row r="26" spans="1:3" ht="15.01" customHeight="1">
      <c r="A26" s="4" t="s">
        <v>53</v>
      </c>
      <c r="B26" s="4"/>
      <c r="C26" s="4">
        <f>COUNTA('!StoichiometricMatrix'!A3:A1048576)</f>
        <v>0</v>
      </c>
    </row>
    <row r="27" spans="1:3" ht="15.01" customHeight="1">
      <c r="A27" s="4" t="s">
        <v>54</v>
      </c>
      <c r="B27" s="4"/>
      <c r="C27" s="4">
        <f>COUNTA('!rxnconContingencyList'!A3:A1048576)</f>
        <v>0</v>
      </c>
    </row>
    <row r="28" spans="1:3" ht="15.01" customHeight="1">
      <c r="A28" s="4" t="s">
        <v>55</v>
      </c>
      <c r="B28" s="4"/>
      <c r="C28" s="4">
        <f>COUNTA('!rxnconReactionList'!A3:A1048576)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203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>
        <v>0.0984</v>
      </c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205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>
        <v>10</v>
      </c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207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>
        <v>100</v>
      </c>
      <c r="BQ5" s="4"/>
      <c r="BR5" s="4"/>
      <c r="BS5" s="4"/>
      <c r="BT5" s="4"/>
      <c r="BU5" s="4"/>
      <c r="BV5" s="4"/>
      <c r="BW5" s="4"/>
    </row>
  </sheetData>
  <sheetProtection sheet="1" objects="1" scenarios="1" insertRows="0" deleteRows="0" sort="0" autoFilter="0"/>
  <autoFilter ref="A2:BW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209</v>
      </c>
      <c r="E2" s="3" t="s">
        <v>144</v>
      </c>
      <c r="F2" s="3" t="s">
        <v>210</v>
      </c>
      <c r="G2" s="3" t="s">
        <v>211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212</v>
      </c>
      <c r="N2" s="3" t="s">
        <v>186</v>
      </c>
      <c r="O2" s="3" t="s">
        <v>190</v>
      </c>
      <c r="P2" s="3" t="s">
        <v>213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215</v>
      </c>
      <c r="O2" s="3" t="s">
        <v>216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217</v>
      </c>
      <c r="AM2" s="3" t="s">
        <v>218</v>
      </c>
      <c r="AN2" s="3" t="s">
        <v>108</v>
      </c>
      <c r="AO2" s="3" t="s">
        <v>92</v>
      </c>
      <c r="AP2" s="3" t="s">
        <v>219</v>
      </c>
      <c r="AQ2" s="3" t="s">
        <v>220</v>
      </c>
      <c r="AR2" s="3" t="s">
        <v>221</v>
      </c>
      <c r="AS2" s="3" t="s">
        <v>222</v>
      </c>
      <c r="AT2" s="3" t="s">
        <v>223</v>
      </c>
      <c r="AU2" s="3" t="s">
        <v>224</v>
      </c>
      <c r="AV2" s="3" t="s">
        <v>225</v>
      </c>
      <c r="AW2" s="3" t="s">
        <v>226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227</v>
      </c>
      <c r="Q3" s="4"/>
      <c r="R3" s="4"/>
      <c r="S3" s="4"/>
      <c r="T3" s="4"/>
      <c r="U3" s="4"/>
      <c r="V3" s="4"/>
      <c r="W3" s="4"/>
      <c r="X3" s="4"/>
      <c r="Y3" s="4"/>
      <c r="Z3" s="4" t="s">
        <v>201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228</v>
      </c>
      <c r="AP3" s="4"/>
      <c r="AQ3" s="4"/>
      <c r="AR3" s="4">
        <v>1.1</v>
      </c>
      <c r="AS3" s="4">
        <v>1.2</v>
      </c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229</v>
      </c>
      <c r="Q4" s="4"/>
      <c r="R4" s="4"/>
      <c r="S4" s="4"/>
      <c r="T4" s="4"/>
      <c r="U4" s="4"/>
      <c r="V4" s="4"/>
      <c r="W4" s="4"/>
      <c r="X4" s="4"/>
      <c r="Y4" s="4"/>
      <c r="Z4" s="4" t="s">
        <v>201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230</v>
      </c>
      <c r="AP4" s="4"/>
      <c r="AQ4" s="4"/>
      <c r="AR4" s="4">
        <v>1.4</v>
      </c>
      <c r="AS4" s="4">
        <v>0.9</v>
      </c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232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233</v>
      </c>
      <c r="O2" s="3" t="s">
        <v>234</v>
      </c>
      <c r="P2" s="3" t="s">
        <v>81</v>
      </c>
      <c r="Q2" s="3" t="s">
        <v>235</v>
      </c>
      <c r="R2" s="3" t="s">
        <v>236</v>
      </c>
      <c r="S2" s="3" t="s">
        <v>107</v>
      </c>
      <c r="T2" s="3" t="s">
        <v>237</v>
      </c>
      <c r="U2" s="3" t="s">
        <v>238</v>
      </c>
      <c r="V2" s="3" t="s">
        <v>239</v>
      </c>
      <c r="W2" s="3" t="s">
        <v>240</v>
      </c>
      <c r="X2" s="3" t="s">
        <v>241</v>
      </c>
      <c r="Y2" s="3" t="s">
        <v>242</v>
      </c>
      <c r="Z2" s="3" t="s">
        <v>243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244</v>
      </c>
      <c r="AF2" s="3" t="s">
        <v>118</v>
      </c>
      <c r="AG2" s="3" t="s">
        <v>245</v>
      </c>
      <c r="AH2" s="3" t="s">
        <v>246</v>
      </c>
      <c r="AI2" s="3" t="s">
        <v>247</v>
      </c>
      <c r="AJ2" s="3" t="s">
        <v>248</v>
      </c>
      <c r="AK2" s="3" t="s">
        <v>249</v>
      </c>
      <c r="AL2" s="3" t="s">
        <v>73</v>
      </c>
      <c r="AM2" s="3" t="s">
        <v>74</v>
      </c>
      <c r="AN2" s="3" t="s">
        <v>175</v>
      </c>
      <c r="AO2" s="3" t="s">
        <v>250</v>
      </c>
      <c r="AP2" s="3" t="s">
        <v>251</v>
      </c>
      <c r="AQ2" s="3" t="s">
        <v>122</v>
      </c>
      <c r="AR2" s="3" t="s">
        <v>252</v>
      </c>
      <c r="AS2" s="3" t="s">
        <v>253</v>
      </c>
      <c r="AT2" s="3" t="s">
        <v>254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255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256</v>
      </c>
      <c r="C2" s="3" t="s">
        <v>257</v>
      </c>
      <c r="D2" s="3" t="s">
        <v>258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260</v>
      </c>
      <c r="O2" s="3" t="s">
        <v>261</v>
      </c>
      <c r="P2" s="3" t="s">
        <v>262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263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264</v>
      </c>
      <c r="H2" s="3" t="s">
        <v>265</v>
      </c>
      <c r="I2" s="3" t="s">
        <v>266</v>
      </c>
      <c r="J2" s="3" t="s">
        <v>267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268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264</v>
      </c>
      <c r="C2" s="3" t="s">
        <v>265</v>
      </c>
      <c r="D2" s="3" t="s">
        <v>142</v>
      </c>
      <c r="E2" s="3" t="s">
        <v>266</v>
      </c>
      <c r="F2" s="3" t="s">
        <v>157</v>
      </c>
      <c r="G2" s="3" t="s">
        <v>269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270</v>
      </c>
      <c r="B1" s="2"/>
      <c r="C1" s="2"/>
    </row>
    <row r="2" spans="1:3" ht="15.01" customHeight="1">
      <c r="A2" s="3" t="s">
        <v>271</v>
      </c>
      <c r="B2" s="3" t="s">
        <v>272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273</v>
      </c>
      <c r="B1" s="2"/>
    </row>
    <row r="2" spans="1:2" ht="15.01" customHeight="1">
      <c r="A2" s="3" t="s">
        <v>272</v>
      </c>
      <c r="B2" s="3" t="s">
        <v>274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275</v>
      </c>
      <c r="B1" s="2"/>
      <c r="C1" s="2"/>
    </row>
    <row r="2" spans="1:3" ht="15.01" customHeight="1">
      <c r="A2" s="3" t="s">
        <v>276</v>
      </c>
      <c r="B2" s="3" t="s">
        <v>277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278</v>
      </c>
      <c r="B1" s="2"/>
    </row>
    <row r="2" spans="1:2" ht="15.01" customHeight="1">
      <c r="A2" s="3" t="s">
        <v>271</v>
      </c>
      <c r="B2" s="3" t="s">
        <v>279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280</v>
      </c>
      <c r="B1" s="2"/>
      <c r="C1" s="2"/>
      <c r="D1" s="2"/>
      <c r="E1" s="2"/>
    </row>
    <row r="2" spans="1:5" ht="15.01" customHeight="1">
      <c r="A2" s="3" t="s">
        <v>281</v>
      </c>
      <c r="B2" s="3" t="s">
        <v>256</v>
      </c>
      <c r="C2" s="3" t="s">
        <v>257</v>
      </c>
      <c r="D2" s="3" t="s">
        <v>258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282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283</v>
      </c>
      <c r="B2" s="3" t="s">
        <v>284</v>
      </c>
      <c r="C2" s="3" t="s">
        <v>285</v>
      </c>
      <c r="D2" s="3" t="s">
        <v>232</v>
      </c>
      <c r="E2" s="3" t="s">
        <v>286</v>
      </c>
      <c r="F2" s="3" t="s">
        <v>287</v>
      </c>
      <c r="G2" s="3" t="s">
        <v>57</v>
      </c>
      <c r="H2" s="3" t="s">
        <v>288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290</v>
      </c>
      <c r="C2" s="3" t="s">
        <v>291</v>
      </c>
      <c r="D2" s="3" t="s">
        <v>292</v>
      </c>
      <c r="E2" s="3" t="s">
        <v>293</v>
      </c>
      <c r="F2" s="3" t="s">
        <v>168</v>
      </c>
      <c r="G2" s="3" t="s">
        <v>294</v>
      </c>
      <c r="H2" s="3" t="s">
        <v>295</v>
      </c>
      <c r="I2" s="3" t="s">
        <v>296</v>
      </c>
      <c r="J2" s="3" t="s">
        <v>287</v>
      </c>
      <c r="K2" s="3" t="s">
        <v>297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2019-09-23T15:04:15Z</dcterms:created>
  <dcterms:modified xsi:type="dcterms:W3CDTF">2019-09-23T15:04:15Z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2019-09-23T11:04:14Z</vt:filetime>
  </property>
  <property fmtid="{D5CDD505-2E9C-101B-9397-08002B2CF9AE}" pid="7" name="modified">
    <vt:filetime>2019-09-23T11:04:14Z</vt:filetime>
  </property>
</Properties>
</file>