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0800"/>
  </bookViews>
  <sheets>
    <sheet name="!!Data" sheetId="1" r:id="rId1"/>
  </sheets>
  <definedNames>
    <definedName name="_xlnm._FilterDatabase" localSheetId="0" hidden="1">'!!Data'!$A$3:$BM$98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E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3" authorId="0">
      <text>
        <r>
          <rPr>
            <sz val="10"/>
            <rFont val="Arial"/>
            <charset val="134"/>
          </rPr>
          <t>Enter a reaction equation (e.g. "A[c] &lt;=&gt; B[e]", "[c]: A &lt;=&gt; B").</t>
        </r>
      </text>
    </comment>
    <comment ref="G3" authorId="0">
      <text>
        <r>
          <rPr>
            <sz val="10"/>
            <rFont val="Arial"/>
            <charset val="134"/>
          </rPr>
          <t>Select "True" or "False".</t>
        </r>
      </text>
    </comment>
    <comment ref="I3" authorId="0">
      <text>
        <r>
          <rPr>
            <sz val="10"/>
            <rFont val="Arial"/>
            <charset val="134"/>
          </rPr>
          <t>Enter a string.</t>
        </r>
      </text>
    </comment>
    <comment ref="J3" authorId="0">
      <text>
        <r>
          <rPr>
            <sz val="10"/>
            <rFont val="Arial"/>
            <charset val="134"/>
          </rPr>
          <t>Enter a float or blank.</t>
        </r>
      </text>
    </comment>
    <comment ref="K3" authorId="0">
      <text>
        <r>
          <rPr>
            <sz val="10"/>
            <rFont val="Arial"/>
            <charset val="134"/>
          </rPr>
          <t>Enter a float or blank.</t>
        </r>
      </text>
    </comment>
    <comment ref="L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M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N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O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P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Q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R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S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T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U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V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W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X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Y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Z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AA3" authorId="0">
      <text>
        <r>
          <rPr>
            <sz val="10"/>
            <rFont val="Arial"/>
            <charset val="134"/>
          </rPr>
          <t>Enter a comma-separated list of values or blank.</t>
        </r>
      </text>
    </comment>
    <comment ref="AB3" authorId="0">
      <text>
        <r>
          <rPr>
            <sz val="10"/>
            <rFont val="Arial"/>
            <charset val="134"/>
          </rPr>
          <t>Enter a comma-separated list of values or blank.</t>
        </r>
      </text>
    </comment>
  </commentList>
</comments>
</file>

<file path=xl/sharedStrings.xml><?xml version="1.0" encoding="utf-8"?>
<sst xmlns="http://schemas.openxmlformats.org/spreadsheetml/2006/main" count="723" uniqueCount="541">
  <si>
    <t>!!!ObjTables comment='Data merged from Khodayari &amp; Maranas, Nature Communications, 2016, DOI: 10.1038/ncomms13806 and Gerosa et al., Cell Systems, 2015, 10.1016/j.cels.2015.09.008'</t>
  </si>
  <si>
    <t>!!ObjTables type='Data' tableFormat='row' class='Data'</t>
  </si>
  <si>
    <t>!Id (Khodayari and Maranas)</t>
  </si>
  <si>
    <t>!Id (Gerosa et al.)</t>
  </si>
  <si>
    <t>!Id (iAF1260 [Ref1])</t>
  </si>
  <si>
    <t>!Id (Escher)</t>
  </si>
  <si>
    <t>!Name</t>
  </si>
  <si>
    <t>!Equation</t>
  </si>
  <si>
    <t>!Reversible</t>
  </si>
  <si>
    <t>!Subsystem</t>
  </si>
  <si>
    <t>!EC number</t>
  </si>
  <si>
    <t>!Lower bound</t>
  </si>
  <si>
    <t>!Upper bound</t>
  </si>
  <si>
    <t>!Measured kcat (s^-1) [Ref2, Ref3]</t>
  </si>
  <si>
    <t>!Minimum measured forward kcat (s^-1) [Ref2, Ref3]</t>
  </si>
  <si>
    <t>!Maximum measured forward kcat (s^-1) [Ref2, Ref3]</t>
  </si>
  <si>
    <t>!Minimum estimated forward kcat (s^-1)</t>
  </si>
  <si>
    <t>!Maximum estimated forward kcat (s^-1)</t>
  </si>
  <si>
    <t>!Minimum measured backward kcat (s^-1) [Ref2, Ref3]</t>
  </si>
  <si>
    <t>!Maximum measured backward kcat (s^-1) [Ref2, Ref3]</t>
  </si>
  <si>
    <t>!Minimum estimated backward kcat (s^-1)</t>
  </si>
  <si>
    <t>!Maximum estimated backward kcat (s^-1)</t>
  </si>
  <si>
    <t>!Measured forward kcat (s^-1) [Ref2, Ref3]</t>
  </si>
  <si>
    <t>!Uncertainty in measured forward kcat (s^-1) [Ref2, Ref3]</t>
  </si>
  <si>
    <t>!Estimated forward kcat (s^-1) [Ref2, Ref3]</t>
  </si>
  <si>
    <t>!Uncertainty in estimated forward kcat (s^-1) [Ref2, Ref3]</t>
  </si>
  <si>
    <t>!Measured backward kcat (s^-1) [Ref2, Ref3]</t>
  </si>
  <si>
    <t>!Uncertainty in measured backward kcat (s^-1) [Ref2, Ref3]</t>
  </si>
  <si>
    <t>!Estimated backward kcat (s^-1) [Ref2, Ref3]</t>
  </si>
  <si>
    <t>!Uncertainty in estimated backward kcat (s^-1) [Ref2, Ref3]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</si>
  <si>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</si>
  <si>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</si>
  <si>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</si>
  <si>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</si>
  <si>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</si>
  <si>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</si>
  <si>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</si>
  <si>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</si>
  <si>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</si>
  <si>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</si>
  <si>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</si>
  <si>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</si>
  <si>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</si>
  <si>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</si>
  <si>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</si>
  <si>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</si>
  <si>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</si>
  <si>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</si>
  <si>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</si>
  <si>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</si>
  <si>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</si>
  <si>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</si>
  <si>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</si>
  <si>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</si>
  <si>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</si>
  <si>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</si>
  <si>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</si>
  <si>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</si>
  <si>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</si>
  <si>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</si>
  <si>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</si>
  <si>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</si>
  <si>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!Has kcat</t>
  </si>
  <si>
    <t>!Has ΔG</t>
  </si>
  <si>
    <t>!Has ΔG &gt; -RT</t>
  </si>
  <si>
    <t>!Data for metabolic map</t>
  </si>
  <si>
    <r>
      <rPr>
        <sz val="11"/>
        <color theme="1"/>
        <rFont val="Calibri"/>
        <charset val="134"/>
      </rPr>
      <t>ADSS</t>
    </r>
  </si>
  <si>
    <r>
      <rPr>
        <sz val="11"/>
        <color theme="1"/>
        <rFont val="Calibri"/>
        <charset val="134"/>
      </rPr>
      <t>adenylosuccinate synthase</t>
    </r>
  </si>
  <si>
    <r>
      <rPr>
        <sz val="11"/>
        <color theme="1"/>
        <rFont val="Calibri"/>
        <charset val="134"/>
      </rPr>
      <t>[c]: asp-L + gtp + imp &lt;=&gt; (2) h + dcamp + gdp + pi</t>
    </r>
  </si>
  <si>
    <r>
      <rPr>
        <sz val="11"/>
        <color theme="1"/>
        <rFont val="Calibri"/>
        <charset val="134"/>
      </rPr>
      <t>Purine and Pyrimidine Biosynthesis</t>
    </r>
  </si>
  <si>
    <r>
      <rPr>
        <sz val="11"/>
        <color theme="1"/>
        <rFont val="Calibri"/>
        <charset val="134"/>
      </rPr>
      <t>6.3.4.4</t>
    </r>
  </si>
  <si>
    <r>
      <rPr>
        <sz val="11"/>
        <color theme="1"/>
        <rFont val="Calibri"/>
        <charset val="134"/>
      </rPr>
      <t xml:space="preserve">Value	Molecule	Organism	Comments	PubMed ids	Image
0.96	2'-dIMP	Escherichia coli	22°C	672068	2D-image
0.0048	GTP	Escherichia coli	pH 7.7, 25°C, mutant N38A	651884	2D-image
0.0095	GTP	Escherichia coli	pH 7.7, 25°C, mutant H41N 	651884	2D-image
0.0134	GTP	Escherichia coli	pH 7.7, 25°C, mutant N38D	651884	2D-image
0.034	GTP	Escherichia coli	pH 7.7, 25°C, mutant N38E	651884	2D-image
0.049	GTP	Escherichia coli	pH 7.7, 25°C, mutant D21A	651884	2D-image
0.05	GTP	Escherichia coli	pH 7.7, 25°C, mutant V273N	652356	2D-image
0.096	GTP	Escherichia coli	pH 5.6, 25°C, wild-type	651884	2D-image
0.1	GTP	Escherichia coli	pH 7.7, 25°C, mutant R419L	651884	2D-image
0.171	GTP	Escherichia coli	pH 5.6, 25°C, mutant N38D	651884	2D-image
0.42	GTP	Escherichia coli	pH 7.7, 25°C, mutant T129A	652356	2D-image
0.46	GTP	Escherichia coli	pH 7.7, 25°C, mutant T128A	652356	2D-image
0.64	GTP	Escherichia coli	pH 7.7, 25°C, mutant T300A	652356	2D-image
0.89	GTP	Escherichia coli	pH 7.7, 25°C, mutant T42A	651884	2D-image
0.96	GTP	Escherichia coli	22°C, cosubstrate: 2'-dIMP	672068	2D-image
1.0	GTP	Escherichia coli	pH 7.7, 25°C, wild-type	651884	2D-image
1.0	GTP	Escherichia coli	pH 7.7, 25°C, mutant V273A; pH 7.7, 25°C, wild-type	652356	2D-image
1.0	GTP	Escherichia coli	22°C, cosubstrate: IMP	672068	2D-image
1.4	GTP	Escherichia coli		649264	2D-image
1.59	GTP	Escherichia coli	pH 7.8, 25°C, wild-type	651884	2D-image
1.99	GTP	Escherichia coli	pH 7.7, 25°C, mutant V273T	652356	2D-image
2.94	GTP	Escherichia coli	pH 7.8, 25°C, wild-type	651884	2D-image
2.94	GTP	Escherichia coli	pH 7.7, 25°C, mutant V273T	652356	2D-image
3.3	GTP	Escherichia coli	pH 7.7, 25°C, mutant T300V	652356	2D-image
6.08	GTP	Escherichia coli	pH 7.7, 25°C, mutant T42A	651884	2D-image
6.08	GTP	Escherichia coli	pH 7.7, 25°C, mutant T300A	652356	2D-image
0.08	hydroxylamine	Escherichia coli	pH 7.7, 25°C, mutant V273T	652356	2D-image
0.21	hydroxylamine	Escherichia coli	pH 7.7, 25°C, mutant V273A	652356	2D-image
0.24	hydroxylamine	Escherichia coli	pH 7.7, 25°C, mutant T301A	652356	2D-image
0.29	hydroxylamine	Escherichia coli	pH 7.7, 25°C, mutant V273N	652356	2D-image
0.5	hydroxylamine	Escherichia coli	pH 7.7, 25°C, wild-type	652356	2D-image
1.0	IMP	Escherichia coli	22°C	672068	2D-image
0.96	L-Asp	Escherichia coli	22°C, cosubstrate: 2'-dIMP	672068	2D-image
1.0	L-Asp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</si>
  <si>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ALAR</t>
    </r>
  </si>
  <si>
    <r>
      <rPr>
        <sz val="11"/>
        <color theme="1"/>
        <rFont val="Calibri"/>
        <charset val="134"/>
      </rPr>
      <t>alanine racemase</t>
    </r>
  </si>
  <si>
    <r>
      <rPr>
        <sz val="11"/>
        <color theme="1"/>
        <rFont val="Calibri"/>
        <charset val="134"/>
      </rPr>
      <t>[c]: ala-L &lt;=&gt; ala-D</t>
    </r>
  </si>
  <si>
    <r>
      <rPr>
        <sz val="11"/>
        <color theme="1"/>
        <rFont val="Calibri"/>
        <charset val="134"/>
      </rPr>
      <t>Alanine and Aspartate Metabolism</t>
    </r>
  </si>
  <si>
    <r>
      <rPr>
        <sz val="11"/>
        <color theme="1"/>
        <rFont val="Calibri"/>
        <charset val="134"/>
      </rPr>
      <t>5.1.1.1</t>
    </r>
  </si>
  <si>
    <r>
      <rPr>
        <sz val="11"/>
        <color theme="1"/>
        <rFont val="Calibri"/>
        <charset val="134"/>
      </rPr>
      <t xml:space="preserve">Value	Molecule	Organism	Comments	PubMed ids	Image
0.333	D-alanine	Escherichia coli	+/-0.033, Alr D164K, 30°C, pH 8.0, spectrophotometrically measured at 340 nm	695001	2D-image
1.317	D-alanine	Escherichia coli	+/-0.100, Alr E165K, 30°C, pH 8.0, spectrophotometrically measured at 340 nm	695001	2D-image
2.0-8.0	D-alanine	Escherichia coli	pH 8.2, 37°C	661002	2D-image
4.0	D-alanine	Escherichia coli	+/-0.417, Alr E165A, 30°C, pH 8.0, spectrophotometrically measured at 340 nm	695001	2D-image
4.466	D-alanine	Escherichia coli	+/-0.200, Alr D164A, 30°C, pH 8.0, spectrophotometrically measured at 340 nm	695001	2D-image
5.267	D-alanine	Escherichia coli	+/-0.333, Alr P219A, 30°C, pH 8.0, spectrophotometrically measured at 340 nm	695001	2D-image
5.783	D-alanine	Escherichia coli	+/-0.483, Alr wildtype, 30°C, pH 8.0, spectrophotometrically measured at 340 nm	695001	2D-image
6.35	D-alanine	Escherichia coli	+/-0.333, Alr E221K, 30°C, pH 8.0, spectrophotometrically measured at 340 nm	695001	2D-image
6.817	D-alanine	Escherichia coli	+/-0.650, Alr E221A, 30°C, pH 8.0, spectrophotometrically measured at 340 nm	695001	2D-image
7.617	D-alanine	Escherichia coli	+/-0.750, Alr E221P, 30°C, pH 8.0, spectrophotometrically measured at 340 nm	695001	2D-image
2.8	L-alanine	Escherichia coli	+/-0.250, Alr D164K, 30°C, pH 8.0, spectrophotometrically measured at 340 nm	695001	2D-image
16.72	L-alanine	Escherichia coli	+/-0.850, Alr E165K, 30°C, pH 8.0, spectrophotometrically measured at 340 nm	695001	2D-image
22.47	L-alanine	Escherichia coli	+/-2.667, Alr E165A, 30°C, pH 8.0, spectrophotometrically measured at 340 nm	695001	2D-image
27.6	L-alanine	Escherichia coli	pH 8.2, 37°C	661002	2D-image
41.82	L-alanine	Escherichia coli	+/-2.600, Alr D164A, 30°C, pH 8.0, spectrophotometrically measured at 340 nm	695001	2D-image
51.77	L-alanine	Escherichia coli	+/-6.067, Alr P219A, 30°C, pH 8.0, spectrophotometrically measured at 340 nm	695001	2D-image
53.98	L-alanine	Escherichia coli	+/-3.217, Alr wildtype, 30°C, pH 8.0, spectrophotometrically measured at 340 nm	695001	2D-image
67.07	L-alanine	Escherichia coli	+/-7.633, Alr E221P, 30°C, pH 8.0, spectrophotometrically measured at 340 nm	695001	2D-image
68.23	L-alanine	Escherichia coli	+/-7.550, Alr E221K, 30°C, pH 8.0, spectrophotometrically measured at 340 nm	695001	2D-image
70.92	L-alanine	Escherichia coli	+/-2.333, Alr E221A, 30°C, pH 8.0, spectrophotometrically measured at 340 nm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</si>
  <si>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ANPRT</t>
    </r>
  </si>
  <si>
    <r>
      <rPr>
        <sz val="11"/>
        <color theme="1"/>
        <rFont val="Calibri"/>
        <charset val="134"/>
      </rPr>
      <t>anthranilate phosphoribosyltransferase</t>
    </r>
  </si>
  <si>
    <r>
      <rPr>
        <sz val="11"/>
        <color theme="1"/>
        <rFont val="Calibri"/>
        <charset val="134"/>
      </rPr>
      <t>[c]: anth + prpp &lt;=&gt; ppi + pran</t>
    </r>
  </si>
  <si>
    <r>
      <rPr>
        <sz val="11"/>
        <color theme="1"/>
        <rFont val="Calibri"/>
        <charset val="134"/>
      </rPr>
      <t>Tyrosine, Tryptophan, and Phenylalanine Metabolism</t>
    </r>
  </si>
  <si>
    <r>
      <rPr>
        <sz val="11"/>
        <color theme="1"/>
        <rFont val="Calibri"/>
        <charset val="134"/>
      </rPr>
      <t>2.4.2.18</t>
    </r>
  </si>
  <si>
    <r>
      <rPr>
        <sz val="11"/>
        <color theme="1"/>
        <rFont val="Calibri"/>
        <charset val="134"/>
      </rPr>
      <t xml:space="preserve">Value	Molecule	Organism	PubMed ids	Image
4.4	5-phospho-alpha-D-ribose 1-diphosphate	Escherichia coli	638667	2D-image
4.4	anthranilate	Escherichia coli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</si>
  <si>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ASNN</t>
    </r>
  </si>
  <si>
    <r>
      <rPr>
        <sz val="11"/>
        <color theme="1"/>
        <rFont val="Calibri"/>
        <charset val="134"/>
      </rPr>
      <t>L-asparaginase</t>
    </r>
  </si>
  <si>
    <r>
      <rPr>
        <sz val="11"/>
        <color theme="1"/>
        <rFont val="Calibri"/>
        <charset val="134"/>
      </rPr>
      <t>[c]: asn-L + h2o &lt;=&gt; asp-L + nh4</t>
    </r>
  </si>
  <si>
    <r>
      <rPr>
        <sz val="11"/>
        <color theme="1"/>
        <rFont val="Calibri"/>
        <charset val="134"/>
      </rPr>
      <t>3.5.1.1</t>
    </r>
  </si>
  <si>
    <r>
      <rPr>
        <sz val="11"/>
        <color theme="1"/>
        <rFont val="Calibri"/>
        <charset val="134"/>
      </rPr>
      <t xml:space="preserve">Value	Molecule	Organism	Comments	PubMed ids	Image
7.0	Asn	Escherichia coli	pH 7.0, 25°C, mutant enzyme N248A	657311	2D-image
24.0	Asn	Escherichia coli	pH 7.0, 25°C, wild-type enzyme	657311	2D-image
0.0027	L-asparagine	Escherichia coli	37°C, pH 8.0, wild-type enzyme and mutant enzyme D178P	686454	2D-image
0.004	L-aspartyl-beta-hydroxamate	Escherichia coli	pH 7.0, 25°C, mutant enzyme G88A	657311	2D-image
0.11	L-aspartyl-beta-hydroxamate	Escherichia coli	pH 7.0, 25°C, mutant enzyme G11V	657311	2D-image
0.143	L-aspartyl-beta-hydroxamate	Escherichia coli	pH 7.0, 25°C, mutant enzyme Q59G	657311	2D-image
0.2	L-aspartyl-beta-hydroxamate	Escherichia coli	pH 7.0, 25°C, mutant enzyme G57L	657311	2D-image
0.46	L-aspartyl-beta-hydroxamate	Escherichia coli	pH 7.0, 25°C, mutant enzyme N248D	657311	2D-image
0.86	L-aspartyl-beta-hydroxamate	Escherichia coli	pH 7.0, 25°C, mutant enzyme G57V	657311	2D-image
2.0	L-aspartyl-beta-hydroxamate	Escherichia coli	pH 7.0, 25°C, mutant enzyme Q59E	657311	2D-image
9.7	L-aspartyl-beta-hydroxamate	Escherichia coli	pH 7.0, 25°C, mutant enzyme Q59A	657311	2D-image
10.3	L-aspartyl-beta-hydroxamate	Escherichia coli	pH 7.0, 25°C, mutant enzyme V27L	657311	2D-image
10.8	L-aspartyl-beta-hydroxamate	Escherichia coli	pH 7.0, 25°C, mutant enzyme V27M	657311	2D-image
15.4	L-aspartyl-beta-hydroxamate	Escherichia coli	pH 7.0, 25°C, mutant enzyme G57A	657311	2D-image
21.0	L-aspartyl-beta-hydroxamate	Escherichia coli	pH 7.0, 25°C, mutant enzyme N248Q	657311	2D-image
23.0	L-aspartyl-beta-hydroxamate	Escherichia coli	pH 7.0, 25°C, mutant enzyme N248G	657311	2D-image
26.0	L-aspartyl-beta-hydroxamate	Escherichia coli	pH 7.0, 25°C, mutant enzyme N248W	657311	2D-image
27.0	L-aspartyl-beta-hydroxamate	Escherichia coli	pH 7.0, 25°C, mutant enzyme N248A	657311	2D-image
29.0	L-aspartyl-beta-hydroxamate	Escherichia coli	pH 7.0, 25°C, wild-type enzyme	657311	2D-image
0.001	L-Gln	Escherichia coli	pH 7.0, 25°C, mutant enzyme Q59A	657311	2D-image
0.0024	L-Gln	Escherichia coli	pH 7.0, 25°C, mutant enzyme Q59E	657311	2D-image
0.0029	L-Gln	Escherichia coli	pH 7.0, 25°C, mutant enzyme N248A	657311	2D-image
0.0046	L-Gln	Escherichia coli	pH 7.0, 25°C, mutant enzyme N248G	657311	2D-image
0.006	L-Gln	Escherichia coli	pH 7.0, 25°C, mutant enzyme G57V	657311	2D-image
0.0068	L-Gln	Escherichia coli	pH 7.0, 25°C, mutant enzyme N248D	657311	2D-image
0.01	L-Gln	Escherichia coli	pH 7.0, 25°C, mutant enzyme G57A; pH 7.0, 25°C, mutant enzyme Q59G	657311	2D-image
0.019	L-Gln	Escherichia coli	pH 7.0, 25°C, mutant enzyme N248E	657311	2D-image
0.032	L-Gln	Escherichia coli	pH 7.0, 25°C, mutant enzyme N248Q; pH 7.0, 25°C, mutant enzyme V27M	657311	2D-image
0.091	L-Gln	Escherichia coli	pH 7.0, 25°C, mutant enzyme V27L	657311	2D-image
0.33	L-Gln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</si>
  <si>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ASPK</t>
    </r>
  </si>
  <si>
    <r>
      <rPr>
        <sz val="11"/>
        <color theme="1"/>
        <rFont val="Calibri"/>
        <charset val="134"/>
      </rPr>
      <t>aspartate kinase</t>
    </r>
  </si>
  <si>
    <r>
      <rPr>
        <sz val="11"/>
        <color theme="1"/>
        <rFont val="Calibri"/>
        <charset val="134"/>
      </rPr>
      <t>[c]: asp-L + atp &lt;=&gt; 4pasp + adp</t>
    </r>
  </si>
  <si>
    <r>
      <rPr>
        <sz val="11"/>
        <color theme="1"/>
        <rFont val="Calibri"/>
        <charset val="134"/>
      </rPr>
      <t>Threonine and Lysine Metabolism</t>
    </r>
  </si>
  <si>
    <r>
      <rPr>
        <sz val="11"/>
        <color theme="1"/>
        <rFont val="Calibri"/>
        <charset val="134"/>
      </rPr>
      <t>2.7.2.4</t>
    </r>
  </si>
  <si>
    <r>
      <rPr>
        <sz val="11"/>
        <color theme="1"/>
        <rFont val="Calibri"/>
        <charset val="134"/>
      </rPr>
      <t xml:space="preserve">Value	Molecule	Organism	Comments	PubMed ids	Image
0.16	L-aspartate	Escherichia coli	recombinant hybrid bifunctional holoenzyme AKIII-HDHI+ containing the interface region, asparate kinase activity	654640	2D-image
0.39	L-aspartate	Escherichia coli	recombinant wild-type bifunctional holoenzyme, asparate kinase activity	654640	2D-image
14.2	L-aspartate	Escherichia coli	aspartokinase II	642314	2D-image
39.2	L-aspartate	Escherichia coli	aspartokinase III	642314	2D-image
56.7	L-aspartate	Escherichia coli	aspartokinase I	642314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</si>
  <si>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ASPT</t>
    </r>
  </si>
  <si>
    <r>
      <rPr>
        <sz val="11"/>
        <color theme="1"/>
        <rFont val="Calibri"/>
        <charset val="134"/>
      </rPr>
      <t>L-aspartase</t>
    </r>
  </si>
  <si>
    <r>
      <rPr>
        <sz val="11"/>
        <color theme="1"/>
        <rFont val="Calibri"/>
        <charset val="134"/>
      </rPr>
      <t>[c]: asp-L &lt;=&gt; fum + nh4</t>
    </r>
  </si>
  <si>
    <r>
      <rPr>
        <sz val="11"/>
        <color theme="1"/>
        <rFont val="Calibri"/>
        <charset val="134"/>
      </rPr>
      <t>4.3.1.1</t>
    </r>
  </si>
  <si>
    <r>
      <rPr>
        <sz val="11"/>
        <color theme="1"/>
        <rFont val="Calibri"/>
        <charset val="134"/>
      </rPr>
      <t xml:space="preserve">Value	Molecule	Organism	Comments	PubMed ids	Image
163.0	L-aspartate	Escherichia coli	monomeric mutant enzyme maspase 1	664592	2D-image
165.0	L-aspartate	Escherichia coli	dimeric mutant enzyme maspase 2	664592	2D-image
170.0	L-aspartate	Escherichia coli	tetrameric mutant enzyme maspase 3	664592	2D-image
180.0	L-aspartate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</si>
  <si>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ASPTA</t>
    </r>
  </si>
  <si>
    <r>
      <rPr>
        <sz val="11"/>
        <color theme="1"/>
        <rFont val="Calibri"/>
        <charset val="134"/>
      </rPr>
      <t>aspartate transaminase</t>
    </r>
  </si>
  <si>
    <r>
      <rPr>
        <sz val="11"/>
        <color theme="1"/>
        <rFont val="Calibri"/>
        <charset val="134"/>
      </rPr>
      <t>[c]: akg + asp-L &lt;=&gt; glu-L + oaa</t>
    </r>
  </si>
  <si>
    <r>
      <rPr>
        <sz val="11"/>
        <color theme="1"/>
        <rFont val="Calibri"/>
        <charset val="134"/>
      </rPr>
      <t>2.6.1.1</t>
    </r>
  </si>
  <si>
    <r>
      <rPr>
        <sz val="11"/>
        <color theme="1"/>
        <rFont val="Calibri"/>
        <charset val="134"/>
      </rPr>
      <t xml:space="preserve">Value	Molecule	Organism	Comments	PubMed ids	Image
0.35	2-oxo-4-phenyl-butanoic acid	Escherichia coli	wild-type enzyme	658335	2D-image
0.38	2-oxo-4-phenyl-butanoic acid	Escherichia coli	mutant enzyme R292E/L18H	658335	2D-image
43.0	L-Asp	Escherichia coli	pH 8, mutant enzyme A12T/P13T/N34D/T109S/G261A/S285G/A293D/N297S	658035	2D-image
0.13	L-aspartate	Escherichia coli	pH 7.5, 25°C, mutant I33Q/Y214Q/R280Y	721734	2D-image
259.0	L-aspartate	Escherichia coli	wild-type, pH 8.4, 25°C	639884	2D-image
530.0	L-aspartate	Escherichia coli	pH 7.5, 25°C, wild-type	721734	2D-image
0.03	L-glutamate	Escherichia coli	pH 7.5, 25°C, mutant I33Q/Y214Q/R280Y	721734	2D-image
670.0	L-glutamate	Escherichia coli	pH 7.5, 25°C, wild-type	721734	2D-image
0.305	L-Lys	Escherichia coli	wild-type enzyme	658335	2D-image
5.55	L-Lys	Escherichia coli	mutant enzyme R292E/L18H	658335	2D-image
10.0	L-Phe	Escherichia coli	pH 8, mutant enzyme A12T/P13T/N34D/T109S/G261A/S285G/A293D/N297S	658035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</si>
  <si>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CHORM</t>
    </r>
  </si>
  <si>
    <r>
      <rPr>
        <sz val="11"/>
        <color theme="1"/>
        <rFont val="Calibri"/>
        <charset val="134"/>
      </rPr>
      <t>chorismate mutase</t>
    </r>
  </si>
  <si>
    <r>
      <rPr>
        <sz val="11"/>
        <color theme="1"/>
        <rFont val="Calibri"/>
        <charset val="134"/>
      </rPr>
      <t>[c]: chor &lt;=&gt; pphn</t>
    </r>
  </si>
  <si>
    <r>
      <rPr>
        <sz val="11"/>
        <color theme="1"/>
        <rFont val="Calibri"/>
        <charset val="134"/>
      </rPr>
      <t>5.4.99.5</t>
    </r>
  </si>
  <si>
    <r>
      <rPr>
        <sz val="11"/>
        <color theme="1"/>
        <rFont val="Calibri"/>
        <charset val="134"/>
      </rPr>
      <t xml:space="preserve">Value	Molecule	Organism	Comments	PubMed ids	Image
0.00983	chorismate	Escherichia coli	mutant enzyme Lys39Arg	3568	2D-image
0.0492	chorismate	Escherichia coli	mutant enzyme Lys39Asn	3568	2D-image
0.123	chorismate	Escherichia coli	mutant enzyme Lys39Arg	3568	2D-image
2.3	chorismate	Escherichia coli	30°C, pH 7.2, mutant H239N	390552	2D-image
4.8	chorismate	Escherichia coli	30°C, pH 7.2, mutant H245N	390552	2D-image
6.0	chorismate	Escherichia coli	30°C, pH 7.2, mutant H347N	390552	2D-image
7.2	chorismate	Escherichia coli	30°C, pH 7.2, mutant H131A	390552	2D-image
8.0	chorismate	Escherichia coli	30°C, pH 7.2, mutant H257A	390552	2D-image
10.0	chorismate	Escherichia coli	30°C, pH 7.2, mutant H153N	390552	2D-image
15.0	chorismate	Escherichia coli	30°C, pH 7.2, mutant H265A	390552	2D-image
16.0	chorismate	Escherichia coli	30°C, pH 7.2, mutant H197N	390552	2D-image
27.0	chorismate	Escherichia coli	30°C, pH 7.2, wild-type	390552	2D-image
33.4	chorismate	Escherichia coli	mutant I81L/V85I	663283	2D-image
36.55	chorismate	Escherichia coli	mutant L7I	663283	2D-image
38.87	chorismate	Escherichia coli	wild type	663283	2D-image
39.0	chorismate	Escherichia coli	wild-type enzyme	3570	2D-image
40.7	chorismate	Escherichia coli	genetically engineered enzyme containg the amino acid residues 1-300	3570	2D-image
41.4	chorismate	Escherichia coli	wild-type enzyme	3568	2D-image
44.3	chorismate	Escherichia coli	genetically engineered enzyme containg the amino acid residues 1-285	3570	2D-image
45.13	chorismate	Escherichia coli	mutant A32S	663283	2D-image
50.77	chorismate	Escherichia coli	mutant V35I	663283	2D-image
64.0	chorismate	Escherichia coli	chorismate mutase domain of P-protein	651595	2D-image
140500.0	chorismate	Escherichia coli	37°C, pH 7.8, in presence of P-protein	650528	2D-image
141000.0	chorismate	Escherichia coli	37°C, pH 7.8, in presence of P-protein	650528	2D-image
148900.0	chorismate	Escherichia coli	37°C, pH 7.8, chorismate mutase	650528	2D-image
149000.0	chorismate	Escherichia coli	37°C, pH 7.8, chorismate mutase	650528	2D-image
234000.0	chorismate	Escherichia coli	37°C, pH 7.8, DELTA102-285 in presence of 0.05 mM phenylalanine	650528	2D-image
234100.0	chorismate	Escherichia coli	37°C, pH 7.8, DELTA102-285 in presence of 0.05 mM phenylalanine	650528	2D-image
253000.0	chorismate	Escherichia coli	37°C, pH 7.8, DELTA102-285 in presence of 0.5 mM phenylalanine	650528	2D-image
253400.0	chorismate	Escherichia coli	37°C, pH 7.8, DELTA102-285 in presence of 0.5 mM phenylalanine	650528	2D-image
257900.0	chorismate	Escherichia coli	37°C, pH 7.8, DELTA102-285 in presence of 2 mM phenylalanine	650528	2D-image
258000.0	chorismate	Escherichia coli	37°C, pH 7.8, DELTA102-285 in presence of 2 mM phenylalanine	650528	2D-image
365600.0	chorismate	Escherichia coli	37°C, pH 7.8, DELTA102-285	650528	2D-image
94100.0	prephenate	Escherichia coli	37°C, pH 7.8, in presence of P-protein	650528	2D-image
94140.0	prephenate	Escherichia coli	37°C, pH 7.8, in presence of P-protein	650528	2D-image
366000.0	chorismate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</si>
  <si>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EAR100x</t>
    </r>
  </si>
  <si>
    <r>
      <rPr>
        <sz val="11"/>
        <color theme="1"/>
        <rFont val="Calibri"/>
        <charset val="134"/>
      </rPr>
      <t>enoyl-[acyl-carrier-protein] reductase (NADH) (n-C10:0)</t>
    </r>
  </si>
  <si>
    <r>
      <rPr>
        <sz val="11"/>
        <color theme="1"/>
        <rFont val="Calibri"/>
        <charset val="134"/>
      </rPr>
      <t>[c]: h + nadh + tdec2eACP &lt;=&gt; dcaACP + nad</t>
    </r>
  </si>
  <si>
    <r>
      <rPr>
        <sz val="11"/>
        <color theme="1"/>
        <rFont val="Calibri"/>
        <charset val="134"/>
      </rPr>
      <t>Cell Envelope Biosynthesis</t>
    </r>
  </si>
  <si>
    <r>
      <rPr>
        <sz val="11"/>
        <color theme="1"/>
        <rFont val="Calibri"/>
        <charset val="134"/>
      </rPr>
      <t>1.3.1.9</t>
    </r>
  </si>
  <si>
    <r>
      <rPr>
        <sz val="11"/>
        <color theme="1"/>
        <rFont val="Calibri"/>
        <charset val="134"/>
      </rPr>
      <t xml:space="preserve">Value	Molecule	Organism	Comments	PubMed ids	Image
0.00278	crotonyl CoA	Escherichia coli		390892	2D-image
0.45	trans-2-dodecenoyl-CoA	Escherichia coli	25°C, pH 8.0, M159T mutant	654701	2D-image
1.75	trans-2-dodecenoyl-CoA	Escherichia coli	25°C, pH 8.0, Y156F mutant	654701	2D-image
5.0	trans-2-dodecenoyl-CoA	Escherichia coli	25°C, pH 8.0, G93V mutant	654701	2D-image
8.15	trans-2-dodecenoyl-CoA	Escherichia coli	25°C, pH 8.0, A197M mutant	654701	2D-image
10.6	trans-2-dodecenoyl-CoA	Escherichia coli	25°C, pH 8.0, F203L mutant	654701	2D-image
11.9	trans-2-dodecenoyl-CoA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</si>
  <si>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EDA</t>
    </r>
  </si>
  <si>
    <r>
      <rPr>
        <sz val="11"/>
        <color theme="1"/>
        <rFont val="Calibri"/>
        <charset val="134"/>
      </rPr>
      <t>2-dehydro-3-deoxy-phosphogluconate aldolase</t>
    </r>
  </si>
  <si>
    <r>
      <rPr>
        <sz val="11"/>
        <color theme="1"/>
        <rFont val="Calibri"/>
        <charset val="134"/>
      </rPr>
      <t>[c]: 2ddg6p &lt;=&gt; g3p + pyr</t>
    </r>
  </si>
  <si>
    <r>
      <rPr>
        <sz val="11"/>
        <color theme="1"/>
        <rFont val="Calibri"/>
        <charset val="134"/>
      </rPr>
      <t>Pentose Phosphate Pathway</t>
    </r>
  </si>
  <si>
    <r>
      <rPr>
        <sz val="11"/>
        <color theme="1"/>
        <rFont val="Calibri"/>
        <charset val="134"/>
      </rPr>
      <t>4.1.2.14</t>
    </r>
  </si>
  <si>
    <r>
      <rPr>
        <sz val="11"/>
        <color theme="1"/>
        <rFont val="Calibri"/>
        <charset val="134"/>
      </rPr>
      <t xml:space="preserve">Value	Molecule	PubMed ids
0.019	2-dehydro-3-deoxy-D-gluconate	682736
0.04	2-dehydro-3-deoxy-D-gluconate	682736
0.08	2-dehydro-3-deoxy-D-gluconate	682736
0.11	2-dehydro-3-deoxy-D-gluconate	682736
0.00029	2-Dehydro-3-deoxy-D-gluconate 6-phosphate	682736
0.0026	2-Dehydro-3-deoxy-D-gluconate 6-phosphate	682736
0.0063	2-Dehydro-3-deoxy-D-gluconate 6-phosphate	682736
0.02	2-Dehydro-3-deoxy-D-gluconate 6-phosphate	678625
2.5	2-Dehydro-3-deoxy-D-gluconate 6-phosphate	650823
3.2	2-Dehydro-3-deoxy-D-gluconate 6-phosphate	682736
7.8	2-Dehydro-3-deoxy-D-gluconate 6-phosphate	650823
9.8	2-Dehydro-3-deoxy-D-gluconate 6-phosphate	678625
11.2	2-Dehydro-3-deoxy-D-gluconate 6-phosphate	650823
52.0	2-Dehydro-3-deoxy-D-gluconate 6-phosphate	650823
74.0	2-Dehydro-3-deoxy-D-gluconate 6-phosphate	682736
80.0	2-Dehydro-3-deoxy-D-gluconate 6-phosphate	678625
83.0	2-Dehydro-3-deoxy-D-gluconate 6-phosphate	682736
93.0	2-Dehydro-3-deoxy-D-gluconate 6-phosphate	650823
97.0	2-Dehydro-3-deoxy-D-gluconate 6-phosphate	682736
108.0	2-Dehydro-3-deoxy-D-gluconate 6-phosphate	650823
284.0	2-Dehydro-3-deoxy-D-gluconate 6-phosphate	650823
6.0	2-dehydro-4-hydroxy-4-(2'-pyridyl)butyrate	682736
11.0	2-dehydro-4-hydroxy-4-(2'-pyridyl)butyrate	682736
27.0	2-dehydro-4-hydroxy-4-(2'-pyridyl)butyrate	682736
40.0	2-dehydro-4-hydroxy-4-(2'-pyridyl)butyrate	682736
1.8	2-dehydro-4-hydroxyoctonate	682736
2.0	2-dehydro-4-hydroxyoctonate	682736
2.6	2-dehydro-4-hydroxyoctonate	682736
2.9	2-dehydro-4-hydroxyoctonate	682736
1e-06	benzaldehyde	653924
0.016	D-2-dehydro-deoxygluconate	650823
0.021	D-2-dehydro-deoxygluconate	650823
0.1	D-2-dehydro-deoxygluconate	650823
0.11	D-2-dehydro-deoxygluconate	650823
0.13	D-2-dehydro-deoxygluconate	650823
0.16	D-2-dehydro-deoxygluconate	650823
0.43	D-2-dehydro-deoxygluconate	650823
0.58	D-2-dehydro-deoxygluconate	650823
1.09	D-2-dehydro-deoxygluconate	650823
6.08	D-2-dehydro-deoxygluconate	650823
4.6e-06	pyruvate	653924
0.0121	pyruvate	653924
</t>
    </r>
  </si>
  <si>
    <r>
      <rPr>
        <sz val="11"/>
        <color theme="1"/>
        <rFont val="Calibri"/>
        <charset val="134"/>
      </rPr>
      <t>FBA</t>
    </r>
  </si>
  <si>
    <t>FBA</t>
  </si>
  <si>
    <r>
      <rPr>
        <sz val="11"/>
        <color theme="1"/>
        <rFont val="Calibri"/>
        <charset val="134"/>
      </rPr>
      <t>fructose-bisphosphate aldolase</t>
    </r>
  </si>
  <si>
    <r>
      <rPr>
        <sz val="11"/>
        <color theme="1"/>
        <rFont val="Calibri"/>
        <charset val="134"/>
      </rPr>
      <t>[c]: fdp &lt;=&gt; dhap + g3p</t>
    </r>
  </si>
  <si>
    <r>
      <rPr>
        <sz val="11"/>
        <color theme="1"/>
        <rFont val="Calibri"/>
        <charset val="134"/>
      </rPr>
      <t>Glycolysis/Gluconeogenesis</t>
    </r>
  </si>
  <si>
    <r>
      <rPr>
        <sz val="11"/>
        <color theme="1"/>
        <rFont val="Calibri"/>
        <charset val="134"/>
      </rPr>
      <t>4.1.2.13</t>
    </r>
  </si>
  <si>
    <r>
      <rPr>
        <sz val="11"/>
        <color theme="1"/>
        <rFont val="Calibri"/>
        <charset val="134"/>
      </rPr>
      <t xml:space="preserve">Value	Molecule	PubMed ids
0.001	D-fructose 1,6-bisphosphate	652787
0.0028	D-fructose 1,6-bisphosphate	652787
0.013	D-fructose 1,6-bisphosphate	652876
0.033	D-fructose 1,6-bisphosphate	652876
0.16	D-fructose 1,6-bisphosphate	651065
0.19	D-fructose 1,6-bisphosphate	652787
0.58	D-fructose 1,6-bisphosphate	651065
0.85	D-fructose 1,6-bisphosphate	651065
2.0	D-fructose 1,6-bisphosphate	652787
2.2	D-fructose 1,6-bisphosphate	652787
5.8	D-fructose 1,6-bisphosphate	652876
6.08	D-fructose 1,6-bisphosphate	651065
6.3	D-fructose 1,6-bisphosphate	651065
7.0	D-fructose 1,6-bisphosphate	652787
8.2	D-fructose 1,6-bisphosphate	652787
8.5	D-fructose 1,6-bisphosphate	651065
10.5	D-fructose 1,6-bisphosphate	651065, 652876
12.3	D-fructose 1,6-bisphosphate	652787
14.2	D-fructose 1,6-bisphosphate	666802
</t>
    </r>
  </si>
  <si>
    <r>
      <rPr>
        <sz val="11"/>
        <color theme="1"/>
        <rFont val="Calibri"/>
        <charset val="134"/>
      </rPr>
      <t>FBP</t>
    </r>
  </si>
  <si>
    <t>FBP</t>
  </si>
  <si>
    <r>
      <rPr>
        <sz val="11"/>
        <color theme="1"/>
        <rFont val="Calibri"/>
        <charset val="134"/>
      </rPr>
      <t>fructose-bisphosphatase</t>
    </r>
  </si>
  <si>
    <r>
      <rPr>
        <sz val="11"/>
        <color theme="1"/>
        <rFont val="Calibri"/>
        <charset val="134"/>
      </rPr>
      <t>[c]: fdp + h2o &lt;=&gt; f6p + pi</t>
    </r>
  </si>
  <si>
    <r>
      <rPr>
        <sz val="11"/>
        <color theme="1"/>
        <rFont val="Calibri"/>
        <charset val="134"/>
      </rPr>
      <t>3.1.3.11</t>
    </r>
  </si>
  <si>
    <r>
      <rPr>
        <sz val="11"/>
        <color theme="1"/>
        <rFont val="Calibri"/>
        <charset val="134"/>
      </rPr>
      <t xml:space="preserve">Value	Molecule	PubMed ids
1.1	D-fructose 1,6-bisphosphate	693243
1.2	D-fructose 1,6-bisphosphate	693243
5.4	D-fructose 1,6-bisphosphate	693243
5.7	D-fructose 1,6-bisphosphate	693243
7.5	D-fructose 1,6-bisphosphate	693243
8.0	D-fructose 1,6-bisphosphate	680756
11.3	D-fructose 1,6-bisphosphate	665621
14.0	D-fructose 1,6-bisphosphate	693243
14.6	D-fructose 1,6-bisphosphate	650375
20.0	D-fructose 1,6-bisphosphate	665621
22.0	D-fructose 1,6-bisphosphate	652492
24.0	D-fructose 1,6-bisphosphate	680756
26.0	D-fructose 1,6-bisphosphate	680756
2.5	fructose 1,6-bisphosphate	693243
</t>
    </r>
  </si>
  <si>
    <r>
      <rPr>
        <sz val="11"/>
        <color theme="1"/>
        <rFont val="Calibri"/>
        <charset val="134"/>
      </rPr>
      <t>FRD2</t>
    </r>
  </si>
  <si>
    <r>
      <rPr>
        <sz val="11"/>
        <color theme="1"/>
        <rFont val="Calibri"/>
        <charset val="134"/>
      </rPr>
      <t>fumarate reductase</t>
    </r>
  </si>
  <si>
    <r>
      <rPr>
        <sz val="11"/>
        <color theme="1"/>
        <rFont val="Calibri"/>
        <charset val="134"/>
      </rPr>
      <t>[c]: fum + q8h2 &lt;=&gt; q8 + succ</t>
    </r>
  </si>
  <si>
    <r>
      <rPr>
        <sz val="11"/>
        <color theme="1"/>
        <rFont val="Calibri"/>
        <charset val="134"/>
      </rPr>
      <t>Citric Acid Cycle</t>
    </r>
  </si>
  <si>
    <r>
      <rPr>
        <sz val="11"/>
        <color theme="1"/>
        <rFont val="Calibri"/>
        <charset val="134"/>
      </rPr>
      <t>1.3.99.1</t>
    </r>
  </si>
  <si>
    <r>
      <rPr>
        <sz val="11"/>
        <color theme="1"/>
        <rFont val="Calibri"/>
        <charset val="134"/>
      </rPr>
      <t xml:space="preserve">Value	Molecule	PubMed ids
167.0-217.0	succinate	348059, 391172
</t>
    </r>
  </si>
  <si>
    <r>
      <rPr>
        <sz val="11"/>
        <color theme="1"/>
        <rFont val="Calibri"/>
        <charset val="134"/>
      </rPr>
      <t>FUM</t>
    </r>
  </si>
  <si>
    <t>FUM</t>
  </si>
  <si>
    <r>
      <rPr>
        <sz val="11"/>
        <color theme="1"/>
        <rFont val="Calibri"/>
        <charset val="134"/>
      </rPr>
      <t>fumarase</t>
    </r>
  </si>
  <si>
    <r>
      <rPr>
        <sz val="11"/>
        <color theme="1"/>
        <rFont val="Calibri"/>
        <charset val="134"/>
      </rPr>
      <t>[c]: fum + h2o &lt;=&gt; mal-L</t>
    </r>
  </si>
  <si>
    <r>
      <rPr>
        <sz val="11"/>
        <color theme="1"/>
        <rFont val="Calibri"/>
        <charset val="134"/>
      </rPr>
      <t>4.2.1.2</t>
    </r>
  </si>
  <si>
    <r>
      <rPr>
        <sz val="11"/>
        <color theme="1"/>
        <rFont val="Calibri"/>
        <charset val="134"/>
      </rPr>
      <t xml:space="preserve">Value	Molecule	PubMed ids
51.7	fumarate	33771
1149.0	fumarate	653794
1150.0	fumarate	653794
1.0	L-Malate	653794
11.2	malate	33771
</t>
    </r>
  </si>
  <si>
    <r>
      <rPr>
        <sz val="11"/>
        <color theme="1"/>
        <rFont val="Calibri"/>
        <charset val="134"/>
      </rPr>
      <t>GHMT2r</t>
    </r>
  </si>
  <si>
    <r>
      <rPr>
        <sz val="11"/>
        <color theme="1"/>
        <rFont val="Calibri"/>
        <charset val="134"/>
      </rPr>
      <t>glycine hydroxymethyltransferase, reversible</t>
    </r>
  </si>
  <si>
    <r>
      <rPr>
        <sz val="11"/>
        <color theme="1"/>
        <rFont val="Calibri"/>
        <charset val="134"/>
      </rPr>
      <t>[c]: ser-L + thf &lt;=&gt; gly + h2o + mlthf</t>
    </r>
  </si>
  <si>
    <r>
      <rPr>
        <sz val="11"/>
        <color theme="1"/>
        <rFont val="Calibri"/>
        <charset val="134"/>
      </rPr>
      <t>Glycine and Serine Metabolism</t>
    </r>
  </si>
  <si>
    <r>
      <rPr>
        <sz val="11"/>
        <color theme="1"/>
        <rFont val="Calibri"/>
        <charset val="134"/>
      </rPr>
      <t>2.1.2.1</t>
    </r>
  </si>
  <si>
    <r>
      <rPr>
        <sz val="11"/>
        <color theme="1"/>
        <rFont val="Calibri"/>
        <charset val="134"/>
      </rPr>
      <t xml:space="preserve">Value	Molecule	Organism	Comments	PubMed ids	Image
0.12	L-Ser	Escherichia coli	mutant enzyme P264G	659237	2D-image
0.6	L-Ser	Escherichia coli	mutant enzyme P216G	659237	2D-image
1.6	L-Ser	Escherichia coli	mutant enzyme P264A	659237	2D-image
3.3	L-Ser	Escherichia coli	mutant enzyme P214A; mutant enzyme P214G; mutant enzyme P216A; mutant enzyme P218G	659237	2D-image
4.5	L-Ser	Escherichia coli	mutant enzyme P218A	659237	2D-image
5.0	L-Ser	Escherichia coli	wild-type enzyme	659237	2D-image
6.7	L-serine	Escherichia coli	mutant enzyme L276A, at 20°C in 50 mM Na-HEPES (pH 7.2), containing 0.2 mM dithiothreitol and 0.1 mM EDTA; mutant enzyme L85A/L276A, at 20°C in 50 mM Na-HEPES (pH 7.2), containing 0.2 mM dithiothreitol and 0.1 mM EDTA	703634	2D-image
10.7	L-serine	Escherichia coli		441412	2D-image
10.8	L-serine	Escherichia coli	mutant enzyme L85A, at 20°C in 50 mM Na-HEPES (pH 7.2), containing 0.2 mM dithiothreitol and 0.1 mM EDTA	703634	2D-image
11.4	L-serine	Escherichia coli	wild type enzyme, at 20°C in 50 mM Na-HEPES (pH 7.2), containing 0.2 mM dithiothreitol and 0.1 mM EDTA	703634	2D-image
0.12	tetrahydrofolate	Escherichia coli	mutant enzyme P264G	659237	2D-image
0.6	tetrahydrofolate	Escherichia coli	mutant enzyme P216G	659237	2D-image
1.6	tetrahydrofolate	Escherichia coli	mutant enzyme P264A	659237	2D-image
3.3	tetrahydrofolate	Escherichia coli	mutant enzyme P214A; mutant enzyme P214G; mutant enzyme P216A; mutant enzyme P218G	659237	2D-image
4.5	tetrahydrofolate	Escherichia coli	mutant enzyme P218A	659237	2D-image
5.0	tetrahydrofolate	Escherichia coli	wild-type enzyme	659237	2D-image
640.0	L-serine	Escherichia coli	wild-type enzyme, pH and temperature not specified in the publication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</si>
  <si>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GLCS1</t>
    </r>
  </si>
  <si>
    <r>
      <rPr>
        <sz val="11"/>
        <color theme="1"/>
        <rFont val="Calibri"/>
        <charset val="134"/>
      </rPr>
      <t>glycogen synthase (ADPGlc)</t>
    </r>
  </si>
  <si>
    <r>
      <rPr>
        <sz val="11"/>
        <color theme="1"/>
        <rFont val="Calibri"/>
        <charset val="134"/>
      </rPr>
      <t>[c]: adpglc &lt;=&gt; adp + glycogen + h</t>
    </r>
  </si>
  <si>
    <r>
      <rPr>
        <sz val="11"/>
        <color theme="1"/>
        <rFont val="Calibri"/>
        <charset val="134"/>
      </rPr>
      <t>2.4.1.21</t>
    </r>
  </si>
  <si>
    <r>
      <rPr>
        <sz val="11"/>
        <color theme="1"/>
        <rFont val="Calibri"/>
        <charset val="134"/>
      </rPr>
      <t xml:space="preserve">Value	Molecule	Organism	Comments	PubMed ids	Image
235.0	ADP-glucose	Phaseolus vulgaris A4F2M4,	pH 8.0, 30°C, at 10 mg/ml amylopectin	686669	2D-image
333.0	ADP-glucose	Phaseolus vulgaris A4F2M4,	pH 8.0, 30°C, at 10 mg/ml glycogen	686669	2D-image
235.0	Amylopectin	Phaseolus vulgaris A4F2M4,	pH 8.0, 30°C	686669	2D-image
412.0	glycogen	Phaseolus vulgaris A4F2M4,	pH 8.0, 30°C	686669	2D-image
</t>
    </r>
  </si>
  <si>
    <r>
      <rPr>
        <sz val="11"/>
        <color theme="1"/>
        <rFont val="Calibri"/>
        <charset val="134"/>
      </rPr>
      <t>GLUDC</t>
    </r>
  </si>
  <si>
    <r>
      <rPr>
        <sz val="11"/>
        <color theme="1"/>
        <rFont val="Calibri"/>
        <charset val="134"/>
      </rPr>
      <t>Glutamate Decarboxylase</t>
    </r>
  </si>
  <si>
    <r>
      <rPr>
        <sz val="11"/>
        <color theme="1"/>
        <rFont val="Calibri"/>
        <charset val="134"/>
      </rPr>
      <t>[c]: glu-L + h &lt;=&gt; 4abut + co2</t>
    </r>
  </si>
  <si>
    <r>
      <rPr>
        <sz val="11"/>
        <color theme="1"/>
        <rFont val="Calibri"/>
        <charset val="134"/>
      </rPr>
      <t>Glutamate Metabolism</t>
    </r>
  </si>
  <si>
    <r>
      <rPr>
        <sz val="11"/>
        <color theme="1"/>
        <rFont val="Calibri"/>
        <charset val="134"/>
      </rPr>
      <t>4.1.1.15</t>
    </r>
  </si>
  <si>
    <r>
      <rPr>
        <sz val="11"/>
        <color theme="1"/>
        <rFont val="Calibri"/>
        <charset val="134"/>
      </rPr>
      <t xml:space="preserve">Value	Molecule	Organism	UniProt ids	Comments	PubMed ids	Image
9.53	L-alpha-Methylglutamate	Escherichia coli		pH 4.6, 25°C	649672	2D-image
16.24	L-glutamate Escherichia coli	P69910	mutant enzyme DELTAHT, in 0.2 M pyridine/HCl buffer, pH 4.6, at 37°C	704569	2D-image	</t>
    </r>
    <r>
      <rPr>
        <sz val="11"/>
        <color theme="1"/>
        <rFont val="arial"/>
        <charset val="134"/>
      </rPr>
      <t xml:space="preserve">
20.75</t>
    </r>
    <r>
      <rPr>
        <sz val="11"/>
        <color theme="1"/>
        <rFont val="Calibri"/>
        <charset val="134"/>
      </rPr>
      <t xml:space="preserve">	L-glutamate Escherichia coli	P69910	mutant enzyme H465A, in 0.2 M pyridine/HCl buffer, pH 4.6, at 37°C	704569	2D-image	</t>
    </r>
    <r>
      <rPr>
        <sz val="11"/>
        <color theme="1"/>
        <rFont val="arial"/>
        <charset val="134"/>
      </rPr>
      <t xml:space="preserve">
24.85</t>
    </r>
    <r>
      <rPr>
        <sz val="11"/>
        <color theme="1"/>
        <rFont val="Calibri"/>
        <charset val="134"/>
      </rPr>
      <t xml:space="preserve">	L-glutamate Escherichia coli	P69910	wild type enzyme, in 0.2 M pyridine/HCl buffer, pH 4.6, at 37°C	704569	2D-image	</t>
    </r>
    <r>
      <rPr>
        <sz val="11"/>
        <color theme="1"/>
        <rFont val="arial"/>
        <charset val="134"/>
      </rPr>
      <t xml:space="preserve">
59.26</t>
    </r>
    <r>
      <rPr>
        <sz val="11"/>
        <color theme="1"/>
        <rFont val="Calibri"/>
        <charset val="134"/>
      </rPr>
      <t xml:space="preserve">	L-glutamate Escherichia coli	P69910	pH 4.6, 37°C, recombinant C-terminally His-tagged wild-type enzyme	728019	2D-image	</t>
    </r>
    <r>
      <rPr>
        <sz val="11"/>
        <color theme="1"/>
        <rFont val="arial"/>
        <charset val="134"/>
      </rPr>
      <t xml:space="preserve">
73.35</t>
    </r>
    <r>
      <rPr>
        <sz val="11"/>
        <color theme="1"/>
        <rFont val="Calibri"/>
        <charset val="134"/>
      </rPr>
      <t xml:space="preserve">	L-glutamate Escherichia coli	P69910	pH 4.6, 37°C, recombinant deletion mutant GadBDELTA1-14	728019	2D-image	</t>
    </r>
    <r>
      <rPr>
        <sz val="11"/>
        <color theme="1"/>
        <rFont val="arial"/>
        <charset val="134"/>
      </rPr>
      <t xml:space="preserve">
75.41</t>
    </r>
    <r>
      <rPr>
        <sz val="11"/>
        <color theme="1"/>
        <rFont val="Calibri"/>
        <charset val="134"/>
      </rPr>
      <t xml:space="preserve">	L-glutamate Escherichia coli	P69910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</si>
  <si>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GLUN</t>
    </r>
  </si>
  <si>
    <t>GLUN</t>
  </si>
  <si>
    <r>
      <rPr>
        <sz val="11"/>
        <color theme="1"/>
        <rFont val="Calibri"/>
        <charset val="134"/>
      </rPr>
      <t>glutaminase</t>
    </r>
  </si>
  <si>
    <r>
      <rPr>
        <sz val="11"/>
        <color theme="1"/>
        <rFont val="Calibri"/>
        <charset val="134"/>
      </rPr>
      <t>[c]: gln-L + h2o &lt;=&gt; glu-L + nh4</t>
    </r>
  </si>
  <si>
    <r>
      <rPr>
        <sz val="11"/>
        <color theme="1"/>
        <rFont val="Calibri"/>
        <charset val="134"/>
      </rPr>
      <t>3.5.1.2</t>
    </r>
  </si>
  <si>
    <r>
      <rPr>
        <sz val="11"/>
        <color theme="1"/>
        <rFont val="Calibri"/>
        <charset val="134"/>
      </rPr>
      <t xml:space="preserve">Value	Molecule	PubMed ids
36.0	gamma-ethyl glutamate	209024
14.0	gamma-glutamyl hydrazide	209024
296.0	gamma-glutamyl methoxyamide	209024
8.0	gamma-glutamyl methylamide	209024
212.0	gamma-glutamyl-hydroxamate	209024
645.0	gamma-methyl glutamate	209024
300.0	gamma-thioethyl glutamate	209024
1260.0	gamma-thiomethyl glutamate	209024
1270.0	Gln	209024
5080.0	Glu	209024
49.9	L-glutamine	696266
79.9	L-glutamine	696266
91.4	L-glutamine	696266
101.0	L-glutamine	696266
</t>
    </r>
  </si>
  <si>
    <r>
      <rPr>
        <sz val="11"/>
        <color theme="1"/>
        <rFont val="Calibri"/>
        <charset val="134"/>
      </rPr>
      <t>HISTP</t>
    </r>
  </si>
  <si>
    <r>
      <rPr>
        <sz val="11"/>
        <color theme="1"/>
        <rFont val="Calibri"/>
        <charset val="134"/>
      </rPr>
      <t>histidinol-phosphatase</t>
    </r>
  </si>
  <si>
    <r>
      <rPr>
        <sz val="11"/>
        <color theme="1"/>
        <rFont val="Calibri"/>
        <charset val="134"/>
      </rPr>
      <t>[c]: h2o + hisp &lt;=&gt; histd + pi</t>
    </r>
  </si>
  <si>
    <r>
      <rPr>
        <sz val="11"/>
        <color theme="1"/>
        <rFont val="Calibri"/>
        <charset val="134"/>
      </rPr>
      <t>Histidine Metabolism</t>
    </r>
  </si>
  <si>
    <r>
      <rPr>
        <sz val="11"/>
        <color theme="1"/>
        <rFont val="Calibri"/>
        <charset val="134"/>
      </rPr>
      <t>3.1.3.15</t>
    </r>
  </si>
  <si>
    <r>
      <rPr>
        <sz val="11"/>
        <color theme="1"/>
        <rFont val="Calibri"/>
        <charset val="134"/>
      </rPr>
      <t xml:space="preserve">Value	Molecule	Organism	Comments	PubMed ids	Image
20.0-50.0	L-Histidinol phosphate	Escherichia coli	in 25 mM Tris-HCl (pH 7.5), 70 nM enzyme, 0.025 mM Mg2+, and 0.2 mM histidinol phosphate, at 25°C, in the presence of 0.05 mM Co2+	680722	2D-image
960.0	L-Histidinol phosphate	Escherichia coli	in 25 mM Tris-HCl (pH 7.5), 70 nM enzyme, 0.025 mM Mg2+, and 0.2 mM histidinol phosphate, at 25°C, in the presence of 0.05 mM Mn2+	680722	2D-image
1410.0	L-Histidinol phosphate	Escherichia coli	in 25 mM Tris-HCl (pH 7.5), 70 nM enzyme, 0.025 mM Mg2+, and 0.2 mM histidinol phosphate, at 25°C, in the presence of 0.05 mM Zn2+	680722	2D-image
2140.0	L-Histidinol phosphate	Escherichia coli	in 25 mM Tris-HCl (pH 7.5), 70 nM enzyme, 0.025 mM Mg2+, and 0.2 mM histidinol phosphate, at 25°C, in the presence of 0.05 mM Mg2+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</si>
  <si>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HSDy</t>
    </r>
  </si>
  <si>
    <r>
      <rPr>
        <sz val="11"/>
        <color theme="1"/>
        <rFont val="Calibri"/>
        <charset val="134"/>
      </rPr>
      <t>homoserine dehydrogenase (NADPH)</t>
    </r>
  </si>
  <si>
    <r>
      <rPr>
        <sz val="11"/>
        <color theme="1"/>
        <rFont val="Calibri"/>
        <charset val="134"/>
      </rPr>
      <t>[c]: hom-L + nadp &lt;=&gt; aspsa + h + nadph</t>
    </r>
  </si>
  <si>
    <r>
      <rPr>
        <sz val="11"/>
        <color theme="1"/>
        <rFont val="Calibri"/>
        <charset val="134"/>
      </rPr>
      <t>1.1.1.3</t>
    </r>
  </si>
  <si>
    <r>
      <rPr>
        <sz val="11"/>
        <color theme="1"/>
        <rFont val="Calibri"/>
        <charset val="134"/>
      </rPr>
      <t xml:space="preserve">Value	Molecule	Organism	Comments	PubMed ids	Image
0.24	L-homoserine	Escherichia coli	recombinant wild-type bifunctional holoenzyme, homoserine dehydrogenase activity	654640	2D-image
0.51	L-homoserine	Escherichia coli	recombinant isolated catalytic HDH-domain not containing the interface region, homoserine dehydrogenase activity	654640	2D-image
3.3	L-homoserine	Escherichia coli	recombinant isolated catalytic HDH-domain containing the interface region, homoserine dehydrogenase activity	654640	2D-image
24.0	L-homoserine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</si>
  <si>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HSK</t>
    </r>
  </si>
  <si>
    <r>
      <rPr>
        <sz val="11"/>
        <color theme="1"/>
        <rFont val="Calibri"/>
        <charset val="134"/>
      </rPr>
      <t>homoserine kinase</t>
    </r>
  </si>
  <si>
    <r>
      <rPr>
        <sz val="11"/>
        <color theme="1"/>
        <rFont val="Calibri"/>
        <charset val="134"/>
      </rPr>
      <t>[c]: atp + hom-L &lt;=&gt; adp + h + phom</t>
    </r>
  </si>
  <si>
    <r>
      <rPr>
        <sz val="11"/>
        <color theme="1"/>
        <rFont val="Calibri"/>
        <charset val="134"/>
      </rPr>
      <t>2.7.1.39</t>
    </r>
  </si>
  <si>
    <r>
      <rPr>
        <sz val="11"/>
        <color theme="1"/>
        <rFont val="Calibri"/>
        <charset val="134"/>
      </rPr>
      <t xml:space="preserve">Value	Molecule	Organism	Comments	PubMed ids	Image
3.3	D-homoserine	Escherichia coli	wild-type enzyme	641471	2D-image
2.0	L-2-amino-1,4-butanediol	Escherichia coli	wild-type enzyme	641471	2D-image
2.5	L-2-amino-5-hydroxyvalerate	Escherichia coli	wild-type enzyme	641471	2D-image
2.1	L-aspartate beta-semialdehyde	Escherichia coli	wild-type enzyme	641471	2D-image
0.2	L-homoserine	Escherichia coli	mutant R234L	641471	2D-image
9.1	L-homoserine	Escherichia coli	mutant H202L	641471	2D-image
18.3	L-homoserine	Escherichia coli	wild-type enzyme	641471	2D-image
0.007	L-homoserine butyl ester	Escherichia coli	mutant R234L	641471	2D-image
2.5	L-homoserine butyl ester	Escherichia coli	mutant H202L	641471	2D-image
0.021	L-homoserine ethyl ester	Escherichia coli	mutant R234L	641471	2D-image
4.1	L-homoserine ethyl ester	Escherichia coli	mutant H202L	641471	2D-image
13.6	L-homoserine ethyl ester	Escherichia coli	wild-type enzyme	641471	2D-image
16.4	L-homoserine isobutyl ester	Escherichia coli	wild-type enzyme	641471	2D-image
13.6	L-homoserine isopropyl ester	Escherichia coli	wild-type enzyme	641471	2D-image
0.018	L-homoserine methyl ester	Escherichia coli	mutant R234L	641471	2D-image
5.4	L-homoserine methyl ester	Escherichia coli	mutant H202L	641471	2D-image
14.7	L-homoserine methyl ester	Escherichia coli	wild-type enzyme	641471	2D-image
29.1	L-homoserine n-butyl ester	Escherichia coli	wild-type enzyme	641471	2D-image
14.0	L-homoserine n-propyl ester	Escherichia coli	wild-type enzyme	641471	2D-image
0.0111	L-homoserine propyl ester	Escherichia coli	mutant R234L	641471	2D-image
2.7	L-homoserine propyl ester	Escherichia coli	mutant H202L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</si>
  <si>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HSST</t>
    </r>
  </si>
  <si>
    <r>
      <rPr>
        <sz val="11"/>
        <color theme="1"/>
        <rFont val="Calibri"/>
        <charset val="134"/>
      </rPr>
      <t>homoserine O-succinyltransferase</t>
    </r>
  </si>
  <si>
    <r>
      <rPr>
        <sz val="11"/>
        <color theme="1"/>
        <rFont val="Calibri"/>
        <charset val="134"/>
      </rPr>
      <t>[c]: hom-L + succoa &lt;=&gt; coa + suchms</t>
    </r>
  </si>
  <si>
    <r>
      <rPr>
        <sz val="11"/>
        <color theme="1"/>
        <rFont val="Calibri"/>
        <charset val="134"/>
      </rPr>
      <t>Methionine Metabolism</t>
    </r>
  </si>
  <si>
    <r>
      <rPr>
        <sz val="11"/>
        <color theme="1"/>
        <rFont val="Calibri"/>
        <charset val="134"/>
      </rPr>
      <t>2.3.1.46</t>
    </r>
  </si>
  <si>
    <r>
      <rPr>
        <sz val="11"/>
        <color theme="1"/>
        <rFont val="Calibri"/>
        <charset val="134"/>
      </rPr>
      <t xml:space="preserve">Value	Molecule	Organism	Comments	PubMed ids	Image
5.23	coenzyme A	Escherichia coli	recombinant protein	487046	2D-image
12.0	D-homoserine	Escherichia coli	recombinant protein	487046	2D-image
1.6	glutaryl-CoA	Escherichia coli	recombinant protein	487046	2D-image
0.034	L-homoserine	Escherichia coli	pH 7.2, 25°C, recombinant mutant K47A	672232	2D-image
1.8	L-homoserine	Escherichia coli	pH 7.2, 25°C, recombinant mutant K47R	672232	2D-image
2.0	L-homoserine	Escherichia coli	pH 7.2, 25°C, recombinant mutant K46R/K47R	672232	2D-image
4.1	L-homoserine	Escherichia coli	pH 7.2, 25°C, recombinant mutant K46A	672232	2D-image
24.0	L-homoserine	Escherichia coli	recombinant protein	487046	2D-image
37.0	L-homoserine	Escherichia coli	pH 7.2, 25°C, recombinant mutant K46R	672232	2D-image
130.0	L-homoserine	Escherichia coli	pH 7.2, 25°C, recombinant mutant C90S; pH 7.2, 25°C, recombinant wild-type enzyme	672232	2D-image
5.23	O-succinyl-L-homoserine	Escherichia coli	recombinant protein	487046	2D-image
0.34	succinyl-CoA	Escherichia coli	pH 7.2, 25°C, recombinant mutant K47A	672232	2D-image
0.8	succinyl-CoA	Escherichia coli	pH 7.5, 25°C, recombinant mutant E237A	671625	2D-image
1.2	succinyl-CoA	Escherichia coli	pH 7.5, 25°C, recombinant mutant R193A/E246A	671625	2D-image
1.26	succinyl-CoA	Escherichia coli	pH 7.5, 25°C, recombinant mutant K46L	671625	2D-image
1.8	succinyl-CoA	Escherichia coli	pH 7.2, 25°C, recombinant mutant K47R	672232	2D-image
2.0-3.7	succinyl-CoA	Escherichia coli	pH 7.5, 25°C, recombinant mutant R249K	671625	2D-image
2.0	succinyl-CoA	Escherichia coli	pH 7.2, 25°C, recombinant mutant K46R/K47R	672232	2D-image
3.3	succinyl-CoA	Escherichia coli	pH 7.5, 25°C, recombinant mutant R193A	671625	2D-image
3.4	succinyl-CoA	Escherichia coli	pH 7.5, 25°C, recombinant mutant R193K	671625	2D-image
4.1	succinyl-CoA	Escherichia coli	pH 7.2, 25°C, recombinant mutant K46A	672232	2D-image
6.7	succinyl-CoA	Escherichia coli	pH 7.5, 25°C, recombinant mutant E237D	671625	2D-image
6.9	succinyl-CoA	Escherichia coli	pH 7.5, 25°C, recombinant mutant E246A	671625	2D-image
8.9	succinyl-CoA	Escherichia coli	pH 7.5, 25°C, recombinant mutant Y238F/E246A	671625	2D-image
10.0	succinyl-CoA	Escherichia coli	pH 7.5, 25°C, recombinant mutant R249A	671625	2D-image
13.0	succinyl-CoA	Escherichia coli	pH 7.5, 25°C, recombinant mutant Y238F	671625	2D-image
15.0	succinyl-CoA	Escherichia coli	pH 7.5, 25°C, recombinant mutant E246D	671625	2D-image
24.0	succinyl-CoA	Escherichia coli	recombinant protein	487046	2D-image
25.7	succinyl-CoA	Escherichia coli	pH 7.5, 25°C, recombinant wild-type enzyme	671625	2D-image
37.0	succinyl-CoA	Escherichia coli	pH 7.2, 25°C, recombinant mutant K46R	672232	2D-image
40.1	succinyl-CoA	Escherichia coli	pH 7.5, 25°C, recombinant mutant K45L	671625	2D-image
130.0	succinyl-CoA	Escherichia coli	pH 7.2, 25°C, recombinant mutant C90S; pH 7.2, 25°C, recombinant wild-type enzyme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</si>
  <si>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ICDHyr</t>
    </r>
  </si>
  <si>
    <t>ICDHyr</t>
  </si>
  <si>
    <r>
      <rPr>
        <sz val="11"/>
        <color theme="1"/>
        <rFont val="Calibri"/>
        <charset val="134"/>
      </rPr>
      <t>isocitrate dehydrogenase (NADP)</t>
    </r>
  </si>
  <si>
    <r>
      <rPr>
        <sz val="11"/>
        <color theme="1"/>
        <rFont val="Calibri"/>
        <charset val="134"/>
      </rPr>
      <t>[c]: icit + nadp &lt;=&gt; akg + co2 + nadph</t>
    </r>
  </si>
  <si>
    <r>
      <rPr>
        <sz val="11"/>
        <color theme="1"/>
        <rFont val="Calibri"/>
        <charset val="134"/>
      </rPr>
      <t>1.1.1.42</t>
    </r>
  </si>
  <si>
    <r>
      <rPr>
        <sz val="11"/>
        <color theme="1"/>
        <rFont val="Calibri"/>
        <charset val="134"/>
      </rPr>
      <t xml:space="preserve">Value	Molecule	Organism	Comments	PubMed ids	Image
88.1	NADP+	Escherichia coli	40°C, pH 8.0	722205	2D-image
106.4	Isocitrate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</si>
  <si>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IGPS</t>
    </r>
  </si>
  <si>
    <r>
      <rPr>
        <sz val="11"/>
        <color theme="1"/>
        <rFont val="Calibri"/>
        <charset val="134"/>
      </rPr>
      <t>indole-3-glycerol-phosphate synthase</t>
    </r>
  </si>
  <si>
    <r>
      <rPr>
        <sz val="11"/>
        <color theme="1"/>
        <rFont val="Calibri"/>
        <charset val="134"/>
      </rPr>
      <t>[c]: 2cpr5p + h &lt;=&gt; 3ig3p + co2 + h2o</t>
    </r>
  </si>
  <si>
    <r>
      <rPr>
        <sz val="11"/>
        <color theme="1"/>
        <rFont val="Calibri"/>
        <charset val="134"/>
      </rPr>
      <t>4.1.1.48</t>
    </r>
  </si>
  <si>
    <r>
      <rPr>
        <sz val="11"/>
        <color theme="1"/>
        <rFont val="Calibri"/>
        <charset val="134"/>
      </rPr>
      <t xml:space="preserve">Value	Molecule	Organism	Comments	PubMed ids	Image
1.2	1-(2-carboxyphenylamino)-1-deoxy-D-ribulose 5-phosphate	Escherichia coli	pH 7.5, 25°C	4615	2D-image
4.1	1-(2-carboxyphenylamino)-1-deoxy-D-ribulose 5-phosphate	Escherichia coli	at pH 7.5 and 25°C	726866	2D-image
9.3	1-(2-carboxyphenylamino)-1-deoxy-D-ribulose 5-phosphate	Escherichia coli	at pH 7.5 and 37°C	726866	2D-image
0.12	1-(2-carboxyphenylamino)-1-deoxy-D-ribulose-5-phosphate	Escherichia coli	mutant enzyme Lys55Ser	4614	2D-image
2.0	1-(2-carboxyphenylamino)-1-deoxy-D-ribulose-5-phosphate	Escherichia coli	mutant Leu5Val	4609	2D-image
2.2	1-(2-carboxyphenylamino)-1-deoxy-D-ribulose-5-phosphate	Escherichia coli	wild-type enzyme	4609	2D-image
3.2	1-(2-carboxyphenylamino)-1-deoxy-D-ribulose-5-phosphate	Escherichia coli	genetically engineered monofunctional enzyme form IGPS[1-259]	4611	2D-image
3.6	1-(2-carboxyphenylamino)-1-deoxy-D-ribulose-5-phosphate	Escherichia coli	bifunctional enzyme	4611	2D-image
4.3	1-(2-carboxyphenylamino)-1-deoxy-D-ribulose-5-phosphate	Escherichia coli	genetically engineered monofunctional enzyme form IGPS[1-252FAG]	4611	2D-image
7.2	1-(2-carboxyphenylamino)-1-deoxy-D-ribulose-5-phosphate	Escherichia coli	wild-type enzyme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</si>
  <si>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IPMD</t>
    </r>
  </si>
  <si>
    <r>
      <rPr>
        <sz val="11"/>
        <color theme="1"/>
        <rFont val="Calibri"/>
        <charset val="134"/>
      </rPr>
      <t>3-isopropylmalate dehydrogenase</t>
    </r>
  </si>
  <si>
    <r>
      <rPr>
        <sz val="11"/>
        <color theme="1"/>
        <rFont val="Calibri"/>
        <charset val="134"/>
      </rPr>
      <t>[c]: 3c2hmp + nad &lt;=&gt; 3c4mop + h + nadh</t>
    </r>
  </si>
  <si>
    <r>
      <rPr>
        <sz val="11"/>
        <color theme="1"/>
        <rFont val="Calibri"/>
        <charset val="134"/>
      </rPr>
      <t>Valine, Leucine, and Isoleucine Metabolism</t>
    </r>
  </si>
  <si>
    <r>
      <rPr>
        <sz val="11"/>
        <color theme="1"/>
        <rFont val="Calibri"/>
        <charset val="134"/>
      </rPr>
      <t>1.1.1.85</t>
    </r>
  </si>
  <si>
    <r>
      <rPr>
        <sz val="11"/>
        <color theme="1"/>
        <rFont val="Calibri"/>
        <charset val="134"/>
      </rPr>
      <t xml:space="preserve">Value	Molecule	Organism	Comments	PubMed ids	Image
70.0	ethylmalate	Escherichia coli	pH 7.6	639164	2D-image
69.0	isopropylmalate	Escherichia coli	pH 7.6, 40°C	639164	2D-image
69.0	NAD+	Escherichia coli	pH 7.6, 40°C, reaction with isopropylmalate	639164	2D-image
6.0	tert-butylmalate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</si>
  <si>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LEUTAi</t>
    </r>
  </si>
  <si>
    <r>
      <rPr>
        <sz val="11"/>
        <color theme="1"/>
        <rFont val="Calibri"/>
        <charset val="134"/>
      </rPr>
      <t>leucine transaminase (irreversible)</t>
    </r>
  </si>
  <si>
    <r>
      <rPr>
        <sz val="11"/>
        <color theme="1"/>
        <rFont val="Calibri"/>
        <charset val="134"/>
      </rPr>
      <t>[c]: 4mop + glu-L &lt;=&gt; akg + leu-L</t>
    </r>
  </si>
  <si>
    <r>
      <rPr>
        <sz val="11"/>
        <color theme="1"/>
        <rFont val="Calibri"/>
        <charset val="134"/>
      </rPr>
      <t>2.6.1.42</t>
    </r>
  </si>
  <si>
    <r>
      <rPr>
        <sz val="11"/>
        <color theme="1"/>
        <rFont val="Calibri"/>
        <charset val="134"/>
      </rPr>
      <t xml:space="preserve">Value	Molecule	Organism	Comments	PubMed ids	Image
4.11	2-(3-hydroxy-1-adamantyl)-2-oxoethanoic acid	Escherichia coli	pH 8.0, 37°C	722998	2D-image
16.84	3-methyl-2-oxobutyric acid	Escherichia coli	pH 8.0, 37°C	722998	2D-image
13.75	3-methyl-2-oxovaleric acid	Escherichia coli	pH 8.0, 37°C	722998	2D-image
6.61	4-methyl-2-oxovaleric acid	Escherichia coli	pH 8.0, 37°C	722998	2D-image
48.0	L-isoleucine	Escherichia coli	pH 8.0, 25°C	640030	2D-image
78.0	L-leucine	Escherichia coli	pH 8.0, 25°C	640030	2D-image
17.0	L-methionine	Escherichia coli	pH 8.0, 25°C	640030	2D-image
2.9	L-phenylalanine	Escherichia coli	pH 8.0, 25°C	640030	2D-image
3.7	L-tryptophan	Escherichia coli	pH 8.0, 25°C	640030	2D-image
2.2	L-tyrosine	Escherichia coli	pH 8.0, 25°C	640030	2D-image
19.0	L-valine	Escherichia coli	pH 8.0, 25°C	640030	2D-image
2.2	trimethylpyruvate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</si>
  <si>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LGTHL</t>
    </r>
  </si>
  <si>
    <r>
      <rPr>
        <sz val="11"/>
        <color theme="1"/>
        <rFont val="Calibri"/>
        <charset val="134"/>
      </rPr>
      <t>lactoylglutathione lyase</t>
    </r>
  </si>
  <si>
    <r>
      <rPr>
        <sz val="11"/>
        <color theme="1"/>
        <rFont val="Calibri"/>
        <charset val="134"/>
      </rPr>
      <t>[c]: gthrd + mthgxl &lt;=&gt; lgt-S</t>
    </r>
  </si>
  <si>
    <r>
      <rPr>
        <sz val="11"/>
        <color theme="1"/>
        <rFont val="Calibri"/>
        <charset val="134"/>
      </rPr>
      <t>Methylglyoxal Metabolism</t>
    </r>
  </si>
  <si>
    <r>
      <rPr>
        <sz val="11"/>
        <color theme="1"/>
        <rFont val="Calibri"/>
        <charset val="134"/>
      </rPr>
      <t>4.4.1.5</t>
    </r>
  </si>
  <si>
    <r>
      <rPr>
        <sz val="11"/>
        <color theme="1"/>
        <rFont val="Calibri"/>
        <charset val="134"/>
      </rPr>
      <t xml:space="preserve">Value	Molecule	Organism	Comments	PubMed ids	Image
1.5	glutathione-methylglyoxal hemithioacetal	Escherichia coli	in the presence of Fe2+	649769	2D-image
8.0	glutathione-methylglyoxal hemithioacetal	Escherichia coli	in the presence of Mn2+	649769	2D-image
21.4	glutathione-methylglyoxal hemithioacetal	Escherichia coli	in the presence of Cd2+	649769	2D-image
55.7	glutathione-methylglyoxal hemithioacetal	Escherichia coli	in the presence of Fe2+	649769	2D-image
60.2	glutathione-methylglyoxal hemithioacetal	Escherichia coli	in the presence of Mn2+	649769	2D-image
106.0	glutathione-methylglyoxal hemithioacetal	Escherichia coli	in the presence of Co+	649769	2D-image
338.0	glutathione-methylglyoxal hemithioacetal	Escherichia coli	in the presence of Ni2+	649769	2D-image
338.0	methylglyoxal/glutathione hemithioacetal Escherichia coli	P0AC81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</si>
  <si>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LYSDC</t>
    </r>
  </si>
  <si>
    <r>
      <rPr>
        <sz val="11"/>
        <color theme="1"/>
        <rFont val="Calibri"/>
        <charset val="134"/>
      </rPr>
      <t>lysine decarboxylase</t>
    </r>
  </si>
  <si>
    <r>
      <rPr>
        <sz val="11"/>
        <color theme="1"/>
        <rFont val="Calibri"/>
        <charset val="134"/>
      </rPr>
      <t>[c]: h + lys-L &lt;=&gt; 15dap + co2</t>
    </r>
  </si>
  <si>
    <r>
      <rPr>
        <sz val="11"/>
        <color theme="1"/>
        <rFont val="Calibri"/>
        <charset val="134"/>
      </rPr>
      <t>4.1.1.18</t>
    </r>
  </si>
  <si>
    <r>
      <rPr>
        <sz val="11"/>
        <color theme="1"/>
        <rFont val="Calibri"/>
        <charset val="134"/>
      </rPr>
      <t xml:space="preserve">Value	Molecule	Organism
30.0	L-lysine	Escherichia coli
</t>
    </r>
  </si>
  <si>
    <r>
      <rPr>
        <sz val="11"/>
        <color theme="1"/>
        <rFont val="Calibri"/>
        <charset val="134"/>
      </rPr>
      <t>MDH</t>
    </r>
  </si>
  <si>
    <t>MDH</t>
  </si>
  <si>
    <r>
      <rPr>
        <sz val="11"/>
        <color theme="1"/>
        <rFont val="Calibri"/>
        <charset val="134"/>
      </rPr>
      <t>malate synthase</t>
    </r>
  </si>
  <si>
    <r>
      <rPr>
        <sz val="11"/>
        <color theme="1"/>
        <rFont val="Calibri"/>
        <charset val="134"/>
      </rPr>
      <t>[c]: mal-L + nad &lt;=&gt; h + nadh + oaa</t>
    </r>
  </si>
  <si>
    <r>
      <rPr>
        <sz val="11"/>
        <color theme="1"/>
        <rFont val="Calibri"/>
        <charset val="134"/>
      </rPr>
      <t>1.1.1.37</t>
    </r>
  </si>
  <si>
    <r>
      <rPr>
        <sz val="11"/>
        <color theme="1"/>
        <rFont val="Calibri"/>
        <charset val="134"/>
      </rPr>
      <t>ME2</t>
    </r>
  </si>
  <si>
    <t>ME2</t>
  </si>
  <si>
    <r>
      <rPr>
        <sz val="11"/>
        <color theme="1"/>
        <rFont val="Calibri"/>
        <charset val="134"/>
      </rPr>
      <t>malic enzyme (NADP)</t>
    </r>
  </si>
  <si>
    <r>
      <rPr>
        <sz val="11"/>
        <color theme="1"/>
        <rFont val="Calibri"/>
        <charset val="134"/>
      </rPr>
      <t>[c]: mal-L + nadp &lt;=&gt; co2 + nadph + pyr</t>
    </r>
  </si>
  <si>
    <r>
      <rPr>
        <sz val="11"/>
        <color theme="1"/>
        <rFont val="Calibri"/>
        <charset val="134"/>
      </rPr>
      <t>Anaplerotic Reactions</t>
    </r>
  </si>
  <si>
    <r>
      <rPr>
        <sz val="11"/>
        <color theme="1"/>
        <rFont val="Calibri"/>
        <charset val="134"/>
      </rPr>
      <t>1.1.1.40</t>
    </r>
  </si>
  <si>
    <r>
      <rPr>
        <sz val="11"/>
        <color theme="1"/>
        <rFont val="Calibri"/>
        <charset val="134"/>
      </rPr>
      <t xml:space="preserve">Value	Molecule	PubMed ids
66.6	NADP+	687388
</t>
    </r>
  </si>
  <si>
    <r>
      <rPr>
        <sz val="11"/>
        <color theme="1"/>
        <rFont val="Calibri"/>
        <charset val="134"/>
      </rPr>
      <t>METS</t>
    </r>
  </si>
  <si>
    <r>
      <rPr>
        <sz val="11"/>
        <color theme="1"/>
        <rFont val="Calibri"/>
        <charset val="134"/>
      </rPr>
      <t>methionine synthase</t>
    </r>
  </si>
  <si>
    <r>
      <rPr>
        <sz val="11"/>
        <color theme="1"/>
        <rFont val="Calibri"/>
        <charset val="134"/>
      </rPr>
      <t>[c]: 5mthf + hcys-L &lt;=&gt; h + met-L + thf</t>
    </r>
  </si>
  <si>
    <r>
      <rPr>
        <sz val="11"/>
        <color theme="1"/>
        <rFont val="Calibri"/>
        <charset val="134"/>
      </rPr>
      <t>2.1.1.13</t>
    </r>
  </si>
  <si>
    <r>
      <rPr>
        <sz val="11"/>
        <color theme="1"/>
        <rFont val="Calibri"/>
        <charset val="134"/>
      </rPr>
      <t xml:space="preserve">Value	Molecule	Organism	PubMed ids	Image
8.33-13.0	5-methyltetrahydrofolate	Escherichia coli	441183	2D-image
0.0217	S-adenosyl-L-methionine	Escherichia coli	441183	2D-image
0.0367	S-adenosyl-L-methionine	Escherichia coli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</si>
  <si>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PFKA</t>
    </r>
  </si>
  <si>
    <r>
      <rPr>
        <sz val="11"/>
        <color theme="1"/>
        <rFont val="Calibri"/>
        <charset val="134"/>
      </rPr>
      <t>PFK</t>
    </r>
  </si>
  <si>
    <t>PFK</t>
  </si>
  <si>
    <r>
      <rPr>
        <sz val="11"/>
        <color theme="1"/>
        <rFont val="Calibri"/>
        <charset val="134"/>
      </rPr>
      <t>phosphofructokinase</t>
    </r>
  </si>
  <si>
    <r>
      <rPr>
        <sz val="11"/>
        <color theme="1"/>
        <rFont val="Calibri"/>
        <charset val="134"/>
      </rPr>
      <t>[c]: atp + f6p &lt;=&gt; adp + fdp + h</t>
    </r>
  </si>
  <si>
    <r>
      <rPr>
        <sz val="11"/>
        <color theme="1"/>
        <rFont val="Calibri"/>
        <charset val="134"/>
      </rPr>
      <t>2.7.1.11</t>
    </r>
  </si>
  <si>
    <r>
      <rPr>
        <sz val="11"/>
        <color theme="1"/>
        <rFont val="Calibri"/>
        <charset val="134"/>
      </rPr>
      <t xml:space="preserve">Value	Molecule	PubMed ids
0.016	D-fructose 6-phosphate	640526
0.015	fructose 6-phosphate	640517
0.3	fructose 6-phosphate	640490
0.303	fructose 6-phosphate	640517
3.47	fructose 6-phosphate	640517
3.7	fructose 6-phosphate	640519
5.0	fructose 6-phosphate	640491
49.0	fructose 6-phosphate	640526
57.2	fructose 6-phosphate	640490
60.0	fructose 6-phosphate	640491
61.0	fructose 6-phosphate	640517
88.0	fructose 6-phosphate	640526
110.0	fructose 6-phosphate	640491
111.0	fructose 6-phosphate	640490
167.0	fructose 6-phosphate	640519
185.0	fructose 6-phosphate	640491
</t>
    </r>
  </si>
  <si>
    <r>
      <rPr>
        <sz val="11"/>
        <color theme="1"/>
        <rFont val="Calibri"/>
        <charset val="134"/>
      </rPr>
      <t>PPND</t>
    </r>
  </si>
  <si>
    <r>
      <rPr>
        <sz val="11"/>
        <color theme="1"/>
        <rFont val="Calibri"/>
        <charset val="134"/>
      </rPr>
      <t>prephenate dehydrogenase</t>
    </r>
  </si>
  <si>
    <r>
      <rPr>
        <sz val="11"/>
        <color theme="1"/>
        <rFont val="Calibri"/>
        <charset val="134"/>
      </rPr>
      <t>[c]: nad + pphn &lt;=&gt; 34hpp + co2 + nadh</t>
    </r>
  </si>
  <si>
    <r>
      <rPr>
        <sz val="11"/>
        <color theme="1"/>
        <rFont val="Calibri"/>
        <charset val="134"/>
      </rPr>
      <t>1.3.1.12</t>
    </r>
  </si>
  <si>
    <r>
      <rPr>
        <sz val="11"/>
        <color theme="1"/>
        <rFont val="Calibri"/>
        <charset val="134"/>
      </rPr>
      <t xml:space="preserve">Value	Molecule	Organism	Comments	PubMed ids	Image
5.83e-05	NAD+	Escherichia coli	mutant enzyme H197N	390552	2D-image
0.367	NAD+	Escherichia coli	mutant enzyme K37Q	390552	2D-image
0.417	NAD+	Escherichia coli	mutant form R294Q	390553	2D-image
0.45	NAD+	Escherichia coli	wild-type enzyme	390552, 390553	2D-image
5e-05	prephenate	Escherichia coli	mutant enzyme H197N	390552	2D-image
0.383	prephenate	Escherichia coli	mutant enzyme K37Q	390552	2D-image
0.417	prephenate	Escherichia coli	mutant form R294Q	390553	2D-image
0.45	prephenate	Escherichia coli	wild-type enzyme	390552, 390553	2D-image
135.0	prephenate	Escherichia coli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</si>
  <si>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PPNDH</t>
    </r>
  </si>
  <si>
    <r>
      <rPr>
        <sz val="11"/>
        <color theme="1"/>
        <rFont val="Calibri"/>
        <charset val="134"/>
      </rPr>
      <t>prephenate dehydratase</t>
    </r>
  </si>
  <si>
    <r>
      <rPr>
        <sz val="11"/>
        <color theme="1"/>
        <rFont val="Calibri"/>
        <charset val="134"/>
      </rPr>
      <t>[c]: h + pphn &lt;=&gt; co2 + h2o + phpyr</t>
    </r>
  </si>
  <si>
    <r>
      <rPr>
        <sz val="11"/>
        <color theme="1"/>
        <rFont val="Calibri"/>
        <charset val="134"/>
      </rPr>
      <t>4.2.1.51</t>
    </r>
  </si>
  <si>
    <r>
      <rPr>
        <sz val="11"/>
        <color theme="1"/>
        <rFont val="Calibri"/>
        <charset val="134"/>
      </rPr>
      <t xml:space="preserve">Value	Molecule	Organism	Comments	PubMed ids	Image
13.0	prephenate	Escherichia coli	mutant N160A, 37°C	649980	2D-image
24.6	prephenate	Escherichia coli	mutant T278S, 37°C	649980	2D-image
1227.0	prephenate	Escherichia coli	mutant W226L, 37°C	649980	2D-image
1230.0	prephenate	Escherichia coli	mutant W226L, 37°C	649980	2D-image
1890.0	prephenate	Escherichia coli	recombinant prephenate dehydratase domain, 37°C	649980	2D-image
1893.0	prephenate	Escherichia coli	recombinant prephenate dehydratase domain, 37°C	649980	2D-image
1930.0	prephenate	Escherichia coli	native P-protein, 37°C	649980	2D-image
1932.0	prephenate	Escherichia coli	native P-protein, 37°C	649980	2D-image
2096.0	prephenate	Escherichia coli	mutant C216S, 37°C	649980	2D-image
2100.0	prephenate	Escherichia coli	mutant C216S, 37°C	649980	2D-image
2400.0	prephenate	Escherichia coli	mutant E232A, 37°C	649980	2D-image
2401.0	prephenate	Escherichia coli	mutant E232A, 37°C	649980	2D-image
2528.0	prephenate	Escherichia coli	mutant E159A, 37°C	649980	2D-image
2530.0	prephenate	Escherichia coli	mutant E159A, 37°C	649980	2D-image
2960.0	prephenate	Escherichia coli	mutant E159A/E232A, 37°C	649980	2D-image
2962.0	prephenate	Escherichia coli	mutant E159A/E232A, 37°C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</si>
  <si>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PSERT</t>
    </r>
  </si>
  <si>
    <r>
      <rPr>
        <sz val="11"/>
        <color theme="1"/>
        <rFont val="Calibri"/>
        <charset val="134"/>
      </rPr>
      <t>phosphoserine transaminase</t>
    </r>
  </si>
  <si>
    <r>
      <rPr>
        <sz val="11"/>
        <color theme="1"/>
        <rFont val="Calibri"/>
        <charset val="134"/>
      </rPr>
      <t>[c]: 3php + glu-L &lt;=&gt; akg + pser-L</t>
    </r>
  </si>
  <si>
    <r>
      <rPr>
        <sz val="11"/>
        <color theme="1"/>
        <rFont val="Calibri"/>
        <charset val="134"/>
      </rPr>
      <t>2.6.1.52</t>
    </r>
  </si>
  <si>
    <r>
      <rPr>
        <sz val="11"/>
        <color theme="1"/>
        <rFont val="Calibri"/>
        <charset val="134"/>
      </rPr>
      <t xml:space="preserve">Value	Molecule	Organism	Comments	PubMed ids	Image
0.39	3-O-phospho-L-serine	Escherichia coli	PdxC(SerC) protein, pH 8.2, 37°C	722253	2D-image
0.63	3-O-phospho-L-serine	Escherichia coli	MalE/PdxC(SerC) fusion protein, pH 8.2, 37°C	722253	2D-image
1.33	3-Phosphonooxypyruvate	Escherichia coli	MalE/PdxC(SerC) fusion protein, pH 8.2, 37°C	722253	2D-image
1.75	3-Phosphonooxypyruvate	Escherichia coli	PdxC(SerC) protein, pH 8.2, 37°C	722253	2D-image
0.08	4-(phosphonooxy)-L-threonine	Escherichia coli	MalE/PdxC(SerC) fusion protein, pH 8.2, 37°C	722253	2D-image
0.15	4-(phosphonooxy)-L-threonine	Escherichia coli	PdxC(SerC) protein, pH 8.2, 37°C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</si>
  <si>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RPI</t>
    </r>
  </si>
  <si>
    <t>RPI</t>
  </si>
  <si>
    <r>
      <rPr>
        <sz val="11"/>
        <color theme="1"/>
        <rFont val="Calibri"/>
        <charset val="134"/>
      </rPr>
      <t>ribose-5-phosphate isomerase</t>
    </r>
  </si>
  <si>
    <r>
      <rPr>
        <sz val="11"/>
        <color theme="1"/>
        <rFont val="Calibri"/>
        <charset val="134"/>
      </rPr>
      <t>[c]: r5p &lt;=&gt; ru5p-D</t>
    </r>
  </si>
  <si>
    <r>
      <rPr>
        <sz val="11"/>
        <color theme="1"/>
        <rFont val="Calibri"/>
        <charset val="134"/>
      </rPr>
      <t>5.3.1.6</t>
    </r>
  </si>
  <si>
    <r>
      <rPr>
        <sz val="11"/>
        <color theme="1"/>
        <rFont val="Calibri"/>
        <charset val="134"/>
      </rPr>
      <t xml:space="preserve">Value	Molecule	PubMed ids
2100.0	D-ribose 5-phosphate	653911
</t>
    </r>
  </si>
  <si>
    <r>
      <rPr>
        <sz val="11"/>
        <color theme="1"/>
        <rFont val="Calibri"/>
        <charset val="134"/>
      </rPr>
      <t>SERAT</t>
    </r>
  </si>
  <si>
    <r>
      <rPr>
        <sz val="11"/>
        <color theme="1"/>
        <rFont val="Calibri"/>
        <charset val="134"/>
      </rPr>
      <t>serine O-acetyltransferase</t>
    </r>
  </si>
  <si>
    <r>
      <rPr>
        <sz val="11"/>
        <color theme="1"/>
        <rFont val="Calibri"/>
        <charset val="134"/>
      </rPr>
      <t>[c]: accoa + ser-L &lt;=&gt; acser + coa</t>
    </r>
  </si>
  <si>
    <r>
      <rPr>
        <sz val="11"/>
        <color theme="1"/>
        <rFont val="Calibri"/>
        <charset val="134"/>
      </rPr>
      <t>Cysteine Metabolism</t>
    </r>
  </si>
  <si>
    <r>
      <rPr>
        <sz val="11"/>
        <color theme="1"/>
        <rFont val="Calibri"/>
        <charset val="134"/>
      </rPr>
      <t>2.3.1.30</t>
    </r>
  </si>
  <si>
    <r>
      <rPr>
        <sz val="11"/>
        <color theme="1"/>
        <rFont val="Calibri"/>
        <charset val="134"/>
      </rPr>
      <t xml:space="preserve">Value	Molecule
0.068	acetyl-CoA
</t>
    </r>
  </si>
  <si>
    <r>
      <rPr>
        <sz val="11"/>
        <color theme="1"/>
        <rFont val="Calibri"/>
        <charset val="134"/>
      </rPr>
      <t>SERD_L</t>
    </r>
  </si>
  <si>
    <r>
      <rPr>
        <sz val="11"/>
        <color theme="1"/>
        <rFont val="Calibri"/>
        <charset val="134"/>
      </rPr>
      <t>L-serine deaminase</t>
    </r>
  </si>
  <si>
    <r>
      <rPr>
        <sz val="11"/>
        <color theme="1"/>
        <rFont val="Calibri"/>
        <charset val="134"/>
      </rPr>
      <t>[c]: ser-L &lt;=&gt; nh4 + pyr</t>
    </r>
  </si>
  <si>
    <r>
      <rPr>
        <sz val="11"/>
        <color theme="1"/>
        <rFont val="Calibri"/>
        <charset val="134"/>
      </rPr>
      <t>4.3.1.17</t>
    </r>
  </si>
  <si>
    <r>
      <rPr>
        <sz val="11"/>
        <color theme="1"/>
        <rFont val="Calibri"/>
        <charset val="134"/>
      </rPr>
      <t xml:space="preserve">Value	Molecule	Organism	Comments	PubMed ids	Image
436.0	L-serine	Escherichia coli	pH 8.0, 37°C	665546	2D-image
544.0	L-serine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</si>
  <si>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SSALy</t>
    </r>
  </si>
  <si>
    <r>
      <rPr>
        <sz val="11"/>
        <color theme="1"/>
        <rFont val="Calibri"/>
        <charset val="134"/>
      </rPr>
      <t>succinate-semialdehyde dehydrogenase (NADP)</t>
    </r>
  </si>
  <si>
    <r>
      <rPr>
        <sz val="11"/>
        <color theme="1"/>
        <rFont val="Calibri"/>
        <charset val="134"/>
      </rPr>
      <t>[c]: h2o + nadp + sucsal &lt;=&gt; (2) h + nadph + succ</t>
    </r>
  </si>
  <si>
    <r>
      <rPr>
        <sz val="11"/>
        <color theme="1"/>
        <rFont val="Calibri"/>
        <charset val="134"/>
      </rPr>
      <t>Arginine and Proline Metabolism</t>
    </r>
  </si>
  <si>
    <r>
      <rPr>
        <sz val="11"/>
        <color theme="1"/>
        <rFont val="Calibri"/>
        <charset val="134"/>
      </rPr>
      <t>1.2.1.16</t>
    </r>
  </si>
  <si>
    <r>
      <rPr>
        <sz val="11"/>
        <color theme="1"/>
        <rFont val="Calibri"/>
        <charset val="134"/>
      </rPr>
      <t xml:space="preserve">Value	Molecule	Organism	Comments	PubMed ids	Image
7.1	2-oxoglutarate semialdehyde	Escherichia coli	in 0.1 M HEPES/KOH (pH 6.5), at 70°C	722211	2D-image
69.0	NAD+	Escherichia coli	in 0.1 M HEPES/KOH (pH 6.5), at 70°C	722211	2D-image
22.6	Succinic semialdehyde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</si>
  <si>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TALA</t>
    </r>
  </si>
  <si>
    <t>TALA</t>
  </si>
  <si>
    <r>
      <rPr>
        <sz val="11"/>
        <color theme="1"/>
        <rFont val="Calibri"/>
        <charset val="134"/>
      </rPr>
      <t>transaldolase</t>
    </r>
  </si>
  <si>
    <r>
      <rPr>
        <sz val="11"/>
        <color theme="1"/>
        <rFont val="Calibri"/>
        <charset val="134"/>
      </rPr>
      <t>[c]: g3p + s7p &lt;=&gt; e4p + f6p</t>
    </r>
  </si>
  <si>
    <r>
      <rPr>
        <sz val="11"/>
        <color theme="1"/>
        <rFont val="Calibri"/>
        <charset val="134"/>
      </rPr>
      <t>2.2.1.2</t>
    </r>
  </si>
  <si>
    <r>
      <rPr>
        <sz val="11"/>
        <color theme="1"/>
        <rFont val="Calibri"/>
        <charset val="134"/>
      </rPr>
      <t xml:space="preserve">Value	Molecule	PubMed ids
0.22	D-fructose 6-phosphate	687768
8.8	D-fructose 6-phosphate	687768
4.3	Dihydroxyacetone	687768
</t>
    </r>
  </si>
  <si>
    <r>
      <rPr>
        <sz val="11"/>
        <color theme="1"/>
        <rFont val="Calibri"/>
        <charset val="134"/>
      </rPr>
      <t>TPI</t>
    </r>
  </si>
  <si>
    <t>TPI</t>
  </si>
  <si>
    <r>
      <rPr>
        <sz val="11"/>
        <color theme="1"/>
        <rFont val="Calibri"/>
        <charset val="134"/>
      </rPr>
      <t>triose-phosphate isomerase</t>
    </r>
  </si>
  <si>
    <r>
      <rPr>
        <sz val="11"/>
        <color theme="1"/>
        <rFont val="Calibri"/>
        <charset val="134"/>
      </rPr>
      <t>[c]: dhap &lt;=&gt; g3p</t>
    </r>
  </si>
  <si>
    <r>
      <rPr>
        <sz val="11"/>
        <color theme="1"/>
        <rFont val="Calibri"/>
        <charset val="134"/>
      </rPr>
      <t>5.3.1.1</t>
    </r>
  </si>
  <si>
    <r>
      <rPr>
        <sz val="11"/>
        <color theme="1"/>
        <rFont val="Calibri"/>
        <charset val="134"/>
      </rPr>
      <t xml:space="preserve">Value	Molecule
9000.0	g3p
</t>
    </r>
  </si>
  <si>
    <r>
      <rPr>
        <sz val="11"/>
        <color theme="1"/>
        <rFont val="Calibri"/>
        <charset val="134"/>
      </rPr>
      <t>TYRTA</t>
    </r>
  </si>
  <si>
    <r>
      <rPr>
        <sz val="11"/>
        <color theme="1"/>
        <rFont val="Calibri"/>
        <charset val="134"/>
      </rPr>
      <t>tyrosine transaminase</t>
    </r>
  </si>
  <si>
    <r>
      <rPr>
        <sz val="11"/>
        <color theme="1"/>
        <rFont val="Calibri"/>
        <charset val="134"/>
      </rPr>
      <t>[c]: akg + tyr-L &lt;=&gt; 34hpp + glu-L</t>
    </r>
  </si>
  <si>
    <r>
      <rPr>
        <sz val="11"/>
        <color theme="1"/>
        <rFont val="Calibri"/>
        <charset val="134"/>
      </rPr>
      <t>2.6.1.5</t>
    </r>
  </si>
  <si>
    <r>
      <rPr>
        <sz val="11"/>
        <color theme="1"/>
        <rFont val="Calibri"/>
        <charset val="134"/>
      </rPr>
      <t xml:space="preserve">Value	Molecule	Organism	Comments	PubMed ids	Image
24.0	L-tyrosine	Escherichia coli	aspartate aminotransferase with mutations HEX, pH 8.0, 25°C	660463	2D-image
25.6	L-tyrosine	Escherichia coli	aspartate aminotransferase with mutations HEX and I73V, pH 8.0, 25°C	660463	2D-image
35.7	L-tyrosine	Escherichia coli	aspartate aminotransferase with mutations HEX and I73V, A293D, pH 8.0, 25°C	660463	2D-image
39.0	L-tyrosine Escherichia coli				</t>
    </r>
    <r>
      <rPr>
        <sz val="11"/>
        <color theme="1"/>
        <rFont val="arial"/>
        <charset val="134"/>
      </rPr>
      <t xml:space="preserve">
</t>
    </r>
  </si>
  <si>
    <r>
      <rPr>
        <sz val="11"/>
        <color theme="1"/>
        <rFont val="Calibri"/>
        <charset val="134"/>
      </rPr>
      <t>VALTA</t>
    </r>
  </si>
  <si>
    <r>
      <rPr>
        <sz val="11"/>
        <color theme="1"/>
        <rFont val="Calibri"/>
        <charset val="134"/>
      </rPr>
      <t>valine transaminase</t>
    </r>
  </si>
  <si>
    <r>
      <rPr>
        <sz val="11"/>
        <color theme="1"/>
        <rFont val="Calibri"/>
        <charset val="134"/>
      </rPr>
      <t>[c]: akg + val-L &lt;=&gt; 3mob + glu-L</t>
    </r>
  </si>
  <si>
    <r>
      <rPr>
        <sz val="11"/>
        <color theme="1"/>
        <rFont val="Calibri"/>
        <charset val="134"/>
      </rPr>
      <t>PGI</t>
    </r>
  </si>
  <si>
    <t>PGI</t>
  </si>
  <si>
    <r>
      <rPr>
        <sz val="11"/>
        <color theme="1"/>
        <rFont val="Calibri"/>
        <charset val="134"/>
      </rPr>
      <t>glucose-6-phosphate isomerase</t>
    </r>
  </si>
  <si>
    <r>
      <rPr>
        <sz val="11"/>
        <color theme="1"/>
        <rFont val="Calibri"/>
        <charset val="134"/>
      </rPr>
      <t>[c]: g6p &lt;=&gt; f6p</t>
    </r>
  </si>
  <si>
    <r>
      <rPr>
        <sz val="11"/>
        <color theme="1"/>
        <rFont val="Calibri"/>
        <charset val="134"/>
      </rPr>
      <t>5.3.1.9</t>
    </r>
  </si>
  <si>
    <r>
      <rPr>
        <sz val="11"/>
        <color theme="1"/>
        <rFont val="Calibri"/>
        <charset val="134"/>
      </rPr>
      <t>EX_fru(e)</t>
    </r>
  </si>
  <si>
    <t>EX_fru_e</t>
  </si>
  <si>
    <r>
      <rPr>
        <sz val="11"/>
        <color theme="1"/>
        <rFont val="Calibri"/>
        <charset val="134"/>
      </rPr>
      <t>D-Fructose exchange</t>
    </r>
  </si>
  <si>
    <r>
      <rPr>
        <sz val="11"/>
        <color theme="1"/>
        <rFont val="Calibri"/>
        <charset val="134"/>
      </rPr>
      <t>[e]: fru &lt;=&gt;</t>
    </r>
  </si>
  <si>
    <r>
      <rPr>
        <sz val="11"/>
        <color theme="1"/>
        <rFont val="Calibri"/>
        <charset val="134"/>
      </rPr>
      <t>Exchange</t>
    </r>
  </si>
  <si>
    <r>
      <rPr>
        <sz val="11"/>
        <color theme="1"/>
        <rFont val="Calibri"/>
        <charset val="134"/>
      </rPr>
      <t>EX_gal(e)</t>
    </r>
  </si>
  <si>
    <r>
      <rPr>
        <sz val="11"/>
        <color theme="1"/>
        <rFont val="Calibri"/>
        <charset val="134"/>
      </rPr>
      <t>galactose transport</t>
    </r>
  </si>
  <si>
    <r>
      <rPr>
        <sz val="11"/>
        <color theme="1"/>
        <rFont val="Calibri"/>
        <charset val="134"/>
      </rPr>
      <t>[e]: gal &lt;=&gt;</t>
    </r>
  </si>
  <si>
    <r>
      <rPr>
        <sz val="11"/>
        <color theme="1"/>
        <rFont val="Calibri"/>
        <charset val="134"/>
      </rPr>
      <t>EX_glc(e)</t>
    </r>
  </si>
  <si>
    <t>EX_glc__D_e</t>
  </si>
  <si>
    <r>
      <rPr>
        <sz val="11"/>
        <color theme="1"/>
        <rFont val="Calibri"/>
        <charset val="134"/>
      </rPr>
      <t>D-Glucose exchange</t>
    </r>
  </si>
  <si>
    <r>
      <rPr>
        <sz val="11"/>
        <color theme="1"/>
        <rFont val="Calibri"/>
        <charset val="134"/>
      </rPr>
      <t>[e]: glc-D &lt;=&gt;</t>
    </r>
  </si>
  <si>
    <r>
      <rPr>
        <sz val="11"/>
        <color theme="1"/>
        <rFont val="Calibri"/>
        <charset val="134"/>
      </rPr>
      <t>EX_gln_L(e)</t>
    </r>
  </si>
  <si>
    <t>EX_gln__L_e</t>
  </si>
  <si>
    <r>
      <rPr>
        <sz val="11"/>
        <color theme="1"/>
        <rFont val="Calibri"/>
        <charset val="134"/>
      </rPr>
      <t>L-Glutamine exchange</t>
    </r>
  </si>
  <si>
    <r>
      <rPr>
        <sz val="11"/>
        <color theme="1"/>
        <rFont val="Calibri"/>
        <charset val="134"/>
      </rPr>
      <t>[e]: gln-L &lt;=&gt;</t>
    </r>
  </si>
  <si>
    <r>
      <rPr>
        <sz val="11"/>
        <color theme="1"/>
        <rFont val="Calibri"/>
        <charset val="134"/>
      </rPr>
      <t>EX_glyc(e)</t>
    </r>
  </si>
  <si>
    <r>
      <rPr>
        <sz val="11"/>
        <color theme="1"/>
        <rFont val="Calibri"/>
        <charset val="134"/>
      </rPr>
      <t>glycerol transport</t>
    </r>
  </si>
  <si>
    <r>
      <rPr>
        <sz val="11"/>
        <color theme="1"/>
        <rFont val="Calibri"/>
        <charset val="134"/>
      </rPr>
      <t>[e]: &lt;=&gt; glyc</t>
    </r>
  </si>
  <si>
    <r>
      <rPr>
        <sz val="11"/>
        <color theme="1"/>
        <rFont val="Calibri"/>
        <charset val="134"/>
      </rPr>
      <t>EX_lac_D(e)</t>
    </r>
  </si>
  <si>
    <t>EX_lac__D_e</t>
  </si>
  <si>
    <r>
      <rPr>
        <sz val="11"/>
        <color theme="1"/>
        <rFont val="Calibri"/>
        <charset val="134"/>
      </rPr>
      <t>D-Lactate exchange</t>
    </r>
  </si>
  <si>
    <r>
      <rPr>
        <sz val="11"/>
        <color theme="1"/>
        <rFont val="Calibri"/>
        <charset val="134"/>
      </rPr>
      <t>[e]: lac-D &lt;=&gt;</t>
    </r>
  </si>
  <si>
    <r>
      <rPr>
        <sz val="11"/>
        <color theme="1"/>
        <rFont val="Calibri"/>
        <charset val="134"/>
      </rPr>
      <t>EX_pyr(e)</t>
    </r>
  </si>
  <si>
    <t>EX_pyr_e</t>
  </si>
  <si>
    <r>
      <rPr>
        <sz val="11"/>
        <color theme="1"/>
        <rFont val="Calibri"/>
        <charset val="134"/>
      </rPr>
      <t>Pyruvate exchange</t>
    </r>
  </si>
  <si>
    <r>
      <rPr>
        <sz val="11"/>
        <color theme="1"/>
        <rFont val="Calibri"/>
        <charset val="134"/>
      </rPr>
      <t>[e]: pyr &lt;=&gt;</t>
    </r>
  </si>
  <si>
    <r>
      <rPr>
        <sz val="11"/>
        <color theme="1"/>
        <rFont val="Calibri"/>
        <charset val="134"/>
      </rPr>
      <t>EX_succ(e)</t>
    </r>
  </si>
  <si>
    <t>EX_succ_e</t>
  </si>
  <si>
    <r>
      <rPr>
        <sz val="11"/>
        <color theme="1"/>
        <rFont val="Calibri"/>
        <charset val="134"/>
      </rPr>
      <t>Succinate exchange</t>
    </r>
  </si>
  <si>
    <r>
      <rPr>
        <sz val="11"/>
        <color theme="1"/>
        <rFont val="Calibri"/>
        <charset val="134"/>
      </rPr>
      <t>[e]: succ &lt;=&gt;</t>
    </r>
  </si>
  <si>
    <r>
      <rPr>
        <sz val="11"/>
        <color theme="1"/>
        <rFont val="Calibri"/>
        <charset val="134"/>
      </rPr>
      <t>EX_fum(e)</t>
    </r>
  </si>
  <si>
    <t>EX_fum_e</t>
  </si>
  <si>
    <r>
      <rPr>
        <sz val="11"/>
        <color theme="1"/>
        <rFont val="Calibri"/>
        <charset val="134"/>
      </rPr>
      <t>Fumarate exchange</t>
    </r>
  </si>
  <si>
    <r>
      <rPr>
        <sz val="11"/>
        <color theme="1"/>
        <rFont val="Calibri"/>
        <charset val="134"/>
      </rPr>
      <t>[e]: fum &lt;=&gt;</t>
    </r>
  </si>
  <si>
    <r>
      <rPr>
        <sz val="11"/>
        <color theme="1"/>
        <rFont val="Calibri"/>
        <charset val="134"/>
      </rPr>
      <t>PDH</t>
    </r>
  </si>
  <si>
    <t>PDH</t>
  </si>
  <si>
    <r>
      <rPr>
        <sz val="11"/>
        <color theme="1"/>
        <rFont val="Calibri"/>
        <charset val="134"/>
      </rPr>
      <t>pyruvate dehydrogenase</t>
    </r>
  </si>
  <si>
    <r>
      <rPr>
        <sz val="11"/>
        <color theme="1"/>
        <rFont val="Calibri"/>
        <charset val="134"/>
      </rPr>
      <t>[c]: coa + nad + pyr &lt;=&gt; accoa + co2 + nadh</t>
    </r>
  </si>
  <si>
    <r>
      <rPr>
        <sz val="11"/>
        <color theme="1"/>
        <rFont val="Calibri"/>
        <charset val="134"/>
      </rPr>
      <t>TKT2</t>
    </r>
  </si>
  <si>
    <t>TKT2</t>
  </si>
  <si>
    <r>
      <rPr>
        <sz val="11"/>
        <color theme="1"/>
        <rFont val="Calibri"/>
        <charset val="134"/>
      </rPr>
      <t>transketolase</t>
    </r>
  </si>
  <si>
    <r>
      <rPr>
        <sz val="11"/>
        <color theme="1"/>
        <rFont val="Calibri"/>
        <charset val="134"/>
      </rPr>
      <t>[c]: e4p + xu5p-D &lt;=&gt; f6p + g3p</t>
    </r>
  </si>
  <si>
    <r>
      <rPr>
        <sz val="11"/>
        <color theme="1"/>
        <rFont val="Calibri"/>
        <charset val="134"/>
      </rPr>
      <t>2.2.1.1</t>
    </r>
  </si>
  <si>
    <r>
      <rPr>
        <sz val="11"/>
        <color theme="1"/>
        <rFont val="Calibri"/>
        <charset val="134"/>
      </rPr>
      <t>RPE</t>
    </r>
  </si>
  <si>
    <t>RPE</t>
  </si>
  <si>
    <r>
      <rPr>
        <sz val="11"/>
        <color theme="1"/>
        <rFont val="Calibri"/>
        <charset val="134"/>
      </rPr>
      <t>ribulose 5-phosphate 3-epimerase</t>
    </r>
  </si>
  <si>
    <r>
      <rPr>
        <sz val="11"/>
        <color theme="1"/>
        <rFont val="Calibri"/>
        <charset val="134"/>
      </rPr>
      <t>[c]: ru5p-D &lt;=&gt; xu5p-D</t>
    </r>
  </si>
  <si>
    <r>
      <rPr>
        <sz val="11"/>
        <color theme="1"/>
        <rFont val="Calibri"/>
        <charset val="134"/>
      </rPr>
      <t>5.1.3.1</t>
    </r>
  </si>
  <si>
    <r>
      <rPr>
        <sz val="11"/>
        <color theme="1"/>
        <rFont val="Calibri"/>
        <charset val="134"/>
      </rPr>
      <t>PPC</t>
    </r>
  </si>
  <si>
    <t>PPC</t>
  </si>
  <si>
    <r>
      <rPr>
        <sz val="11"/>
        <color theme="1"/>
        <rFont val="Calibri"/>
        <charset val="134"/>
      </rPr>
      <t>phosphoenolpyruvate carboxylase</t>
    </r>
  </si>
  <si>
    <r>
      <rPr>
        <sz val="11"/>
        <color theme="1"/>
        <rFont val="Calibri"/>
        <charset val="134"/>
      </rPr>
      <t>[c]: co2 + h2o + pep &lt;=&gt; h + oaa + pi</t>
    </r>
  </si>
  <si>
    <r>
      <rPr>
        <sz val="11"/>
        <color theme="1"/>
        <rFont val="Calibri"/>
        <charset val="134"/>
      </rPr>
      <t>Anaplerotic reactions</t>
    </r>
  </si>
  <si>
    <r>
      <rPr>
        <sz val="11"/>
        <color theme="1"/>
        <rFont val="Calibri"/>
        <charset val="134"/>
      </rPr>
      <t>4.1.1.31</t>
    </r>
  </si>
  <si>
    <r>
      <rPr>
        <sz val="11"/>
        <color theme="1"/>
        <rFont val="Calibri"/>
        <charset val="134"/>
      </rPr>
      <t>PPCK</t>
    </r>
  </si>
  <si>
    <t>PPCK</t>
  </si>
  <si>
    <r>
      <rPr>
        <sz val="11"/>
        <color theme="1"/>
        <rFont val="Calibri"/>
        <charset val="134"/>
      </rPr>
      <t>phosphoenolpyruvate carboxykinase</t>
    </r>
  </si>
  <si>
    <r>
      <rPr>
        <sz val="11"/>
        <color theme="1"/>
        <rFont val="Calibri"/>
        <charset val="134"/>
      </rPr>
      <t>[c]: atp + oaa &lt;=&gt; adp + co2 + pep</t>
    </r>
  </si>
  <si>
    <r>
      <rPr>
        <sz val="11"/>
        <color theme="1"/>
        <rFont val="Calibri"/>
        <charset val="134"/>
      </rPr>
      <t>4.1.1.49</t>
    </r>
  </si>
  <si>
    <r>
      <rPr>
        <sz val="11"/>
        <color theme="1"/>
        <rFont val="Calibri"/>
        <charset val="134"/>
      </rPr>
      <t>SUCDH3</t>
    </r>
  </si>
  <si>
    <r>
      <rPr>
        <sz val="11"/>
        <color theme="1"/>
        <rFont val="Calibri"/>
        <charset val="134"/>
      </rPr>
      <t>SUCDi</t>
    </r>
  </si>
  <si>
    <t>SUCDi</t>
  </si>
  <si>
    <r>
      <rPr>
        <sz val="11"/>
        <color theme="1"/>
        <rFont val="Calibri"/>
        <charset val="134"/>
      </rPr>
      <t>succinate dehydrogenase (irreversible)</t>
    </r>
  </si>
  <si>
    <r>
      <rPr>
        <sz val="11"/>
        <color theme="1"/>
        <rFont val="Calibri"/>
        <charset val="134"/>
      </rPr>
      <t>[c]: q8 + succ &lt;=&gt; fum + q8h2</t>
    </r>
  </si>
  <si>
    <r>
      <rPr>
        <sz val="11"/>
        <color theme="1"/>
        <rFont val="Calibri"/>
        <charset val="134"/>
      </rPr>
      <t>Oxidative Phosphorylation</t>
    </r>
  </si>
  <si>
    <r>
      <rPr>
        <sz val="11"/>
        <color theme="1"/>
        <rFont val="Calibri"/>
        <charset val="134"/>
      </rPr>
      <t>EX_ac(e)</t>
    </r>
  </si>
  <si>
    <t>EX_ac_e</t>
  </si>
  <si>
    <r>
      <rPr>
        <sz val="11"/>
        <color theme="1"/>
        <rFont val="Calibri"/>
        <charset val="134"/>
      </rPr>
      <t>Acetate exchange</t>
    </r>
  </si>
  <si>
    <r>
      <rPr>
        <sz val="11"/>
        <color theme="1"/>
        <rFont val="Calibri"/>
        <charset val="134"/>
      </rPr>
      <t>[e]: ac &lt;=&gt;</t>
    </r>
  </si>
  <si>
    <r>
      <rPr>
        <sz val="11"/>
        <color theme="1"/>
        <rFont val="Calibri"/>
        <charset val="134"/>
      </rPr>
      <t>MQO</t>
    </r>
  </si>
  <si>
    <r>
      <rPr>
        <sz val="11"/>
        <color theme="1"/>
        <rFont val="Calibri"/>
        <charset val="134"/>
      </rPr>
      <t>MDH2</t>
    </r>
  </si>
  <si>
    <r>
      <rPr>
        <sz val="11"/>
        <color theme="1"/>
        <rFont val="Calibri"/>
        <charset val="134"/>
      </rPr>
      <t>mal quinone exidoreductase</t>
    </r>
  </si>
  <si>
    <r>
      <rPr>
        <sz val="11"/>
        <color theme="1"/>
        <rFont val="Calibri"/>
        <charset val="134"/>
      </rPr>
      <t>[c]: mal-L + q8 &lt;=&gt; oaa + q8h2</t>
    </r>
  </si>
  <si>
    <r>
      <rPr>
        <sz val="11"/>
        <color theme="1"/>
        <rFont val="Calibri"/>
        <charset val="134"/>
      </rPr>
      <t>1.1.99.16</t>
    </r>
  </si>
  <si>
    <r>
      <rPr>
        <sz val="11"/>
        <color theme="1"/>
        <rFont val="Calibri"/>
        <charset val="134"/>
      </rPr>
      <t>G3PD5</t>
    </r>
  </si>
  <si>
    <r>
      <rPr>
        <sz val="11"/>
        <color theme="1"/>
        <rFont val="Calibri"/>
        <charset val="134"/>
      </rPr>
      <t>glycerol 3-phosphate dehydrogenase</t>
    </r>
  </si>
  <si>
    <r>
      <rPr>
        <sz val="11"/>
        <color theme="1"/>
        <rFont val="Calibri"/>
        <charset val="134"/>
      </rPr>
      <t>[c]: glyc3p + q8 &lt;=&gt; dhap + q8h2</t>
    </r>
  </si>
  <si>
    <r>
      <rPr>
        <sz val="11"/>
        <color theme="1"/>
        <rFont val="Calibri"/>
        <charset val="134"/>
      </rPr>
      <t>Glycerol Metabolism</t>
    </r>
  </si>
  <si>
    <r>
      <rPr>
        <sz val="11"/>
        <color theme="1"/>
        <rFont val="Calibri"/>
        <charset val="134"/>
      </rPr>
      <t>1.1.5.3</t>
    </r>
  </si>
  <si>
    <r>
      <rPr>
        <sz val="11"/>
        <color theme="1"/>
        <rFont val="Calibri"/>
        <charset val="134"/>
      </rPr>
      <t>GALabc</t>
    </r>
  </si>
  <si>
    <r>
      <rPr>
        <sz val="11"/>
        <color theme="1"/>
        <rFont val="Calibri"/>
        <charset val="134"/>
      </rPr>
      <t>atp[c] + gal[e] + h2o[c] &lt;=&gt; adp[c] + gal[c] + h[c] + pi[c]</t>
    </r>
  </si>
  <si>
    <r>
      <rPr>
        <sz val="11"/>
        <color theme="1"/>
        <rFont val="Calibri"/>
        <charset val="134"/>
      </rPr>
      <t>Galactose Metabolism</t>
    </r>
  </si>
  <si>
    <r>
      <rPr>
        <sz val="11"/>
        <color theme="1"/>
        <rFont val="Calibri"/>
        <charset val="134"/>
      </rPr>
      <t>3.6.3.17</t>
    </r>
  </si>
  <si>
    <r>
      <rPr>
        <sz val="11"/>
        <color theme="1"/>
        <rFont val="Calibri"/>
        <charset val="134"/>
      </rPr>
      <t>EDD</t>
    </r>
  </si>
  <si>
    <r>
      <rPr>
        <sz val="11"/>
        <color theme="1"/>
        <rFont val="Calibri"/>
        <charset val="134"/>
      </rPr>
      <t>6-phosphogluconate dehydrase</t>
    </r>
  </si>
  <si>
    <r>
      <rPr>
        <sz val="11"/>
        <color theme="1"/>
        <rFont val="Calibri"/>
        <charset val="134"/>
      </rPr>
      <t>[c]: 6pgc &lt;=&gt; 2ddg6p + h2o</t>
    </r>
  </si>
  <si>
    <r>
      <rPr>
        <sz val="11"/>
        <color theme="1"/>
        <rFont val="Calibri"/>
        <charset val="134"/>
      </rPr>
      <t>ED Pathway</t>
    </r>
  </si>
  <si>
    <r>
      <rPr>
        <sz val="11"/>
        <color theme="1"/>
        <rFont val="Calibri"/>
        <charset val="134"/>
      </rPr>
      <t>4.2.1.12</t>
    </r>
  </si>
  <si>
    <r>
      <rPr>
        <sz val="11"/>
        <color theme="1"/>
        <rFont val="Calibri"/>
        <charset val="134"/>
      </rPr>
      <t>AKGDH</t>
    </r>
  </si>
  <si>
    <t>AKGDH</t>
  </si>
  <si>
    <r>
      <rPr>
        <sz val="11"/>
        <color theme="1"/>
        <rFont val="Calibri"/>
        <charset val="134"/>
      </rPr>
      <t>2-Oxoglutarate dehydrogenase</t>
    </r>
  </si>
  <si>
    <r>
      <rPr>
        <sz val="11"/>
        <color theme="1"/>
        <rFont val="Calibri"/>
        <charset val="134"/>
      </rPr>
      <t>[c]: akg + coa + nad &lt;=&gt; co2 + nadh + succoa</t>
    </r>
  </si>
  <si>
    <r>
      <rPr>
        <sz val="11"/>
        <color theme="1"/>
        <rFont val="Calibri"/>
        <charset val="134"/>
      </rPr>
      <t>ME1</t>
    </r>
  </si>
  <si>
    <t>ME1</t>
  </si>
  <si>
    <r>
      <rPr>
        <sz val="11"/>
        <color theme="1"/>
        <rFont val="Calibri"/>
        <charset val="134"/>
      </rPr>
      <t>malic enzyme (NAD)</t>
    </r>
  </si>
  <si>
    <r>
      <rPr>
        <sz val="11"/>
        <color theme="1"/>
        <rFont val="Calibri"/>
        <charset val="134"/>
      </rPr>
      <t>[c]: mal-L + nad &lt;=&gt; co2 + nadh + pyr</t>
    </r>
  </si>
  <si>
    <r>
      <rPr>
        <sz val="11"/>
        <color theme="1"/>
        <rFont val="Calibri"/>
        <charset val="134"/>
      </rPr>
      <t>1.1.1.38</t>
    </r>
  </si>
  <si>
    <r>
      <rPr>
        <sz val="11"/>
        <color theme="1"/>
        <rFont val="Calibri"/>
        <charset val="134"/>
      </rPr>
      <t>MALS</t>
    </r>
  </si>
  <si>
    <t>MALS</t>
  </si>
  <si>
    <r>
      <rPr>
        <sz val="11"/>
        <color theme="1"/>
        <rFont val="Calibri"/>
        <charset val="134"/>
      </rPr>
      <t>[c]: accoa + glx + h2o &lt;=&gt; coa + h + mal-L</t>
    </r>
  </si>
  <si>
    <r>
      <rPr>
        <sz val="11"/>
        <color theme="1"/>
        <rFont val="Calibri"/>
        <charset val="134"/>
      </rPr>
      <t>4.1.3.2</t>
    </r>
  </si>
  <si>
    <r>
      <rPr>
        <sz val="11"/>
        <color theme="1"/>
        <rFont val="Calibri"/>
        <charset val="134"/>
      </rPr>
      <t>CS</t>
    </r>
  </si>
  <si>
    <t>CS</t>
  </si>
  <si>
    <r>
      <rPr>
        <sz val="11"/>
        <color theme="1"/>
        <rFont val="Calibri"/>
        <charset val="134"/>
      </rPr>
      <t>citrate synthase</t>
    </r>
  </si>
  <si>
    <r>
      <rPr>
        <sz val="11"/>
        <color theme="1"/>
        <rFont val="Calibri"/>
        <charset val="134"/>
      </rPr>
      <t>[c]: accoa + h2o + oaa &lt;=&gt; cit + coa + h</t>
    </r>
  </si>
  <si>
    <r>
      <rPr>
        <sz val="11"/>
        <color theme="1"/>
        <rFont val="Calibri"/>
        <charset val="134"/>
      </rPr>
      <t>PPS</t>
    </r>
  </si>
  <si>
    <t>PPS</t>
  </si>
  <si>
    <r>
      <rPr>
        <sz val="11"/>
        <color theme="1"/>
        <rFont val="Calibri"/>
        <charset val="134"/>
      </rPr>
      <t>phosphoenolpyruvate synthase</t>
    </r>
  </si>
  <si>
    <r>
      <rPr>
        <sz val="11"/>
        <color theme="1"/>
        <rFont val="Calibri"/>
        <charset val="134"/>
      </rPr>
      <t>[c]: atp + h2o + pyr &lt;=&gt; (2) h + amp + pep + pi</t>
    </r>
  </si>
  <si>
    <r>
      <rPr>
        <sz val="11"/>
        <color theme="1"/>
        <rFont val="Calibri"/>
        <charset val="134"/>
      </rPr>
      <t>2.7.9.2</t>
    </r>
  </si>
  <si>
    <r>
      <rPr>
        <sz val="11"/>
        <color theme="1"/>
        <rFont val="Calibri"/>
        <charset val="134"/>
      </rPr>
      <t>FRUpts</t>
    </r>
  </si>
  <si>
    <r>
      <rPr>
        <sz val="11"/>
        <color theme="1"/>
        <rFont val="Calibri"/>
        <charset val="134"/>
      </rPr>
      <t>D Fructose transport via PEPPyr PTS</t>
    </r>
  </si>
  <si>
    <r>
      <rPr>
        <sz val="11"/>
        <color theme="1"/>
        <rFont val="Calibri"/>
        <charset val="134"/>
      </rPr>
      <t>fru[e] + pep[c] &lt;=&gt; f1p[c] + pyr[c]</t>
    </r>
  </si>
  <si>
    <r>
      <rPr>
        <sz val="11"/>
        <color theme="1"/>
        <rFont val="Calibri"/>
        <charset val="134"/>
      </rPr>
      <t>Transport, Extracellular</t>
    </r>
  </si>
  <si>
    <r>
      <rPr>
        <sz val="11"/>
        <color theme="1"/>
        <rFont val="Calibri"/>
        <charset val="134"/>
      </rPr>
      <t>GND</t>
    </r>
  </si>
  <si>
    <t>GND</t>
  </si>
  <si>
    <r>
      <rPr>
        <sz val="11"/>
        <color theme="1"/>
        <rFont val="Calibri"/>
        <charset val="134"/>
      </rPr>
      <t>phosphogluconate dehydrogenase</t>
    </r>
  </si>
  <si>
    <r>
      <rPr>
        <sz val="11"/>
        <color theme="1"/>
        <rFont val="Calibri"/>
        <charset val="134"/>
      </rPr>
      <t>[c]: 6pgc + nadp &lt;=&gt; co2 + nadph + ru5p-D</t>
    </r>
  </si>
  <si>
    <r>
      <rPr>
        <sz val="11"/>
        <color theme="1"/>
        <rFont val="Calibri"/>
        <charset val="134"/>
      </rPr>
      <t>1.1.1.44</t>
    </r>
  </si>
  <si>
    <r>
      <rPr>
        <sz val="11"/>
        <color theme="1"/>
        <rFont val="Calibri"/>
        <charset val="134"/>
      </rPr>
      <t>ZWF</t>
    </r>
  </si>
  <si>
    <r>
      <rPr>
        <sz val="11"/>
        <color theme="1"/>
        <rFont val="Calibri"/>
        <charset val="134"/>
      </rPr>
      <t>G6PDH2r</t>
    </r>
  </si>
  <si>
    <t>G6PDH2r</t>
  </si>
  <si>
    <r>
      <rPr>
        <sz val="11"/>
        <color theme="1"/>
        <rFont val="Calibri"/>
        <charset val="134"/>
      </rPr>
      <t>glucose 6-phosphate dehydrogenase</t>
    </r>
  </si>
  <si>
    <r>
      <rPr>
        <sz val="11"/>
        <color theme="1"/>
        <rFont val="Calibri"/>
        <charset val="134"/>
      </rPr>
      <t>[c]: g6p + nadp &lt;=&gt; 6pgl + h + nadph</t>
    </r>
  </si>
  <si>
    <r>
      <rPr>
        <sz val="11"/>
        <color theme="1"/>
        <rFont val="Calibri"/>
        <charset val="134"/>
      </rPr>
      <t>1.1.1.49</t>
    </r>
  </si>
  <si>
    <r>
      <rPr>
        <sz val="11"/>
        <color theme="1"/>
        <rFont val="Calibri"/>
        <charset val="134"/>
      </rPr>
      <t>GLCpts</t>
    </r>
  </si>
  <si>
    <r>
      <rPr>
        <sz val="11"/>
        <color theme="1"/>
        <rFont val="Calibri"/>
        <charset val="134"/>
      </rPr>
      <t>GLCptspp, GLCtex, GLCtexi</t>
    </r>
  </si>
  <si>
    <r>
      <rPr>
        <sz val="11"/>
        <color theme="1"/>
        <rFont val="Calibri"/>
        <charset val="134"/>
      </rPr>
      <t>D-glucose transport via PEP:Pyr PTS</t>
    </r>
  </si>
  <si>
    <r>
      <rPr>
        <sz val="11"/>
        <color theme="1"/>
        <rFont val="Calibri"/>
        <charset val="134"/>
      </rPr>
      <t>glc-D[e] + pep[c] &lt;=&gt; g6p[c] + pyr[c]</t>
    </r>
  </si>
  <si>
    <r>
      <rPr>
        <sz val="11"/>
        <color theme="1"/>
        <rFont val="Calibri"/>
        <charset val="134"/>
      </rPr>
      <t>LDH_D</t>
    </r>
  </si>
  <si>
    <t>LDH_D</t>
  </si>
  <si>
    <r>
      <rPr>
        <sz val="11"/>
        <color theme="1"/>
        <rFont val="Calibri"/>
        <charset val="134"/>
      </rPr>
      <t>D lactate dehydrogenase</t>
    </r>
  </si>
  <si>
    <r>
      <rPr>
        <sz val="11"/>
        <color theme="1"/>
        <rFont val="Calibri"/>
        <charset val="134"/>
      </rPr>
      <t>[c]: lac-D + nad &lt;=&gt; h + nadh + pyr</t>
    </r>
  </si>
  <si>
    <r>
      <rPr>
        <sz val="11"/>
        <color theme="1"/>
        <rFont val="Calibri"/>
        <charset val="134"/>
      </rPr>
      <t>Pyruvate Metabolism</t>
    </r>
  </si>
  <si>
    <r>
      <rPr>
        <sz val="11"/>
        <color theme="1"/>
        <rFont val="Calibri"/>
        <charset val="134"/>
      </rPr>
      <t>1.1.1.28</t>
    </r>
  </si>
  <si>
    <r>
      <rPr>
        <sz val="11"/>
        <color theme="1"/>
        <rFont val="Calibri"/>
        <charset val="134"/>
      </rPr>
      <t>ICL</t>
    </r>
  </si>
  <si>
    <t>ICL</t>
  </si>
  <si>
    <r>
      <rPr>
        <sz val="11"/>
        <color theme="1"/>
        <rFont val="Calibri"/>
        <charset val="134"/>
      </rPr>
      <t>Isocitrate lyase</t>
    </r>
  </si>
  <si>
    <r>
      <rPr>
        <sz val="11"/>
        <color theme="1"/>
        <rFont val="Calibri"/>
        <charset val="134"/>
      </rPr>
      <t>[c]: icit &lt;=&gt; glx + succ</t>
    </r>
  </si>
  <si>
    <r>
      <rPr>
        <sz val="11"/>
        <color theme="1"/>
        <rFont val="Calibri"/>
        <charset val="134"/>
      </rPr>
      <t>4.1.3.1</t>
    </r>
  </si>
  <si>
    <r>
      <rPr>
        <sz val="11"/>
        <color theme="1"/>
        <rFont val="Calibri"/>
        <charset val="134"/>
      </rPr>
      <t>PYK</t>
    </r>
  </si>
  <si>
    <t>PYK</t>
  </si>
  <si>
    <r>
      <rPr>
        <sz val="11"/>
        <color theme="1"/>
        <rFont val="Calibri"/>
        <charset val="134"/>
      </rPr>
      <t>pyruvate kinase</t>
    </r>
  </si>
  <si>
    <r>
      <rPr>
        <sz val="11"/>
        <color theme="1"/>
        <rFont val="Calibri"/>
        <charset val="134"/>
      </rPr>
      <t>[c]: adp + h + pep &lt;=&gt; atp + pyr</t>
    </r>
  </si>
  <si>
    <r>
      <rPr>
        <sz val="11"/>
        <color theme="1"/>
        <rFont val="Calibri"/>
        <charset val="134"/>
      </rPr>
      <t>2.7.1.40</t>
    </r>
  </si>
  <si>
    <r>
      <rPr>
        <sz val="11"/>
        <color theme="1"/>
        <rFont val="Calibri"/>
        <charset val="134"/>
      </rPr>
      <t>GAPD</t>
    </r>
  </si>
  <si>
    <t>GAPD</t>
  </si>
  <si>
    <r>
      <rPr>
        <sz val="11"/>
        <color theme="1"/>
        <rFont val="Calibri"/>
        <charset val="134"/>
      </rPr>
      <t>glyceraldehyde-3-phosphate dehydrogenase</t>
    </r>
  </si>
  <si>
    <r>
      <rPr>
        <sz val="11"/>
        <color theme="1"/>
        <rFont val="Calibri"/>
        <charset val="134"/>
      </rPr>
      <t>[c]: g3p + nad + pi &lt;=&gt; 13dpg + h + nadh</t>
    </r>
  </si>
  <si>
    <r>
      <rPr>
        <sz val="11"/>
        <color theme="1"/>
        <rFont val="Calibri"/>
        <charset val="134"/>
      </rPr>
      <t>1.2.1.12</t>
    </r>
  </si>
  <si>
    <r>
      <rPr>
        <sz val="11"/>
        <color theme="1"/>
        <rFont val="Calibri"/>
        <charset val="134"/>
      </rPr>
      <t>GLYK</t>
    </r>
  </si>
  <si>
    <r>
      <rPr>
        <sz val="11"/>
        <color theme="1"/>
        <rFont val="Calibri"/>
        <charset val="134"/>
      </rPr>
      <t>glycerol kinase</t>
    </r>
  </si>
  <si>
    <r>
      <rPr>
        <sz val="11"/>
        <color theme="1"/>
        <rFont val="Calibri"/>
        <charset val="134"/>
      </rPr>
      <t>[c]: atp + glyc &lt;=&gt; adp + glyc3p + h</t>
    </r>
  </si>
  <si>
    <r>
      <rPr>
        <sz val="11"/>
        <color theme="1"/>
        <rFont val="Calibri"/>
        <charset val="134"/>
      </rPr>
      <t>2.7.1.30</t>
    </r>
  </si>
  <si>
    <r>
      <rPr>
        <sz val="11"/>
        <color theme="1"/>
        <rFont val="Calibri"/>
        <charset val="134"/>
      </rPr>
      <t>FRUK</t>
    </r>
  </si>
  <si>
    <r>
      <rPr>
        <sz val="11"/>
        <color theme="1"/>
        <rFont val="Calibri"/>
        <charset val="134"/>
      </rPr>
      <t>fructose 1 phosphate kinase</t>
    </r>
  </si>
  <si>
    <r>
      <rPr>
        <sz val="11"/>
        <color theme="1"/>
        <rFont val="Calibri"/>
        <charset val="134"/>
      </rPr>
      <t>[c]: atp + f1p &lt;=&gt; adp + fdp + pi</t>
    </r>
  </si>
  <si>
    <r>
      <rPr>
        <sz val="11"/>
        <color theme="1"/>
        <rFont val="Calibri"/>
        <charset val="134"/>
      </rPr>
      <t>2.7.1.56</t>
    </r>
  </si>
  <si>
    <r>
      <rPr>
        <sz val="11"/>
        <color theme="1"/>
        <rFont val="Calibri"/>
        <charset val="134"/>
      </rPr>
      <t>PGL</t>
    </r>
  </si>
  <si>
    <t>PGL</t>
  </si>
  <si>
    <r>
      <rPr>
        <sz val="11"/>
        <color theme="1"/>
        <rFont val="Calibri"/>
        <charset val="134"/>
      </rPr>
      <t>6-phosphogluconolactonase</t>
    </r>
  </si>
  <si>
    <r>
      <rPr>
        <sz val="11"/>
        <color theme="1"/>
        <rFont val="Calibri"/>
        <charset val="134"/>
      </rPr>
      <t>[c]: 6pgl + h2o &lt;=&gt; 6pgc + h</t>
    </r>
  </si>
  <si>
    <r>
      <rPr>
        <sz val="11"/>
        <color theme="1"/>
        <rFont val="Calibri"/>
        <charset val="134"/>
      </rPr>
      <t>3.1.1.31</t>
    </r>
  </si>
  <si>
    <r>
      <rPr>
        <sz val="11"/>
        <color theme="1"/>
        <rFont val="Calibri"/>
        <charset val="134"/>
      </rPr>
      <t>ACKr</t>
    </r>
  </si>
  <si>
    <t>ACKr</t>
  </si>
  <si>
    <r>
      <rPr>
        <sz val="11"/>
        <color theme="1"/>
        <rFont val="Calibri"/>
        <charset val="134"/>
      </rPr>
      <t>acetate kinase</t>
    </r>
  </si>
  <si>
    <r>
      <rPr>
        <sz val="11"/>
        <color theme="1"/>
        <rFont val="Calibri"/>
        <charset val="134"/>
      </rPr>
      <t>[c]: actp + adp &lt;=&gt; ac + atp</t>
    </r>
  </si>
  <si>
    <r>
      <rPr>
        <sz val="11"/>
        <color theme="1"/>
        <rFont val="Calibri"/>
        <charset val="134"/>
      </rPr>
      <t>2.7.2.1</t>
    </r>
  </si>
  <si>
    <r>
      <rPr>
        <sz val="11"/>
        <color theme="1"/>
        <rFont val="Calibri"/>
        <charset val="134"/>
      </rPr>
      <t>GALKr</t>
    </r>
  </si>
  <si>
    <r>
      <rPr>
        <sz val="11"/>
        <color theme="1"/>
        <rFont val="Calibri"/>
        <charset val="134"/>
      </rPr>
      <t>galactokinase</t>
    </r>
  </si>
  <si>
    <r>
      <rPr>
        <sz val="11"/>
        <color theme="1"/>
        <rFont val="Calibri"/>
        <charset val="134"/>
      </rPr>
      <t>[c]: atp + gal &lt;=&gt; adp + gal1p + h</t>
    </r>
  </si>
  <si>
    <r>
      <rPr>
        <sz val="11"/>
        <color theme="1"/>
        <rFont val="Calibri"/>
        <charset val="134"/>
      </rPr>
      <t>2.7.1.6</t>
    </r>
  </si>
  <si>
    <r>
      <rPr>
        <sz val="11"/>
        <color theme="1"/>
        <rFont val="Calibri"/>
        <charset val="134"/>
      </rPr>
      <t>GNK</t>
    </r>
  </si>
  <si>
    <r>
      <rPr>
        <sz val="11"/>
        <color theme="1"/>
        <rFont val="Calibri"/>
        <charset val="134"/>
      </rPr>
      <t>gluconokinase</t>
    </r>
  </si>
  <si>
    <r>
      <rPr>
        <sz val="11"/>
        <color theme="1"/>
        <rFont val="Calibri"/>
        <charset val="134"/>
      </rPr>
      <t>[c]: atp + glcn &lt;=&gt; 6pgc + adp + h</t>
    </r>
  </si>
  <si>
    <r>
      <rPr>
        <sz val="11"/>
        <color theme="1"/>
        <rFont val="Calibri"/>
        <charset val="134"/>
      </rPr>
      <t>Gluconate Metabolism</t>
    </r>
  </si>
  <si>
    <r>
      <rPr>
        <sz val="11"/>
        <color theme="1"/>
        <rFont val="Calibri"/>
        <charset val="134"/>
      </rPr>
      <t>2.7.1.12</t>
    </r>
  </si>
  <si>
    <r>
      <rPr>
        <sz val="11"/>
        <color theme="1"/>
        <rFont val="Calibri"/>
        <charset val="134"/>
      </rPr>
      <t>UGLT</t>
    </r>
  </si>
  <si>
    <r>
      <rPr>
        <sz val="11"/>
        <color theme="1"/>
        <rFont val="Calibri"/>
        <charset val="134"/>
      </rPr>
      <t>UDPglucose hexose 1 phosphate uridylyltransferase</t>
    </r>
  </si>
  <si>
    <r>
      <rPr>
        <sz val="11"/>
        <color theme="1"/>
        <rFont val="Calibri"/>
        <charset val="134"/>
      </rPr>
      <t>[c]: gal1p &lt;=&gt; g1p</t>
    </r>
  </si>
  <si>
    <r>
      <rPr>
        <sz val="11"/>
        <color theme="1"/>
        <rFont val="Calibri"/>
        <charset val="134"/>
      </rPr>
      <t>2.7.7.12</t>
    </r>
  </si>
  <si>
    <r>
      <rPr>
        <sz val="11"/>
        <color theme="1"/>
        <rFont val="Calibri"/>
        <charset val="134"/>
      </rPr>
      <t>ACS</t>
    </r>
  </si>
  <si>
    <r>
      <rPr>
        <sz val="11"/>
        <color theme="1"/>
        <rFont val="Calibri"/>
        <charset val="134"/>
      </rPr>
      <t>acetate reversible transport via proton symport</t>
    </r>
  </si>
  <si>
    <r>
      <rPr>
        <sz val="11"/>
        <color theme="1"/>
        <rFont val="Calibri"/>
        <charset val="134"/>
      </rPr>
      <t>[c]: ac + atp + coa + h2o &lt;=&gt; (2) pi + accoa + amp</t>
    </r>
  </si>
  <si>
    <r>
      <rPr>
        <sz val="11"/>
        <color theme="1"/>
        <rFont val="Calibri"/>
        <charset val="134"/>
      </rPr>
      <t>6.2.1.1</t>
    </r>
  </si>
  <si>
    <r>
      <rPr>
        <sz val="11"/>
        <color theme="1"/>
        <rFont val="Calibri"/>
        <charset val="134"/>
      </rPr>
      <t>SUCOAS</t>
    </r>
  </si>
  <si>
    <t>SUCOAS</t>
  </si>
  <si>
    <r>
      <rPr>
        <sz val="11"/>
        <color theme="1"/>
        <rFont val="Calibri"/>
        <charset val="134"/>
      </rPr>
      <t>succinyl-CoA synthetase (ADP-forming)</t>
    </r>
  </si>
  <si>
    <r>
      <rPr>
        <sz val="11"/>
        <color theme="1"/>
        <rFont val="Calibri"/>
        <charset val="134"/>
      </rPr>
      <t>[c]: atp + coa + succ &lt;=&gt; adp + pi + succoa</t>
    </r>
  </si>
  <si>
    <r>
      <rPr>
        <sz val="11"/>
        <color theme="1"/>
        <rFont val="Calibri"/>
        <charset val="134"/>
      </rPr>
      <t>6.2.1.5</t>
    </r>
  </si>
  <si>
    <r>
      <rPr>
        <sz val="11"/>
        <color theme="1"/>
        <rFont val="Calibri"/>
        <charset val="134"/>
      </rPr>
      <t>ACONT1</t>
    </r>
  </si>
  <si>
    <r>
      <rPr>
        <sz val="11"/>
        <color theme="1"/>
        <rFont val="Calibri"/>
        <charset val="134"/>
      </rPr>
      <t>ACONTa</t>
    </r>
  </si>
  <si>
    <t>ACONTa</t>
  </si>
  <si>
    <r>
      <rPr>
        <sz val="11"/>
        <color theme="1"/>
        <rFont val="Calibri"/>
        <charset val="134"/>
      </rPr>
      <t>aconitase (half-reaction A, Citrate hydro-lyase)</t>
    </r>
  </si>
  <si>
    <r>
      <rPr>
        <sz val="11"/>
        <color theme="1"/>
        <rFont val="Calibri"/>
        <charset val="134"/>
      </rPr>
      <t>[c]: cit &lt;=&gt; acon-C + h2o</t>
    </r>
  </si>
  <si>
    <r>
      <rPr>
        <sz val="11"/>
        <color theme="1"/>
        <rFont val="Calibri"/>
        <charset val="134"/>
      </rPr>
      <t>4.2.1.3</t>
    </r>
  </si>
  <si>
    <r>
      <rPr>
        <sz val="11"/>
        <color theme="1"/>
        <rFont val="Calibri"/>
        <charset val="134"/>
      </rPr>
      <t>ACONT2</t>
    </r>
  </si>
  <si>
    <r>
      <rPr>
        <sz val="11"/>
        <color theme="1"/>
        <rFont val="Calibri"/>
        <charset val="134"/>
      </rPr>
      <t>ACONTb</t>
    </r>
  </si>
  <si>
    <t>ACONTb</t>
  </si>
  <si>
    <r>
      <rPr>
        <sz val="11"/>
        <color theme="1"/>
        <rFont val="Calibri"/>
        <charset val="134"/>
      </rPr>
      <t>aconitase (half-reaction B, Isocitrate hydro-lyase)</t>
    </r>
  </si>
  <si>
    <r>
      <rPr>
        <sz val="11"/>
        <color theme="1"/>
        <rFont val="Calibri"/>
        <charset val="134"/>
      </rPr>
      <t>[c]: acon-C + h2o &lt;=&gt; icit</t>
    </r>
  </si>
  <si>
    <r>
      <rPr>
        <sz val="11"/>
        <color theme="1"/>
        <rFont val="Calibri"/>
        <charset val="134"/>
      </rPr>
      <t>ENO</t>
    </r>
  </si>
  <si>
    <t>ENO</t>
  </si>
  <si>
    <r>
      <rPr>
        <sz val="11"/>
        <color theme="1"/>
        <rFont val="Calibri"/>
        <charset val="134"/>
      </rPr>
      <t>enolase</t>
    </r>
  </si>
  <si>
    <r>
      <rPr>
        <sz val="11"/>
        <color theme="1"/>
        <rFont val="Calibri"/>
        <charset val="134"/>
      </rPr>
      <t>[c]: 2pg &lt;=&gt; h2o + pep</t>
    </r>
  </si>
  <si>
    <r>
      <rPr>
        <sz val="11"/>
        <color theme="1"/>
        <rFont val="Calibri"/>
        <charset val="134"/>
      </rPr>
      <t>4.2.1.11</t>
    </r>
  </si>
  <si>
    <r>
      <rPr>
        <sz val="11"/>
        <color theme="1"/>
        <rFont val="Calibri"/>
        <charset val="134"/>
      </rPr>
      <t>PGM</t>
    </r>
  </si>
  <si>
    <t>PGM</t>
  </si>
  <si>
    <r>
      <rPr>
        <sz val="11"/>
        <color theme="1"/>
        <rFont val="Calibri"/>
        <charset val="134"/>
      </rPr>
      <t>phosphoglycerate mutase</t>
    </r>
  </si>
  <si>
    <r>
      <rPr>
        <sz val="11"/>
        <color theme="1"/>
        <rFont val="Calibri"/>
        <charset val="134"/>
      </rPr>
      <t>[c]: 2pg &lt;=&gt; 3pg</t>
    </r>
  </si>
  <si>
    <r>
      <rPr>
        <sz val="11"/>
        <color theme="1"/>
        <rFont val="Calibri"/>
        <charset val="134"/>
      </rPr>
      <t>5.4.2.1</t>
    </r>
  </si>
  <si>
    <r>
      <rPr>
        <sz val="11"/>
        <color theme="1"/>
        <rFont val="Calibri"/>
        <charset val="134"/>
      </rPr>
      <t>TKT1</t>
    </r>
  </si>
  <si>
    <t>TKT1</t>
  </si>
  <si>
    <r>
      <rPr>
        <sz val="11"/>
        <color theme="1"/>
        <rFont val="Calibri"/>
        <charset val="134"/>
      </rPr>
      <t>[c]: r5p + xu5p-D &lt;=&gt; g3p + s7p</t>
    </r>
  </si>
  <si>
    <r>
      <rPr>
        <sz val="11"/>
        <color theme="1"/>
        <rFont val="Calibri"/>
        <charset val="134"/>
      </rPr>
      <t>PGK</t>
    </r>
  </si>
  <si>
    <t>PGK</t>
  </si>
  <si>
    <r>
      <rPr>
        <sz val="11"/>
        <color theme="1"/>
        <rFont val="Calibri"/>
        <charset val="134"/>
      </rPr>
      <t>phosphoglycerate kinase</t>
    </r>
  </si>
  <si>
    <r>
      <rPr>
        <sz val="11"/>
        <color theme="1"/>
        <rFont val="Calibri"/>
        <charset val="134"/>
      </rPr>
      <t>[c]: 3pg + atp &lt;=&gt; 13dpg + adp</t>
    </r>
  </si>
  <si>
    <r>
      <rPr>
        <sz val="11"/>
        <color theme="1"/>
        <rFont val="Calibri"/>
        <charset val="134"/>
      </rPr>
      <t>2.7.2.3</t>
    </r>
  </si>
  <si>
    <r>
      <rPr>
        <sz val="11"/>
        <color theme="1"/>
        <rFont val="Calibri"/>
        <charset val="134"/>
      </rPr>
      <t>PGMT</t>
    </r>
  </si>
  <si>
    <r>
      <rPr>
        <sz val="11"/>
        <color theme="1"/>
        <rFont val="Calibri"/>
        <charset val="134"/>
      </rPr>
      <t>phosphoglucomutase</t>
    </r>
  </si>
  <si>
    <r>
      <rPr>
        <sz val="11"/>
        <color theme="1"/>
        <rFont val="Calibri"/>
        <charset val="134"/>
      </rPr>
      <t>[c]: g1p &lt;=&gt; g6p</t>
    </r>
  </si>
  <si>
    <r>
      <rPr>
        <sz val="11"/>
        <color theme="1"/>
        <rFont val="Calibri"/>
        <charset val="134"/>
      </rPr>
      <t>5.4.2.2</t>
    </r>
  </si>
  <si>
    <r>
      <rPr>
        <sz val="11"/>
        <color theme="1"/>
        <rFont val="Calibri"/>
        <charset val="134"/>
      </rPr>
      <t>PTAr</t>
    </r>
  </si>
  <si>
    <t>PTAr</t>
  </si>
  <si>
    <r>
      <rPr>
        <sz val="11"/>
        <color theme="1"/>
        <rFont val="Calibri"/>
        <charset val="134"/>
      </rPr>
      <t>phosphotransacetylase</t>
    </r>
  </si>
  <si>
    <r>
      <rPr>
        <sz val="11"/>
        <color theme="1"/>
        <rFont val="Calibri"/>
        <charset val="134"/>
      </rPr>
      <t>[c]: accoa + pi &lt;=&gt; actp + coa</t>
    </r>
  </si>
  <si>
    <r>
      <rPr>
        <sz val="11"/>
        <color theme="1"/>
        <rFont val="Calibri"/>
        <charset val="134"/>
      </rPr>
      <t>2.3.1.8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</si>
</sst>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Protection="1">
      <alignment vertical="center"/>
      <protection locked="0"/>
    </xf>
    <xf numFmtId="0" fontId="0" fillId="2" borderId="0" xfId="0" applyFont="1" applyFill="1" applyProtection="1">
      <alignment vertical="center"/>
      <protection locked="0"/>
    </xf>
    <xf numFmtId="0" fontId="1" fillId="3" borderId="0" xfId="0" applyFont="1" applyFill="1" applyAlignment="1">
      <alignment horizontal="left" vertical="top"/>
    </xf>
    <xf numFmtId="0" fontId="2" fillId="4" borderId="0" xfId="0" applyFont="1" applyFill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Alignment="1" applyProtection="1">
      <alignment horizontal="left" vertical="top" wrapText="1"/>
      <protection locked="0"/>
    </xf>
    <xf numFmtId="0" fontId="3" fillId="2" borderId="0" xfId="0" applyFont="1" applyFill="1" applyBorder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98"/>
  <sheetViews>
    <sheetView tabSelected="1" zoomScale="85" zoomScaleNormal="85" workbookViewId="0">
      <pane xSplit="1" ySplit="3" topLeftCell="B15" activePane="bottomRight" state="frozen"/>
      <selection/>
      <selection pane="topRight"/>
      <selection pane="bottomLeft"/>
      <selection pane="bottomRight" activeCell="A1" sqref="A1"/>
    </sheetView>
  </sheetViews>
  <sheetFormatPr defaultColWidth="8.8" defaultRowHeight="15.75" customHeight="1"/>
  <cols>
    <col min="1" max="9" width="11" style="1"/>
    <col min="10" max="12" width="12.5" style="1"/>
    <col min="13" max="13" width="9.8" style="1"/>
    <col min="14" max="14" width="12.5" style="1"/>
    <col min="15" max="15" width="13.6" style="1"/>
    <col min="16" max="16" width="12.5" style="1"/>
    <col min="17" max="17" width="13.6" style="1"/>
    <col min="18" max="18" width="12.5" style="1"/>
    <col min="19" max="19" width="13.6" style="1"/>
    <col min="20" max="20" width="12.5" style="1"/>
    <col min="21" max="21" width="13.6" style="2"/>
    <col min="22" max="22" width="12.5" style="2"/>
    <col min="23" max="23" width="13.6" style="2"/>
    <col min="24" max="24" width="12.5" style="2"/>
    <col min="25" max="25" width="13.6" style="2"/>
    <col min="26" max="26" width="12.5" style="2"/>
    <col min="27" max="28" width="13.6" style="2"/>
    <col min="29" max="31" width="13.6" style="1"/>
    <col min="32" max="32" width="12.5" style="1"/>
    <col min="33" max="33" width="13.6" style="1"/>
    <col min="34" max="34" width="12.5" style="1"/>
    <col min="35" max="35" width="13.6" style="1"/>
    <col min="36" max="36" width="12.5" style="1"/>
    <col min="37" max="37" width="13.6" style="1"/>
    <col min="38" max="38" width="12.5" style="1"/>
    <col min="39" max="60" width="13.6" style="1"/>
    <col min="61" max="16384" width="8.8" style="1"/>
  </cols>
  <sheetData>
    <row r="1" customHeight="1" spans="1:6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 customHeight="1" spans="1:6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ht="64" customHeight="1" spans="1:6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65</v>
      </c>
    </row>
    <row r="4" customHeight="1" spans="1:65">
      <c r="A4" s="5" t="s">
        <v>66</v>
      </c>
      <c r="B4" s="5"/>
      <c r="C4" s="5" t="s">
        <v>66</v>
      </c>
      <c r="D4" s="5"/>
      <c r="E4" s="5" t="s">
        <v>67</v>
      </c>
      <c r="F4" s="5" t="s">
        <v>68</v>
      </c>
      <c r="G4" s="5" t="b">
        <v>0</v>
      </c>
      <c r="H4" s="5" t="s">
        <v>69</v>
      </c>
      <c r="I4" s="5" t="s">
        <v>70</v>
      </c>
      <c r="J4" s="5"/>
      <c r="K4" s="5"/>
      <c r="L4" s="5" t="s">
        <v>71</v>
      </c>
      <c r="M4" s="5">
        <v>0.96</v>
      </c>
      <c r="N4" s="5">
        <v>1</v>
      </c>
      <c r="O4" s="5">
        <v>7.5751</v>
      </c>
      <c r="P4" s="5">
        <v>163.7561</v>
      </c>
      <c r="Q4" s="5"/>
      <c r="R4" s="5"/>
      <c r="S4" s="5"/>
      <c r="T4" s="5"/>
      <c r="U4" s="7">
        <f t="shared" ref="U4:U47" si="0">(M4+N4)/2</f>
        <v>0.98</v>
      </c>
      <c r="V4" s="7">
        <f t="shared" ref="V4:V47" si="1">(N4-M4)/2</f>
        <v>0.02</v>
      </c>
      <c r="W4" s="7">
        <f t="shared" ref="W4:W47" si="2">(O4+P4)/2</f>
        <v>85.6656</v>
      </c>
      <c r="X4" s="7">
        <f t="shared" ref="X4:X47" si="3">(P4-O4)/2</f>
        <v>78.0905</v>
      </c>
      <c r="Y4" s="7"/>
      <c r="Z4" s="7"/>
      <c r="AA4" s="7"/>
      <c r="AB4" s="7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1" t="b">
        <f t="shared" ref="BI4:BI67" si="4">AND(NOT(ISBLANK(D4)),OR(NOT(ISBLANK(M4)),NOT(ISBLANK(Q4))))</f>
        <v>0</v>
      </c>
      <c r="BJ4" s="1" t="b">
        <f>AND(NOT(ISBLANK(D4)),NOT(ISBLANK(AS4)))</f>
        <v>0</v>
      </c>
      <c r="BK4" s="1" t="b">
        <f t="shared" ref="BK4:BK67" si="5">AND(NOT(ISBLANK(D4)),AS4&gt;4*-8.314)</f>
        <v>0</v>
      </c>
      <c r="BL4" s="1" t="str">
        <f>IF(OR(BI4,BJ4),_xlfn.CONCAT("""",D4,""": ",IF(AND(BI4,BJ4),IF(BK4,3,4),IF(BI4,2,IF(BJ4,IF(BK4,1,0),""))),", "),"")</f>
        <v/>
      </c>
      <c r="BM4" s="1" t="str">
        <f>_xlfn.CONCAT("{",LEFT(_xlfn.CONCAT(BL4:BL98),LEN(_xlfn.CONCAT(BL4:BL98))-2),"}")</f>
        <v>{"FBA": 3, "FBP": 4, "FUM": 3, "GLUN": 2, "ICDHyr": 4, "MDH": 3, "ME2": 4, "PFK": 3, "RPI": 3, "TALA": 3, "TPI": 3, "PGI": 1, "PDH": 0, "TKT2": 1, "RPE": 1, "PPC": 0, "PPCK": 1, "SUCDi": 0, "AKGDH": 0, "ME1": 0, "MALS": 0, "CS": 0, "PPS": 0, "GND": 0, "G6PDH2r": 1, "LDH_D": 1, "ICL": 1, "PYK": 1, "GAPD": 1, "PGL": 1, "ACKr": 1, "SUCOAS": 1, "ACONTa": 1, "ACONTb": 1, "ENO": 1, "PGM": 1, "TKT1": 1, "PGK": 1, "PTAr": 1}</v>
      </c>
    </row>
    <row r="5" customHeight="1" spans="1:64">
      <c r="A5" s="5" t="s">
        <v>72</v>
      </c>
      <c r="B5" s="5"/>
      <c r="C5" s="5" t="s">
        <v>72</v>
      </c>
      <c r="D5" s="5"/>
      <c r="E5" s="5" t="s">
        <v>73</v>
      </c>
      <c r="F5" s="5" t="s">
        <v>74</v>
      </c>
      <c r="G5" s="5" t="b">
        <v>1</v>
      </c>
      <c r="H5" s="5" t="s">
        <v>75</v>
      </c>
      <c r="I5" s="5" t="s">
        <v>76</v>
      </c>
      <c r="J5" s="5"/>
      <c r="K5" s="5"/>
      <c r="L5" s="5" t="s">
        <v>77</v>
      </c>
      <c r="M5" s="5">
        <v>8.278</v>
      </c>
      <c r="N5" s="5">
        <v>76.398</v>
      </c>
      <c r="O5" s="5">
        <v>0.025269</v>
      </c>
      <c r="P5" s="5">
        <v>0.16597</v>
      </c>
      <c r="Q5" s="5">
        <v>0.753</v>
      </c>
      <c r="R5" s="5">
        <v>8.037</v>
      </c>
      <c r="S5" s="5">
        <v>0.00013367</v>
      </c>
      <c r="T5" s="5">
        <v>0.26733</v>
      </c>
      <c r="U5" s="7">
        <f t="shared" si="0"/>
        <v>42.338</v>
      </c>
      <c r="V5" s="7">
        <f t="shared" si="1"/>
        <v>34.06</v>
      </c>
      <c r="W5" s="7">
        <f t="shared" si="2"/>
        <v>0.0956195</v>
      </c>
      <c r="X5" s="7">
        <f t="shared" si="3"/>
        <v>0.0703505</v>
      </c>
      <c r="Y5" s="7">
        <f>(Q5+R5)/2</f>
        <v>4.395</v>
      </c>
      <c r="Z5" s="7">
        <f>(R5-Q5)/2</f>
        <v>3.642</v>
      </c>
      <c r="AA5" s="7">
        <f>(S5+T5)/2</f>
        <v>0.133731835</v>
      </c>
      <c r="AB5" s="7">
        <f>(T5-S5)/2</f>
        <v>0.133598165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1" t="b">
        <f t="shared" si="4"/>
        <v>0</v>
      </c>
      <c r="BJ5" s="1" t="b">
        <f t="shared" ref="BJ4:BJ67" si="6">AND(NOT(ISBLANK(D5)),NOT(ISBLANK(AS5)))</f>
        <v>0</v>
      </c>
      <c r="BK5" s="1" t="b">
        <f t="shared" si="5"/>
        <v>0</v>
      </c>
      <c r="BL5" s="1" t="str">
        <f t="shared" ref="BL4:BL67" si="7">IF(OR(BI5,BJ5),_xlfn.CONCAT("""",D5,""": ",IF(AND(BI5,BJ5),IF(BK5,3,4),IF(BI5,2,IF(BJ5,IF(BK5,1,0),""))),", "),"")</f>
        <v/>
      </c>
    </row>
    <row r="6" customHeight="1" spans="1:64">
      <c r="A6" s="5" t="s">
        <v>78</v>
      </c>
      <c r="B6" s="5"/>
      <c r="C6" s="5" t="s">
        <v>78</v>
      </c>
      <c r="D6" s="5"/>
      <c r="E6" s="5" t="s">
        <v>79</v>
      </c>
      <c r="F6" s="5" t="s">
        <v>80</v>
      </c>
      <c r="G6" s="5" t="b">
        <v>0</v>
      </c>
      <c r="H6" s="5" t="s">
        <v>81</v>
      </c>
      <c r="I6" s="5" t="s">
        <v>82</v>
      </c>
      <c r="J6" s="5"/>
      <c r="K6" s="5"/>
      <c r="L6" s="5" t="s">
        <v>83</v>
      </c>
      <c r="M6" s="5">
        <v>3.96</v>
      </c>
      <c r="N6" s="5">
        <v>4.84</v>
      </c>
      <c r="O6" s="5">
        <v>43.3648</v>
      </c>
      <c r="P6" s="5">
        <v>2138.2107</v>
      </c>
      <c r="Q6" s="5"/>
      <c r="R6" s="5"/>
      <c r="S6" s="5"/>
      <c r="T6" s="5"/>
      <c r="U6" s="7">
        <f t="shared" si="0"/>
        <v>4.4</v>
      </c>
      <c r="V6" s="7">
        <f t="shared" si="1"/>
        <v>0.44</v>
      </c>
      <c r="W6" s="7">
        <f t="shared" si="2"/>
        <v>1090.78775</v>
      </c>
      <c r="X6" s="7">
        <f t="shared" si="3"/>
        <v>1047.42295</v>
      </c>
      <c r="Y6" s="7"/>
      <c r="Z6" s="7"/>
      <c r="AA6" s="7"/>
      <c r="AB6" s="7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1" t="b">
        <f t="shared" si="4"/>
        <v>0</v>
      </c>
      <c r="BJ6" s="1" t="b">
        <f t="shared" si="6"/>
        <v>0</v>
      </c>
      <c r="BK6" s="1" t="b">
        <f t="shared" si="5"/>
        <v>0</v>
      </c>
      <c r="BL6" s="1" t="str">
        <f t="shared" si="7"/>
        <v/>
      </c>
    </row>
    <row r="7" customHeight="1" spans="1:64">
      <c r="A7" s="5" t="s">
        <v>84</v>
      </c>
      <c r="B7" s="5"/>
      <c r="C7" s="5" t="s">
        <v>84</v>
      </c>
      <c r="D7" s="5"/>
      <c r="E7" s="5" t="s">
        <v>85</v>
      </c>
      <c r="F7" s="5" t="s">
        <v>86</v>
      </c>
      <c r="G7" s="5" t="b">
        <v>0</v>
      </c>
      <c r="H7" s="5" t="s">
        <v>75</v>
      </c>
      <c r="I7" s="5" t="s">
        <v>87</v>
      </c>
      <c r="J7" s="5"/>
      <c r="K7" s="5"/>
      <c r="L7" s="5" t="s">
        <v>88</v>
      </c>
      <c r="M7" s="5">
        <v>0.0027</v>
      </c>
      <c r="N7" s="5">
        <v>24</v>
      </c>
      <c r="O7" s="5">
        <v>9.0519</v>
      </c>
      <c r="P7" s="5">
        <v>76764.703</v>
      </c>
      <c r="Q7" s="5"/>
      <c r="R7" s="5"/>
      <c r="S7" s="5"/>
      <c r="T7" s="5"/>
      <c r="U7" s="7">
        <f t="shared" si="0"/>
        <v>12.00135</v>
      </c>
      <c r="V7" s="7">
        <f t="shared" si="1"/>
        <v>11.99865</v>
      </c>
      <c r="W7" s="7">
        <f t="shared" si="2"/>
        <v>38386.87745</v>
      </c>
      <c r="X7" s="7">
        <f t="shared" si="3"/>
        <v>38377.82555</v>
      </c>
      <c r="Y7" s="7"/>
      <c r="Z7" s="7"/>
      <c r="AA7" s="7"/>
      <c r="AB7" s="7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1" t="b">
        <f t="shared" si="4"/>
        <v>0</v>
      </c>
      <c r="BJ7" s="1" t="b">
        <f t="shared" si="6"/>
        <v>0</v>
      </c>
      <c r="BK7" s="1" t="b">
        <f t="shared" si="5"/>
        <v>0</v>
      </c>
      <c r="BL7" s="1" t="str">
        <f t="shared" si="7"/>
        <v/>
      </c>
    </row>
    <row r="8" customHeight="1" spans="1:64">
      <c r="A8" s="5" t="s">
        <v>89</v>
      </c>
      <c r="B8" s="5"/>
      <c r="C8" s="5" t="s">
        <v>89</v>
      </c>
      <c r="D8" s="5"/>
      <c r="E8" s="5" t="s">
        <v>90</v>
      </c>
      <c r="F8" s="5" t="s">
        <v>91</v>
      </c>
      <c r="G8" s="5" t="b">
        <v>1</v>
      </c>
      <c r="H8" s="5" t="s">
        <v>92</v>
      </c>
      <c r="I8" s="5" t="s">
        <v>93</v>
      </c>
      <c r="J8" s="5"/>
      <c r="K8" s="5"/>
      <c r="L8" s="5" t="s">
        <v>94</v>
      </c>
      <c r="M8" s="5">
        <v>0</v>
      </c>
      <c r="N8" s="5">
        <v>50.4</v>
      </c>
      <c r="O8" s="5">
        <v>14.5472</v>
      </c>
      <c r="P8" s="5">
        <v>97.9386</v>
      </c>
      <c r="Q8" s="5"/>
      <c r="R8" s="5"/>
      <c r="S8" s="5"/>
      <c r="T8" s="5"/>
      <c r="U8" s="7">
        <f t="shared" si="0"/>
        <v>25.2</v>
      </c>
      <c r="V8" s="7">
        <f t="shared" si="1"/>
        <v>25.2</v>
      </c>
      <c r="W8" s="7">
        <f t="shared" si="2"/>
        <v>56.2429</v>
      </c>
      <c r="X8" s="7">
        <f t="shared" si="3"/>
        <v>41.6957</v>
      </c>
      <c r="Y8" s="7"/>
      <c r="Z8" s="7"/>
      <c r="AA8" s="7"/>
      <c r="AB8" s="7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1" t="b">
        <f t="shared" si="4"/>
        <v>0</v>
      </c>
      <c r="BJ8" s="1" t="b">
        <f t="shared" si="6"/>
        <v>0</v>
      </c>
      <c r="BK8" s="1" t="b">
        <f t="shared" si="5"/>
        <v>0</v>
      </c>
      <c r="BL8" s="1" t="str">
        <f t="shared" si="7"/>
        <v/>
      </c>
    </row>
    <row r="9" customHeight="1" spans="1:64">
      <c r="A9" s="5" t="s">
        <v>95</v>
      </c>
      <c r="B9" s="5"/>
      <c r="C9" s="5" t="s">
        <v>95</v>
      </c>
      <c r="D9" s="5"/>
      <c r="E9" s="5" t="s">
        <v>96</v>
      </c>
      <c r="F9" s="5" t="s">
        <v>97</v>
      </c>
      <c r="G9" s="5" t="b">
        <v>0</v>
      </c>
      <c r="H9" s="5" t="s">
        <v>75</v>
      </c>
      <c r="I9" s="5" t="s">
        <v>98</v>
      </c>
      <c r="J9" s="5"/>
      <c r="K9" s="5"/>
      <c r="L9" s="5" t="s">
        <v>99</v>
      </c>
      <c r="M9" s="5">
        <v>162</v>
      </c>
      <c r="N9" s="5">
        <v>198</v>
      </c>
      <c r="O9" s="5">
        <v>19.4168</v>
      </c>
      <c r="P9" s="5">
        <v>45.4122</v>
      </c>
      <c r="Q9" s="5"/>
      <c r="R9" s="5"/>
      <c r="S9" s="5"/>
      <c r="T9" s="5"/>
      <c r="U9" s="7">
        <f t="shared" si="0"/>
        <v>180</v>
      </c>
      <c r="V9" s="7">
        <f t="shared" si="1"/>
        <v>18</v>
      </c>
      <c r="W9" s="7">
        <f t="shared" si="2"/>
        <v>32.4145</v>
      </c>
      <c r="X9" s="7">
        <f t="shared" si="3"/>
        <v>12.9977</v>
      </c>
      <c r="Y9" s="7"/>
      <c r="Z9" s="7"/>
      <c r="AA9" s="7"/>
      <c r="AB9" s="7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1" t="b">
        <f t="shared" si="4"/>
        <v>0</v>
      </c>
      <c r="BJ9" s="1" t="b">
        <f t="shared" si="6"/>
        <v>0</v>
      </c>
      <c r="BK9" s="1" t="b">
        <f t="shared" si="5"/>
        <v>0</v>
      </c>
      <c r="BL9" s="1" t="str">
        <f t="shared" si="7"/>
        <v/>
      </c>
    </row>
    <row r="10" customHeight="1" spans="1:64">
      <c r="A10" s="5" t="s">
        <v>100</v>
      </c>
      <c r="B10" s="5"/>
      <c r="C10" s="5" t="s">
        <v>100</v>
      </c>
      <c r="D10" s="5"/>
      <c r="E10" s="5" t="s">
        <v>101</v>
      </c>
      <c r="F10" s="5" t="s">
        <v>102</v>
      </c>
      <c r="G10" s="5" t="b">
        <v>1</v>
      </c>
      <c r="H10" s="5" t="s">
        <v>75</v>
      </c>
      <c r="I10" s="5" t="s">
        <v>103</v>
      </c>
      <c r="J10" s="5"/>
      <c r="K10" s="5"/>
      <c r="L10" s="5" t="s">
        <v>104</v>
      </c>
      <c r="M10" s="5">
        <v>0</v>
      </c>
      <c r="N10" s="5">
        <v>527.9783</v>
      </c>
      <c r="O10" s="5">
        <v>0.0088509</v>
      </c>
      <c r="P10" s="5">
        <v>0.20594</v>
      </c>
      <c r="Q10" s="5"/>
      <c r="R10" s="5"/>
      <c r="S10" s="5"/>
      <c r="T10" s="5"/>
      <c r="U10" s="7">
        <f t="shared" si="0"/>
        <v>263.98915</v>
      </c>
      <c r="V10" s="7">
        <f t="shared" si="1"/>
        <v>263.98915</v>
      </c>
      <c r="W10" s="7">
        <f t="shared" si="2"/>
        <v>0.10739545</v>
      </c>
      <c r="X10" s="7">
        <f t="shared" si="3"/>
        <v>0.09854455</v>
      </c>
      <c r="Y10" s="7"/>
      <c r="Z10" s="7"/>
      <c r="AA10" s="7"/>
      <c r="AB10" s="7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1" t="b">
        <f t="shared" si="4"/>
        <v>0</v>
      </c>
      <c r="BJ10" s="1" t="b">
        <f t="shared" si="6"/>
        <v>0</v>
      </c>
      <c r="BK10" s="1" t="b">
        <f t="shared" si="5"/>
        <v>0</v>
      </c>
      <c r="BL10" s="1" t="str">
        <f t="shared" si="7"/>
        <v/>
      </c>
    </row>
    <row r="11" customHeight="1" spans="1:64">
      <c r="A11" s="5" t="s">
        <v>100</v>
      </c>
      <c r="B11" s="5"/>
      <c r="C11" s="5" t="s">
        <v>100</v>
      </c>
      <c r="D11" s="5"/>
      <c r="E11" s="5" t="s">
        <v>101</v>
      </c>
      <c r="F11" s="5" t="s">
        <v>102</v>
      </c>
      <c r="G11" s="5" t="b">
        <v>1</v>
      </c>
      <c r="H11" s="5" t="s">
        <v>75</v>
      </c>
      <c r="I11" s="5" t="s">
        <v>103</v>
      </c>
      <c r="J11" s="5"/>
      <c r="K11" s="5"/>
      <c r="L11" s="5" t="s">
        <v>104</v>
      </c>
      <c r="M11" s="5">
        <v>0</v>
      </c>
      <c r="N11" s="5">
        <v>527.9783</v>
      </c>
      <c r="O11" s="5">
        <v>0.42226</v>
      </c>
      <c r="P11" s="5">
        <v>9.8251</v>
      </c>
      <c r="Q11" s="5"/>
      <c r="R11" s="5"/>
      <c r="S11" s="5"/>
      <c r="T11" s="5"/>
      <c r="U11" s="7">
        <f t="shared" si="0"/>
        <v>263.98915</v>
      </c>
      <c r="V11" s="7">
        <f t="shared" si="1"/>
        <v>263.98915</v>
      </c>
      <c r="W11" s="7">
        <f t="shared" si="2"/>
        <v>5.12368</v>
      </c>
      <c r="X11" s="7">
        <f t="shared" si="3"/>
        <v>4.70142</v>
      </c>
      <c r="Y11" s="7"/>
      <c r="Z11" s="7"/>
      <c r="AA11" s="7"/>
      <c r="AB11" s="7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1" t="b">
        <f t="shared" si="4"/>
        <v>0</v>
      </c>
      <c r="BJ11" s="1" t="b">
        <f t="shared" si="6"/>
        <v>0</v>
      </c>
      <c r="BK11" s="1" t="b">
        <f t="shared" si="5"/>
        <v>0</v>
      </c>
      <c r="BL11" s="1" t="str">
        <f t="shared" si="7"/>
        <v/>
      </c>
    </row>
    <row r="12" customHeight="1" spans="1:64">
      <c r="A12" s="5" t="s">
        <v>105</v>
      </c>
      <c r="B12" s="5"/>
      <c r="C12" s="5" t="s">
        <v>105</v>
      </c>
      <c r="D12" s="5"/>
      <c r="E12" s="5" t="s">
        <v>106</v>
      </c>
      <c r="F12" s="5" t="s">
        <v>107</v>
      </c>
      <c r="G12" s="5" t="b">
        <v>0</v>
      </c>
      <c r="H12" s="5" t="s">
        <v>81</v>
      </c>
      <c r="I12" s="5" t="s">
        <v>108</v>
      </c>
      <c r="J12" s="5"/>
      <c r="K12" s="5"/>
      <c r="L12" s="5" t="s">
        <v>109</v>
      </c>
      <c r="M12" s="5">
        <v>0</v>
      </c>
      <c r="N12" s="5">
        <v>351204.3919</v>
      </c>
      <c r="O12" s="5">
        <v>5.3436</v>
      </c>
      <c r="P12" s="5">
        <v>10687.2777</v>
      </c>
      <c r="Q12" s="5"/>
      <c r="R12" s="5"/>
      <c r="S12" s="5"/>
      <c r="T12" s="5"/>
      <c r="U12" s="7">
        <f t="shared" si="0"/>
        <v>175602.19595</v>
      </c>
      <c r="V12" s="7">
        <f t="shared" si="1"/>
        <v>175602.19595</v>
      </c>
      <c r="W12" s="7">
        <f t="shared" si="2"/>
        <v>5346.31065</v>
      </c>
      <c r="X12" s="7">
        <f t="shared" si="3"/>
        <v>5340.96705</v>
      </c>
      <c r="Y12" s="7"/>
      <c r="Z12" s="7"/>
      <c r="AA12" s="7"/>
      <c r="AB12" s="7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1" t="b">
        <f t="shared" si="4"/>
        <v>0</v>
      </c>
      <c r="BJ12" s="1" t="b">
        <f t="shared" si="6"/>
        <v>0</v>
      </c>
      <c r="BK12" s="1" t="b">
        <f t="shared" si="5"/>
        <v>0</v>
      </c>
      <c r="BL12" s="1" t="str">
        <f t="shared" si="7"/>
        <v/>
      </c>
    </row>
    <row r="13" customHeight="1" spans="1:64">
      <c r="A13" s="5" t="s">
        <v>110</v>
      </c>
      <c r="B13" s="5"/>
      <c r="C13" s="5" t="s">
        <v>110</v>
      </c>
      <c r="D13" s="5"/>
      <c r="E13" s="5" t="s">
        <v>111</v>
      </c>
      <c r="F13" s="5" t="s">
        <v>112</v>
      </c>
      <c r="G13" s="5" t="b">
        <v>0</v>
      </c>
      <c r="H13" s="5" t="s">
        <v>113</v>
      </c>
      <c r="I13" s="5" t="s">
        <v>114</v>
      </c>
      <c r="J13" s="5"/>
      <c r="K13" s="5"/>
      <c r="L13" s="5" t="s">
        <v>115</v>
      </c>
      <c r="M13" s="5">
        <v>10.71</v>
      </c>
      <c r="N13" s="5">
        <v>13.09</v>
      </c>
      <c r="O13" s="5">
        <v>0.001421</v>
      </c>
      <c r="P13" s="5">
        <v>547278.2471</v>
      </c>
      <c r="Q13" s="5"/>
      <c r="R13" s="5"/>
      <c r="S13" s="5"/>
      <c r="T13" s="5"/>
      <c r="U13" s="7">
        <f t="shared" si="0"/>
        <v>11.9</v>
      </c>
      <c r="V13" s="7">
        <f t="shared" si="1"/>
        <v>1.19</v>
      </c>
      <c r="W13" s="7">
        <f t="shared" si="2"/>
        <v>273639.1242605</v>
      </c>
      <c r="X13" s="7">
        <f t="shared" si="3"/>
        <v>273639.1228395</v>
      </c>
      <c r="Y13" s="7"/>
      <c r="Z13" s="7"/>
      <c r="AA13" s="7"/>
      <c r="AB13" s="7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1" t="b">
        <f t="shared" si="4"/>
        <v>0</v>
      </c>
      <c r="BJ13" s="1" t="b">
        <f t="shared" si="6"/>
        <v>0</v>
      </c>
      <c r="BK13" s="1" t="b">
        <f t="shared" si="5"/>
        <v>0</v>
      </c>
      <c r="BL13" s="1" t="str">
        <f t="shared" si="7"/>
        <v/>
      </c>
    </row>
    <row r="14" customHeight="1" spans="1:64">
      <c r="A14" s="5" t="s">
        <v>116</v>
      </c>
      <c r="B14" s="5" t="s">
        <v>116</v>
      </c>
      <c r="C14" s="5" t="s">
        <v>116</v>
      </c>
      <c r="D14" s="5"/>
      <c r="E14" s="5" t="s">
        <v>117</v>
      </c>
      <c r="F14" s="5" t="s">
        <v>118</v>
      </c>
      <c r="G14" s="5" t="b">
        <v>0</v>
      </c>
      <c r="H14" s="5" t="s">
        <v>119</v>
      </c>
      <c r="I14" s="5" t="s">
        <v>120</v>
      </c>
      <c r="J14" s="5">
        <v>0</v>
      </c>
      <c r="K14" s="5">
        <v>1000</v>
      </c>
      <c r="L14" s="5" t="s">
        <v>121</v>
      </c>
      <c r="M14" s="5">
        <v>0</v>
      </c>
      <c r="N14" s="5">
        <v>193.9047</v>
      </c>
      <c r="O14" s="5">
        <v>6.0372e-10</v>
      </c>
      <c r="P14" s="5">
        <v>1.2074e-6</v>
      </c>
      <c r="Q14" s="5">
        <v>0.01089</v>
      </c>
      <c r="R14" s="5">
        <v>0.01331</v>
      </c>
      <c r="S14" s="5">
        <v>8.0247e-11</v>
      </c>
      <c r="T14" s="5">
        <v>2.226e-8</v>
      </c>
      <c r="U14" s="7">
        <f t="shared" si="0"/>
        <v>96.95235</v>
      </c>
      <c r="V14" s="7">
        <f t="shared" si="1"/>
        <v>96.95235</v>
      </c>
      <c r="W14" s="7">
        <f t="shared" si="2"/>
        <v>6.0400186e-7</v>
      </c>
      <c r="X14" s="7">
        <f t="shared" si="3"/>
        <v>6.0339814e-7</v>
      </c>
      <c r="Y14" s="7">
        <f>(Q14+R14)/2</f>
        <v>0.0121</v>
      </c>
      <c r="Z14" s="7">
        <f>(R14-Q14)/2</f>
        <v>0.00121</v>
      </c>
      <c r="AA14" s="7">
        <f>(S14+T14)/2</f>
        <v>1.11701235e-8</v>
      </c>
      <c r="AB14" s="7">
        <f>(T14-S14)/2</f>
        <v>1.10898765e-8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>
        <v>-3.22267610799924</v>
      </c>
      <c r="AT14" s="5">
        <v>0.568138859290239</v>
      </c>
      <c r="AU14" s="5">
        <v>0.816591427671319</v>
      </c>
      <c r="AV14" s="5">
        <v>1.49641608107165</v>
      </c>
      <c r="AW14" s="5">
        <v>-23.6794228482261</v>
      </c>
      <c r="AX14" s="5">
        <v>1.29159677722364</v>
      </c>
      <c r="AY14" s="5">
        <v>-2.70883818591692</v>
      </c>
      <c r="AZ14" s="5">
        <v>0.638456401454481</v>
      </c>
      <c r="BA14" s="5">
        <v>-15.8114705795842</v>
      </c>
      <c r="BB14" s="5">
        <v>1.2072187977805</v>
      </c>
      <c r="BC14" s="5">
        <v>-19.1444515795442</v>
      </c>
      <c r="BD14" s="5">
        <v>0.933132745318659</v>
      </c>
      <c r="BE14" s="5">
        <v>-18.4667828726234</v>
      </c>
      <c r="BF14" s="5">
        <v>0.633452699038603</v>
      </c>
      <c r="BG14" s="5">
        <v>-19.7380851169909</v>
      </c>
      <c r="BH14" s="5">
        <v>1.73411539621575</v>
      </c>
      <c r="BI14" s="1" t="b">
        <f t="shared" si="4"/>
        <v>0</v>
      </c>
      <c r="BJ14" s="1" t="b">
        <f t="shared" si="6"/>
        <v>0</v>
      </c>
      <c r="BK14" s="1" t="b">
        <f t="shared" si="5"/>
        <v>0</v>
      </c>
      <c r="BL14" s="1" t="str">
        <f t="shared" si="7"/>
        <v/>
      </c>
    </row>
    <row r="15" customHeight="1" spans="1:64">
      <c r="A15" s="5" t="s">
        <v>122</v>
      </c>
      <c r="B15" s="5" t="s">
        <v>122</v>
      </c>
      <c r="C15" s="5" t="s">
        <v>122</v>
      </c>
      <c r="D15" s="5" t="s">
        <v>123</v>
      </c>
      <c r="E15" s="5" t="s">
        <v>124</v>
      </c>
      <c r="F15" s="5" t="s">
        <v>125</v>
      </c>
      <c r="G15" s="5" t="b">
        <v>1</v>
      </c>
      <c r="H15" s="5" t="s">
        <v>126</v>
      </c>
      <c r="I15" s="5" t="s">
        <v>127</v>
      </c>
      <c r="J15" s="5">
        <v>-1000</v>
      </c>
      <c r="K15" s="5">
        <v>1000</v>
      </c>
      <c r="L15" s="5" t="s">
        <v>128</v>
      </c>
      <c r="M15" s="5">
        <v>7.9667</v>
      </c>
      <c r="N15" s="5">
        <v>13.9667</v>
      </c>
      <c r="O15" s="5">
        <v>414.3814</v>
      </c>
      <c r="P15" s="5">
        <v>87133.2859</v>
      </c>
      <c r="Q15" s="5"/>
      <c r="R15" s="5"/>
      <c r="S15" s="5"/>
      <c r="T15" s="5"/>
      <c r="U15" s="7">
        <f t="shared" si="0"/>
        <v>10.9667</v>
      </c>
      <c r="V15" s="7">
        <f t="shared" si="1"/>
        <v>3</v>
      </c>
      <c r="W15" s="7">
        <f t="shared" si="2"/>
        <v>43773.83365</v>
      </c>
      <c r="X15" s="7">
        <f t="shared" si="3"/>
        <v>43359.45225</v>
      </c>
      <c r="Y15" s="7"/>
      <c r="Z15" s="7"/>
      <c r="AA15" s="7"/>
      <c r="AB15" s="7"/>
      <c r="AC15" s="5">
        <v>-1.88623516768297</v>
      </c>
      <c r="AD15" s="5">
        <v>0.118075930103718</v>
      </c>
      <c r="AE15" s="5">
        <v>5.86699775451993</v>
      </c>
      <c r="AF15" s="5">
        <v>0.0458931764493882</v>
      </c>
      <c r="AG15" s="5">
        <v>1.547450300464</v>
      </c>
      <c r="AH15" s="5">
        <v>0.0064218682615016</v>
      </c>
      <c r="AI15" s="5">
        <v>7.05847700128054</v>
      </c>
      <c r="AJ15" s="5">
        <v>0.0524752966168054</v>
      </c>
      <c r="AK15" s="5">
        <v>-1.49569866025825</v>
      </c>
      <c r="AL15" s="5">
        <v>0.0405188264214454</v>
      </c>
      <c r="AM15" s="5">
        <v>0.48691922653428</v>
      </c>
      <c r="AN15" s="5">
        <v>0.0157712878659395</v>
      </c>
      <c r="AO15" s="5">
        <v>-0.587011671166972</v>
      </c>
      <c r="AP15" s="5">
        <v>0.00863661697241593</v>
      </c>
      <c r="AQ15" s="5">
        <v>-2.69160499572692</v>
      </c>
      <c r="AR15" s="5">
        <v>0.114170190435815</v>
      </c>
      <c r="AS15" s="5">
        <v>0.422949942015733</v>
      </c>
      <c r="AT15" s="5">
        <v>0.161378564158088</v>
      </c>
      <c r="AU15" s="5">
        <v>-4.66094920451427</v>
      </c>
      <c r="AV15" s="5">
        <v>0.86986221084121</v>
      </c>
      <c r="AW15" s="5">
        <v>-7.47510722760855</v>
      </c>
      <c r="AX15" s="5">
        <v>0.138936075815345</v>
      </c>
      <c r="AY15" s="5">
        <v>-0.66866415367896</v>
      </c>
      <c r="AZ15" s="5">
        <v>0.169228006695651</v>
      </c>
      <c r="BA15" s="5">
        <v>-1.90154483872918</v>
      </c>
      <c r="BB15" s="5">
        <v>0.210642326939712</v>
      </c>
      <c r="BC15" s="5">
        <v>-1.00314332639647</v>
      </c>
      <c r="BD15" s="5">
        <v>0.304625431029189</v>
      </c>
      <c r="BE15" s="5">
        <v>2.38084541264313</v>
      </c>
      <c r="BF15" s="5">
        <v>0.323441300908941</v>
      </c>
      <c r="BG15" s="5">
        <v>-0.387336809213042</v>
      </c>
      <c r="BH15" s="5">
        <v>0.590069310411546</v>
      </c>
      <c r="BI15" s="1" t="b">
        <f t="shared" si="4"/>
        <v>1</v>
      </c>
      <c r="BJ15" s="1" t="b">
        <f t="shared" si="6"/>
        <v>1</v>
      </c>
      <c r="BK15" s="1" t="b">
        <f>AND(NOT(ISBLANK(D15)),AS15&gt;4*-8.314)</f>
        <v>1</v>
      </c>
      <c r="BL15" s="1" t="str">
        <f t="shared" si="7"/>
        <v>"FBA": 3, </v>
      </c>
    </row>
    <row r="16" customHeight="1" spans="1:64">
      <c r="A16" s="5" t="s">
        <v>129</v>
      </c>
      <c r="B16" s="5" t="s">
        <v>129</v>
      </c>
      <c r="C16" s="5" t="s">
        <v>129</v>
      </c>
      <c r="D16" s="5" t="s">
        <v>130</v>
      </c>
      <c r="E16" s="5" t="s">
        <v>131</v>
      </c>
      <c r="F16" s="5" t="s">
        <v>132</v>
      </c>
      <c r="G16" s="5" t="b">
        <v>0</v>
      </c>
      <c r="H16" s="5" t="s">
        <v>126</v>
      </c>
      <c r="I16" s="5" t="s">
        <v>133</v>
      </c>
      <c r="J16" s="5">
        <v>0</v>
      </c>
      <c r="K16" s="5">
        <v>1000</v>
      </c>
      <c r="L16" s="5" t="s">
        <v>134</v>
      </c>
      <c r="M16" s="5">
        <v>3.6</v>
      </c>
      <c r="N16" s="5">
        <v>27.1</v>
      </c>
      <c r="O16" s="5">
        <v>0.0030854</v>
      </c>
      <c r="P16" s="5">
        <v>1297.5576</v>
      </c>
      <c r="Q16" s="5"/>
      <c r="R16" s="5"/>
      <c r="S16" s="5"/>
      <c r="T16" s="5"/>
      <c r="U16" s="7">
        <f t="shared" si="0"/>
        <v>15.35</v>
      </c>
      <c r="V16" s="7">
        <f t="shared" si="1"/>
        <v>11.75</v>
      </c>
      <c r="W16" s="7">
        <f t="shared" si="2"/>
        <v>648.7803427</v>
      </c>
      <c r="X16" s="7">
        <f t="shared" si="3"/>
        <v>648.7772573</v>
      </c>
      <c r="Y16" s="7"/>
      <c r="Z16" s="7"/>
      <c r="AA16" s="7"/>
      <c r="AB16" s="7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>
        <v>-45.3738797350949</v>
      </c>
      <c r="AT16" s="5">
        <v>0.275818314916545</v>
      </c>
      <c r="AU16" s="5">
        <v>-28.0116665412217</v>
      </c>
      <c r="AV16" s="5">
        <v>0.459760068619033</v>
      </c>
      <c r="AW16" s="5">
        <v>-27.0339272588092</v>
      </c>
      <c r="AX16" s="5">
        <v>0.195972475117834</v>
      </c>
      <c r="AY16" s="5">
        <v>-27.578164197146</v>
      </c>
      <c r="AZ16" s="5">
        <v>0.219703289974887</v>
      </c>
      <c r="BA16" s="5">
        <v>-26.1761899908222</v>
      </c>
      <c r="BB16" s="5">
        <v>0.410691270194318</v>
      </c>
      <c r="BC16" s="5">
        <v>-26.8970814624229</v>
      </c>
      <c r="BD16" s="5">
        <v>0.157300043549967</v>
      </c>
      <c r="BE16" s="5">
        <v>-35.4635743381157</v>
      </c>
      <c r="BF16" s="5">
        <v>0.429403116026654</v>
      </c>
      <c r="BG16" s="5">
        <v>-43.6961196929429</v>
      </c>
      <c r="BH16" s="5">
        <v>0.245397182989925</v>
      </c>
      <c r="BI16" s="1" t="b">
        <f t="shared" si="4"/>
        <v>1</v>
      </c>
      <c r="BJ16" s="1" t="b">
        <f t="shared" si="6"/>
        <v>1</v>
      </c>
      <c r="BK16" s="1" t="b">
        <f t="shared" si="5"/>
        <v>0</v>
      </c>
      <c r="BL16" s="1" t="str">
        <f t="shared" si="7"/>
        <v>"FBP": 4, </v>
      </c>
    </row>
    <row r="17" customHeight="1" spans="1:64">
      <c r="A17" s="5" t="s">
        <v>135</v>
      </c>
      <c r="B17" s="5"/>
      <c r="C17" s="5" t="s">
        <v>135</v>
      </c>
      <c r="D17" s="5"/>
      <c r="E17" s="5" t="s">
        <v>136</v>
      </c>
      <c r="F17" s="5" t="s">
        <v>137</v>
      </c>
      <c r="G17" s="5" t="b">
        <v>0</v>
      </c>
      <c r="H17" s="5" t="s">
        <v>138</v>
      </c>
      <c r="I17" s="5" t="s">
        <v>139</v>
      </c>
      <c r="J17" s="5"/>
      <c r="K17" s="5"/>
      <c r="L17" s="5" t="s">
        <v>140</v>
      </c>
      <c r="M17" s="5"/>
      <c r="N17" s="5"/>
      <c r="O17" s="5"/>
      <c r="P17" s="5"/>
      <c r="Q17" s="5">
        <v>167</v>
      </c>
      <c r="R17" s="5">
        <v>217</v>
      </c>
      <c r="S17" s="5">
        <v>1.3498e-5</v>
      </c>
      <c r="T17" s="5">
        <v>1.5411</v>
      </c>
      <c r="U17" s="7"/>
      <c r="V17" s="7"/>
      <c r="W17" s="7"/>
      <c r="X17" s="7"/>
      <c r="Y17" s="7">
        <f>(Q17+R17)/2</f>
        <v>192</v>
      </c>
      <c r="Z17" s="7">
        <f>(R17-Q17)/2</f>
        <v>25</v>
      </c>
      <c r="AA17" s="7">
        <f>(S17+T17)/2</f>
        <v>0.770556749</v>
      </c>
      <c r="AB17" s="7">
        <f>(T17-S17)/2</f>
        <v>0.770543251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1" t="b">
        <f t="shared" si="4"/>
        <v>0</v>
      </c>
      <c r="BJ17" s="1" t="b">
        <f t="shared" si="6"/>
        <v>0</v>
      </c>
      <c r="BK17" s="1" t="b">
        <f t="shared" si="5"/>
        <v>0</v>
      </c>
      <c r="BL17" s="1" t="str">
        <f t="shared" si="7"/>
        <v/>
      </c>
    </row>
    <row r="18" customHeight="1" spans="1:64">
      <c r="A18" s="5" t="s">
        <v>141</v>
      </c>
      <c r="B18" s="5" t="s">
        <v>141</v>
      </c>
      <c r="C18" s="5" t="s">
        <v>141</v>
      </c>
      <c r="D18" s="5" t="s">
        <v>142</v>
      </c>
      <c r="E18" s="5" t="s">
        <v>143</v>
      </c>
      <c r="F18" s="5" t="s">
        <v>144</v>
      </c>
      <c r="G18" s="5" t="b">
        <v>1</v>
      </c>
      <c r="H18" s="5" t="s">
        <v>138</v>
      </c>
      <c r="I18" s="5" t="s">
        <v>145</v>
      </c>
      <c r="J18" s="5">
        <v>0</v>
      </c>
      <c r="K18" s="5">
        <v>1000</v>
      </c>
      <c r="L18" s="5" t="s">
        <v>146</v>
      </c>
      <c r="M18" s="5"/>
      <c r="N18" s="5"/>
      <c r="O18" s="5"/>
      <c r="P18" s="5"/>
      <c r="Q18" s="5">
        <v>1</v>
      </c>
      <c r="R18" s="5">
        <v>11.2</v>
      </c>
      <c r="S18" s="5">
        <v>1.2697</v>
      </c>
      <c r="T18" s="5">
        <v>18.1557</v>
      </c>
      <c r="U18" s="7"/>
      <c r="V18" s="7"/>
      <c r="W18" s="7"/>
      <c r="X18" s="7"/>
      <c r="Y18" s="7">
        <f>(Q18+R18)/2</f>
        <v>6.1</v>
      </c>
      <c r="Z18" s="7">
        <f>(R18-Q18)/2</f>
        <v>5.1</v>
      </c>
      <c r="AA18" s="7">
        <f>(S18+T18)/2</f>
        <v>9.7127</v>
      </c>
      <c r="AB18" s="7">
        <f>(T18-S18)/2</f>
        <v>8.443</v>
      </c>
      <c r="AC18" s="5">
        <v>8.40476467247503</v>
      </c>
      <c r="AD18" s="5">
        <v>0.149345370575797</v>
      </c>
      <c r="AE18" s="5">
        <v>3.87710526881689</v>
      </c>
      <c r="AF18" s="5">
        <v>0.124212332667235</v>
      </c>
      <c r="AG18" s="5">
        <v>1.26085777226327</v>
      </c>
      <c r="AH18" s="5">
        <v>0.015769964138426</v>
      </c>
      <c r="AI18" s="5">
        <v>2.13807328784816</v>
      </c>
      <c r="AJ18" s="5">
        <v>0.0905949136428737</v>
      </c>
      <c r="AK18" s="5">
        <v>1.84045882625222</v>
      </c>
      <c r="AL18" s="5">
        <v>0.0515771829664742</v>
      </c>
      <c r="AM18" s="5">
        <v>0.182358354440685</v>
      </c>
      <c r="AN18" s="5">
        <v>0.0164053760259178</v>
      </c>
      <c r="AO18" s="5">
        <v>7.51825609040591</v>
      </c>
      <c r="AP18" s="5">
        <v>0.0222417819537995</v>
      </c>
      <c r="AQ18" s="5">
        <v>17.2304359925238</v>
      </c>
      <c r="AR18" s="5">
        <v>0.15639110323858</v>
      </c>
      <c r="AS18" s="5">
        <v>-2.59394506192573</v>
      </c>
      <c r="AT18" s="5">
        <v>0.198331102991892</v>
      </c>
      <c r="AU18" s="5">
        <v>-3.79671445858262</v>
      </c>
      <c r="AV18" s="5">
        <v>0.494042689346071</v>
      </c>
      <c r="AW18" s="5">
        <v>-2.72369083197001</v>
      </c>
      <c r="AX18" s="5">
        <v>0.371201077499257</v>
      </c>
      <c r="AY18" s="5">
        <v>-2.17294825020704</v>
      </c>
      <c r="AZ18" s="5">
        <v>0.407665806983315</v>
      </c>
      <c r="BA18" s="5">
        <v>-2.29575045848301</v>
      </c>
      <c r="BB18" s="5">
        <v>0.513946767961093</v>
      </c>
      <c r="BC18" s="5">
        <v>-2.79247408781143</v>
      </c>
      <c r="BD18" s="5">
        <v>0.412220147599142</v>
      </c>
      <c r="BE18" s="5">
        <v>-4.14013035964458</v>
      </c>
      <c r="BF18" s="5">
        <v>0.389830805342622</v>
      </c>
      <c r="BG18" s="5">
        <v>-3.2864758988058</v>
      </c>
      <c r="BH18" s="5">
        <v>0.326520309485095</v>
      </c>
      <c r="BI18" s="1" t="b">
        <f t="shared" si="4"/>
        <v>1</v>
      </c>
      <c r="BJ18" s="1" t="b">
        <f t="shared" si="6"/>
        <v>1</v>
      </c>
      <c r="BK18" s="1" t="b">
        <f t="shared" si="5"/>
        <v>1</v>
      </c>
      <c r="BL18" s="1" t="str">
        <f t="shared" si="7"/>
        <v>"FUM": 3, </v>
      </c>
    </row>
    <row r="19" customHeight="1" spans="1:64">
      <c r="A19" s="5" t="s">
        <v>147</v>
      </c>
      <c r="B19" s="5"/>
      <c r="C19" s="5" t="s">
        <v>147</v>
      </c>
      <c r="D19" s="5"/>
      <c r="E19" s="5" t="s">
        <v>148</v>
      </c>
      <c r="F19" s="5" t="s">
        <v>149</v>
      </c>
      <c r="G19" s="5" t="b">
        <v>1</v>
      </c>
      <c r="H19" s="5" t="s">
        <v>150</v>
      </c>
      <c r="I19" s="5" t="s">
        <v>151</v>
      </c>
      <c r="J19" s="5"/>
      <c r="K19" s="5"/>
      <c r="L19" s="5" t="s">
        <v>152</v>
      </c>
      <c r="M19" s="5">
        <v>0.08</v>
      </c>
      <c r="N19" s="5">
        <v>4.96</v>
      </c>
      <c r="O19" s="5">
        <v>0.05302</v>
      </c>
      <c r="P19" s="5">
        <v>106.0404</v>
      </c>
      <c r="Q19" s="5"/>
      <c r="R19" s="5"/>
      <c r="S19" s="5"/>
      <c r="T19" s="5"/>
      <c r="U19" s="7">
        <f t="shared" si="0"/>
        <v>2.52</v>
      </c>
      <c r="V19" s="7">
        <f t="shared" si="1"/>
        <v>2.44</v>
      </c>
      <c r="W19" s="7">
        <f t="shared" si="2"/>
        <v>53.04671</v>
      </c>
      <c r="X19" s="7">
        <f t="shared" si="3"/>
        <v>52.99369</v>
      </c>
      <c r="Y19" s="7"/>
      <c r="Z19" s="7"/>
      <c r="AA19" s="7"/>
      <c r="AB19" s="7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1" t="b">
        <f t="shared" si="4"/>
        <v>0</v>
      </c>
      <c r="BJ19" s="1" t="b">
        <f t="shared" si="6"/>
        <v>0</v>
      </c>
      <c r="BK19" s="1" t="b">
        <f t="shared" si="5"/>
        <v>0</v>
      </c>
      <c r="BL19" s="1" t="str">
        <f t="shared" si="7"/>
        <v/>
      </c>
    </row>
    <row r="20" customHeight="1" spans="1:64">
      <c r="A20" s="5" t="s">
        <v>153</v>
      </c>
      <c r="B20" s="5"/>
      <c r="C20" s="5" t="s">
        <v>153</v>
      </c>
      <c r="D20" s="5"/>
      <c r="E20" s="5" t="s">
        <v>154</v>
      </c>
      <c r="F20" s="5" t="s">
        <v>155</v>
      </c>
      <c r="G20" s="5" t="b">
        <v>0</v>
      </c>
      <c r="H20" s="5" t="s">
        <v>126</v>
      </c>
      <c r="I20" s="5" t="s">
        <v>156</v>
      </c>
      <c r="J20" s="5"/>
      <c r="K20" s="5"/>
      <c r="L20" s="5" t="s">
        <v>157</v>
      </c>
      <c r="M20" s="5">
        <v>238.1667</v>
      </c>
      <c r="N20" s="5">
        <v>415.1667</v>
      </c>
      <c r="O20" s="5">
        <v>7.7961</v>
      </c>
      <c r="P20" s="5">
        <v>17280.9318</v>
      </c>
      <c r="Q20" s="5">
        <v>370.8</v>
      </c>
      <c r="R20" s="5">
        <v>453.2</v>
      </c>
      <c r="S20" s="5">
        <v>0.0036189</v>
      </c>
      <c r="T20" s="5">
        <v>17990.094</v>
      </c>
      <c r="U20" s="7">
        <f t="shared" si="0"/>
        <v>326.6667</v>
      </c>
      <c r="V20" s="7">
        <f t="shared" si="1"/>
        <v>88.5</v>
      </c>
      <c r="W20" s="7">
        <f t="shared" si="2"/>
        <v>8644.36395</v>
      </c>
      <c r="X20" s="7">
        <f t="shared" si="3"/>
        <v>8636.56785</v>
      </c>
      <c r="Y20" s="7">
        <f>(Q20+R20)/2</f>
        <v>412</v>
      </c>
      <c r="Z20" s="7">
        <f>(R20-Q20)/2</f>
        <v>41.2</v>
      </c>
      <c r="AA20" s="7">
        <f>(S20+T20)/2</f>
        <v>8995.04880945</v>
      </c>
      <c r="AB20" s="7">
        <f>(T20-S20)/2</f>
        <v>8995.04519055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1" t="b">
        <f t="shared" si="4"/>
        <v>0</v>
      </c>
      <c r="BJ20" s="1" t="b">
        <f t="shared" si="6"/>
        <v>0</v>
      </c>
      <c r="BK20" s="1" t="b">
        <f t="shared" si="5"/>
        <v>0</v>
      </c>
      <c r="BL20" s="1" t="str">
        <f t="shared" si="7"/>
        <v/>
      </c>
    </row>
    <row r="21" customHeight="1" spans="1:64">
      <c r="A21" s="5" t="s">
        <v>158</v>
      </c>
      <c r="B21" s="5"/>
      <c r="C21" s="5" t="s">
        <v>158</v>
      </c>
      <c r="D21" s="5"/>
      <c r="E21" s="5" t="s">
        <v>159</v>
      </c>
      <c r="F21" s="5" t="s">
        <v>160</v>
      </c>
      <c r="G21" s="5" t="b">
        <v>0</v>
      </c>
      <c r="H21" s="5" t="s">
        <v>161</v>
      </c>
      <c r="I21" s="5" t="s">
        <v>162</v>
      </c>
      <c r="J21" s="5"/>
      <c r="K21" s="5"/>
      <c r="L21" s="5" t="s">
        <v>163</v>
      </c>
      <c r="M21" s="5">
        <v>27.8933</v>
      </c>
      <c r="N21" s="5">
        <v>78.4533</v>
      </c>
      <c r="O21" s="5">
        <v>0.31953</v>
      </c>
      <c r="P21" s="5">
        <v>17674.2137</v>
      </c>
      <c r="Q21" s="5"/>
      <c r="R21" s="5"/>
      <c r="S21" s="5"/>
      <c r="T21" s="5"/>
      <c r="U21" s="7">
        <f t="shared" si="0"/>
        <v>53.1733</v>
      </c>
      <c r="V21" s="7">
        <f t="shared" si="1"/>
        <v>25.28</v>
      </c>
      <c r="W21" s="7">
        <f t="shared" si="2"/>
        <v>8837.266615</v>
      </c>
      <c r="X21" s="7">
        <f t="shared" si="3"/>
        <v>8836.947085</v>
      </c>
      <c r="Y21" s="7"/>
      <c r="Z21" s="7"/>
      <c r="AA21" s="7"/>
      <c r="AB21" s="7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1" t="b">
        <f t="shared" si="4"/>
        <v>0</v>
      </c>
      <c r="BJ21" s="1" t="b">
        <f t="shared" si="6"/>
        <v>0</v>
      </c>
      <c r="BK21" s="1" t="b">
        <f t="shared" si="5"/>
        <v>0</v>
      </c>
      <c r="BL21" s="1" t="str">
        <f t="shared" si="7"/>
        <v/>
      </c>
    </row>
    <row r="22" customHeight="1" spans="1:64">
      <c r="A22" s="5" t="s">
        <v>164</v>
      </c>
      <c r="B22" s="5"/>
      <c r="C22" s="5" t="s">
        <v>164</v>
      </c>
      <c r="D22" s="5" t="s">
        <v>165</v>
      </c>
      <c r="E22" s="5" t="s">
        <v>166</v>
      </c>
      <c r="F22" s="5" t="s">
        <v>167</v>
      </c>
      <c r="G22" s="5" t="b">
        <v>0</v>
      </c>
      <c r="H22" s="5" t="s">
        <v>161</v>
      </c>
      <c r="I22" s="5" t="s">
        <v>168</v>
      </c>
      <c r="J22" s="5"/>
      <c r="K22" s="5"/>
      <c r="L22" s="5" t="s">
        <v>169</v>
      </c>
      <c r="M22" s="5">
        <v>0</v>
      </c>
      <c r="N22" s="5">
        <v>1076.7667</v>
      </c>
      <c r="O22" s="5">
        <v>37.5023</v>
      </c>
      <c r="P22" s="5">
        <v>196395.7028</v>
      </c>
      <c r="Q22" s="5">
        <v>4572</v>
      </c>
      <c r="R22" s="5">
        <v>5588</v>
      </c>
      <c r="S22" s="5">
        <v>0.39945</v>
      </c>
      <c r="T22" s="5">
        <v>22095.0975</v>
      </c>
      <c r="U22" s="7">
        <f t="shared" si="0"/>
        <v>538.38335</v>
      </c>
      <c r="V22" s="7">
        <f t="shared" si="1"/>
        <v>538.38335</v>
      </c>
      <c r="W22" s="7">
        <f t="shared" si="2"/>
        <v>98216.60255</v>
      </c>
      <c r="X22" s="7">
        <f t="shared" si="3"/>
        <v>98179.10025</v>
      </c>
      <c r="Y22" s="7">
        <f>(Q22+R22)/2</f>
        <v>5080</v>
      </c>
      <c r="Z22" s="7">
        <f>(R22-Q22)/2</f>
        <v>508</v>
      </c>
      <c r="AA22" s="7">
        <f>(S22+T22)/2</f>
        <v>11047.748475</v>
      </c>
      <c r="AB22" s="7">
        <f>(T22-S22)/2</f>
        <v>11047.349025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1" t="b">
        <f t="shared" si="4"/>
        <v>1</v>
      </c>
      <c r="BJ22" s="1" t="b">
        <f t="shared" si="6"/>
        <v>0</v>
      </c>
      <c r="BK22" s="1" t="b">
        <f t="shared" si="5"/>
        <v>1</v>
      </c>
      <c r="BL22" s="1" t="str">
        <f t="shared" si="7"/>
        <v>"GLUN": 2, </v>
      </c>
    </row>
    <row r="23" customHeight="1" spans="1:64">
      <c r="A23" s="5" t="s">
        <v>170</v>
      </c>
      <c r="B23" s="5"/>
      <c r="C23" s="5" t="s">
        <v>170</v>
      </c>
      <c r="D23" s="5"/>
      <c r="E23" s="5" t="s">
        <v>171</v>
      </c>
      <c r="F23" s="5" t="s">
        <v>172</v>
      </c>
      <c r="G23" s="5" t="b">
        <v>0</v>
      </c>
      <c r="H23" s="5" t="s">
        <v>173</v>
      </c>
      <c r="I23" s="5" t="s">
        <v>174</v>
      </c>
      <c r="J23" s="5"/>
      <c r="K23" s="5"/>
      <c r="L23" s="5" t="s">
        <v>175</v>
      </c>
      <c r="M23" s="5">
        <v>72.5</v>
      </c>
      <c r="N23" s="5">
        <v>2192.5</v>
      </c>
      <c r="O23" s="5">
        <v>0.054673</v>
      </c>
      <c r="P23" s="5">
        <v>218692.9814</v>
      </c>
      <c r="Q23" s="5"/>
      <c r="R23" s="5"/>
      <c r="S23" s="5"/>
      <c r="T23" s="5"/>
      <c r="U23" s="7">
        <f t="shared" si="0"/>
        <v>1132.5</v>
      </c>
      <c r="V23" s="7">
        <f t="shared" si="1"/>
        <v>1060</v>
      </c>
      <c r="W23" s="7">
        <f t="shared" si="2"/>
        <v>109346.5180365</v>
      </c>
      <c r="X23" s="7">
        <f t="shared" si="3"/>
        <v>109346.4633635</v>
      </c>
      <c r="Y23" s="7"/>
      <c r="Z23" s="7"/>
      <c r="AA23" s="7"/>
      <c r="AB23" s="7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1" t="b">
        <f t="shared" si="4"/>
        <v>0</v>
      </c>
      <c r="BJ23" s="1" t="b">
        <f t="shared" si="6"/>
        <v>0</v>
      </c>
      <c r="BK23" s="1" t="b">
        <f t="shared" si="5"/>
        <v>0</v>
      </c>
      <c r="BL23" s="1" t="str">
        <f t="shared" si="7"/>
        <v/>
      </c>
    </row>
    <row r="24" customHeight="1" spans="1:64">
      <c r="A24" s="5" t="s">
        <v>176</v>
      </c>
      <c r="B24" s="5"/>
      <c r="C24" s="5" t="s">
        <v>176</v>
      </c>
      <c r="D24" s="5"/>
      <c r="E24" s="5" t="s">
        <v>177</v>
      </c>
      <c r="F24" s="5" t="s">
        <v>178</v>
      </c>
      <c r="G24" s="5" t="b">
        <v>1</v>
      </c>
      <c r="H24" s="5" t="s">
        <v>92</v>
      </c>
      <c r="I24" s="5" t="s">
        <v>179</v>
      </c>
      <c r="J24" s="5"/>
      <c r="K24" s="5"/>
      <c r="L24" s="5" t="s">
        <v>180</v>
      </c>
      <c r="M24" s="5">
        <v>0</v>
      </c>
      <c r="N24" s="5">
        <v>18.8925</v>
      </c>
      <c r="O24" s="5">
        <v>27.5584</v>
      </c>
      <c r="P24" s="5">
        <v>36589.7735</v>
      </c>
      <c r="Q24" s="5"/>
      <c r="R24" s="5"/>
      <c r="S24" s="5"/>
      <c r="T24" s="5"/>
      <c r="U24" s="7">
        <f t="shared" si="0"/>
        <v>9.44625</v>
      </c>
      <c r="V24" s="7">
        <f t="shared" si="1"/>
        <v>9.44625</v>
      </c>
      <c r="W24" s="7">
        <f t="shared" si="2"/>
        <v>18308.66595</v>
      </c>
      <c r="X24" s="7">
        <f t="shared" si="3"/>
        <v>18281.10755</v>
      </c>
      <c r="Y24" s="7"/>
      <c r="Z24" s="7"/>
      <c r="AA24" s="7"/>
      <c r="AB24" s="7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1" t="b">
        <f t="shared" si="4"/>
        <v>0</v>
      </c>
      <c r="BJ24" s="1" t="b">
        <f t="shared" si="6"/>
        <v>0</v>
      </c>
      <c r="BK24" s="1" t="b">
        <f t="shared" si="5"/>
        <v>0</v>
      </c>
      <c r="BL24" s="1" t="str">
        <f t="shared" si="7"/>
        <v/>
      </c>
    </row>
    <row r="25" customHeight="1" spans="1:64">
      <c r="A25" s="5" t="s">
        <v>181</v>
      </c>
      <c r="B25" s="5"/>
      <c r="C25" s="5" t="s">
        <v>181</v>
      </c>
      <c r="D25" s="5"/>
      <c r="E25" s="5" t="s">
        <v>182</v>
      </c>
      <c r="F25" s="5" t="s">
        <v>183</v>
      </c>
      <c r="G25" s="5" t="b">
        <v>0</v>
      </c>
      <c r="H25" s="5" t="s">
        <v>92</v>
      </c>
      <c r="I25" s="5" t="s">
        <v>184</v>
      </c>
      <c r="J25" s="5"/>
      <c r="K25" s="5"/>
      <c r="L25" s="5" t="s">
        <v>185</v>
      </c>
      <c r="M25" s="5">
        <v>2.475</v>
      </c>
      <c r="N25" s="5">
        <v>28.275</v>
      </c>
      <c r="O25" s="5">
        <v>42.5353</v>
      </c>
      <c r="P25" s="5">
        <v>119759.205</v>
      </c>
      <c r="Q25" s="5"/>
      <c r="R25" s="5"/>
      <c r="S25" s="5"/>
      <c r="T25" s="5"/>
      <c r="U25" s="7">
        <f t="shared" si="0"/>
        <v>15.375</v>
      </c>
      <c r="V25" s="7">
        <f t="shared" si="1"/>
        <v>12.9</v>
      </c>
      <c r="W25" s="7">
        <f t="shared" si="2"/>
        <v>59900.87015</v>
      </c>
      <c r="X25" s="7">
        <f t="shared" si="3"/>
        <v>59858.33485</v>
      </c>
      <c r="Y25" s="7"/>
      <c r="Z25" s="7"/>
      <c r="AA25" s="7"/>
      <c r="AB25" s="7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1" t="b">
        <f t="shared" si="4"/>
        <v>0</v>
      </c>
      <c r="BJ25" s="1" t="b">
        <f t="shared" si="6"/>
        <v>0</v>
      </c>
      <c r="BK25" s="1" t="b">
        <f t="shared" si="5"/>
        <v>0</v>
      </c>
      <c r="BL25" s="1" t="str">
        <f t="shared" si="7"/>
        <v/>
      </c>
    </row>
    <row r="26" customHeight="1" spans="1:64">
      <c r="A26" s="5" t="s">
        <v>186</v>
      </c>
      <c r="B26" s="5"/>
      <c r="C26" s="5" t="s">
        <v>186</v>
      </c>
      <c r="D26" s="5"/>
      <c r="E26" s="5" t="s">
        <v>187</v>
      </c>
      <c r="F26" s="5" t="s">
        <v>188</v>
      </c>
      <c r="G26" s="5" t="b">
        <v>0</v>
      </c>
      <c r="H26" s="5" t="s">
        <v>189</v>
      </c>
      <c r="I26" s="5" t="s">
        <v>190</v>
      </c>
      <c r="J26" s="5"/>
      <c r="K26" s="5"/>
      <c r="L26" s="5" t="s">
        <v>191</v>
      </c>
      <c r="M26" s="5">
        <v>0</v>
      </c>
      <c r="N26" s="5">
        <v>93.4021</v>
      </c>
      <c r="O26" s="5">
        <v>0.13563</v>
      </c>
      <c r="P26" s="5">
        <v>5247.8792</v>
      </c>
      <c r="Q26" s="5"/>
      <c r="R26" s="5"/>
      <c r="S26" s="5"/>
      <c r="T26" s="5"/>
      <c r="U26" s="7">
        <f t="shared" si="0"/>
        <v>46.70105</v>
      </c>
      <c r="V26" s="7">
        <f t="shared" si="1"/>
        <v>46.70105</v>
      </c>
      <c r="W26" s="7">
        <f t="shared" si="2"/>
        <v>2624.007415</v>
      </c>
      <c r="X26" s="7">
        <f t="shared" si="3"/>
        <v>2623.871785</v>
      </c>
      <c r="Y26" s="7"/>
      <c r="Z26" s="7"/>
      <c r="AA26" s="7"/>
      <c r="AB26" s="7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1" t="b">
        <f t="shared" si="4"/>
        <v>0</v>
      </c>
      <c r="BJ26" s="1" t="b">
        <f t="shared" si="6"/>
        <v>0</v>
      </c>
      <c r="BK26" s="1" t="b">
        <f t="shared" si="5"/>
        <v>0</v>
      </c>
      <c r="BL26" s="1" t="str">
        <f t="shared" si="7"/>
        <v/>
      </c>
    </row>
    <row r="27" customHeight="1" spans="1:64">
      <c r="A27" s="5" t="s">
        <v>192</v>
      </c>
      <c r="B27" s="5" t="s">
        <v>192</v>
      </c>
      <c r="C27" s="5" t="s">
        <v>192</v>
      </c>
      <c r="D27" s="5" t="s">
        <v>193</v>
      </c>
      <c r="E27" s="5" t="s">
        <v>194</v>
      </c>
      <c r="F27" s="5" t="s">
        <v>195</v>
      </c>
      <c r="G27" s="5" t="b">
        <v>1</v>
      </c>
      <c r="H27" s="5" t="s">
        <v>138</v>
      </c>
      <c r="I27" s="5" t="s">
        <v>196</v>
      </c>
      <c r="J27" s="5">
        <v>-1000</v>
      </c>
      <c r="K27" s="5">
        <v>1000</v>
      </c>
      <c r="L27" s="5" t="s">
        <v>197</v>
      </c>
      <c r="M27" s="5">
        <v>79.29</v>
      </c>
      <c r="N27" s="5">
        <v>96.91</v>
      </c>
      <c r="O27" s="5">
        <v>641.1406</v>
      </c>
      <c r="P27" s="5">
        <v>30878</v>
      </c>
      <c r="Q27" s="5"/>
      <c r="R27" s="5"/>
      <c r="S27" s="5"/>
      <c r="T27" s="5"/>
      <c r="U27" s="7">
        <f t="shared" si="0"/>
        <v>88.1</v>
      </c>
      <c r="V27" s="7">
        <f t="shared" si="1"/>
        <v>8.81</v>
      </c>
      <c r="W27" s="7">
        <f t="shared" si="2"/>
        <v>15759.5703</v>
      </c>
      <c r="X27" s="7">
        <f t="shared" si="3"/>
        <v>15118.4297</v>
      </c>
      <c r="Y27" s="7"/>
      <c r="Z27" s="7"/>
      <c r="AA27" s="7"/>
      <c r="AB27" s="7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>
        <v>-39.1514496401857</v>
      </c>
      <c r="AT27" s="5">
        <v>0.954134937537977</v>
      </c>
      <c r="AU27" s="5">
        <v>-18.7472850626008</v>
      </c>
      <c r="AV27" s="5">
        <v>0.634148196738502</v>
      </c>
      <c r="AW27" s="5">
        <v>-31.8554204208296</v>
      </c>
      <c r="AX27" s="5">
        <v>0.782652035218914</v>
      </c>
      <c r="AY27" s="5">
        <v>-18.4464657544666</v>
      </c>
      <c r="AZ27" s="5">
        <v>0.736663233930556</v>
      </c>
      <c r="BA27" s="5">
        <v>-20.0250656803926</v>
      </c>
      <c r="BB27" s="5">
        <v>0.607517276878076</v>
      </c>
      <c r="BC27" s="5">
        <v>-35.3824520862108</v>
      </c>
      <c r="BD27" s="5">
        <v>1.10601222411261</v>
      </c>
      <c r="BE27" s="5">
        <v>-34.2514546161172</v>
      </c>
      <c r="BF27" s="5">
        <v>0.74759219535814</v>
      </c>
      <c r="BG27" s="5">
        <v>-21.7874799229926</v>
      </c>
      <c r="BH27" s="5">
        <v>0.391465138213452</v>
      </c>
      <c r="BI27" s="1" t="b">
        <f t="shared" si="4"/>
        <v>1</v>
      </c>
      <c r="BJ27" s="1" t="b">
        <f t="shared" si="6"/>
        <v>1</v>
      </c>
      <c r="BK27" s="1" t="b">
        <f t="shared" si="5"/>
        <v>0</v>
      </c>
      <c r="BL27" s="1" t="str">
        <f t="shared" si="7"/>
        <v>"ICDHyr": 4, </v>
      </c>
    </row>
    <row r="28" customHeight="1" spans="1:64">
      <c r="A28" s="5" t="s">
        <v>198</v>
      </c>
      <c r="B28" s="5"/>
      <c r="C28" s="5" t="s">
        <v>198</v>
      </c>
      <c r="D28" s="5"/>
      <c r="E28" s="5" t="s">
        <v>199</v>
      </c>
      <c r="F28" s="5" t="s">
        <v>200</v>
      </c>
      <c r="G28" s="5" t="b">
        <v>0</v>
      </c>
      <c r="H28" s="5" t="s">
        <v>81</v>
      </c>
      <c r="I28" s="5" t="s">
        <v>201</v>
      </c>
      <c r="J28" s="5"/>
      <c r="K28" s="5"/>
      <c r="L28" s="5" t="s">
        <v>202</v>
      </c>
      <c r="M28" s="5">
        <v>0</v>
      </c>
      <c r="N28" s="5">
        <v>8.312</v>
      </c>
      <c r="O28" s="5">
        <v>0.0099204</v>
      </c>
      <c r="P28" s="5">
        <v>39681.6505</v>
      </c>
      <c r="Q28" s="5"/>
      <c r="R28" s="5"/>
      <c r="S28" s="5"/>
      <c r="T28" s="5"/>
      <c r="U28" s="7">
        <f t="shared" si="0"/>
        <v>4.156</v>
      </c>
      <c r="V28" s="7">
        <f t="shared" si="1"/>
        <v>4.156</v>
      </c>
      <c r="W28" s="7">
        <f t="shared" si="2"/>
        <v>19840.8302102</v>
      </c>
      <c r="X28" s="7">
        <f t="shared" si="3"/>
        <v>19840.8202898</v>
      </c>
      <c r="Y28" s="7"/>
      <c r="Z28" s="7"/>
      <c r="AA28" s="7"/>
      <c r="AB28" s="7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1" t="b">
        <f t="shared" si="4"/>
        <v>0</v>
      </c>
      <c r="BJ28" s="1" t="b">
        <f t="shared" si="6"/>
        <v>0</v>
      </c>
      <c r="BK28" s="1" t="b">
        <f t="shared" si="5"/>
        <v>0</v>
      </c>
      <c r="BL28" s="1" t="str">
        <f t="shared" si="7"/>
        <v/>
      </c>
    </row>
    <row r="29" customHeight="1" spans="1:64">
      <c r="A29" s="5" t="s">
        <v>203</v>
      </c>
      <c r="B29" s="5"/>
      <c r="C29" s="5" t="s">
        <v>203</v>
      </c>
      <c r="D29" s="5"/>
      <c r="E29" s="5" t="s">
        <v>204</v>
      </c>
      <c r="F29" s="5" t="s">
        <v>205</v>
      </c>
      <c r="G29" s="5" t="b">
        <v>0</v>
      </c>
      <c r="H29" s="5" t="s">
        <v>206</v>
      </c>
      <c r="I29" s="5" t="s">
        <v>207</v>
      </c>
      <c r="J29" s="5"/>
      <c r="K29" s="5"/>
      <c r="L29" s="5" t="s">
        <v>208</v>
      </c>
      <c r="M29" s="5">
        <v>62.1</v>
      </c>
      <c r="N29" s="5">
        <v>75.9</v>
      </c>
      <c r="O29" s="5">
        <v>0.75427</v>
      </c>
      <c r="P29" s="5">
        <v>3812.9502</v>
      </c>
      <c r="Q29" s="5"/>
      <c r="R29" s="5"/>
      <c r="S29" s="5"/>
      <c r="T29" s="5"/>
      <c r="U29" s="7">
        <f t="shared" si="0"/>
        <v>69</v>
      </c>
      <c r="V29" s="7">
        <f t="shared" si="1"/>
        <v>6.9</v>
      </c>
      <c r="W29" s="7">
        <f t="shared" si="2"/>
        <v>1906.852235</v>
      </c>
      <c r="X29" s="7">
        <f t="shared" si="3"/>
        <v>1906.097965</v>
      </c>
      <c r="Y29" s="7"/>
      <c r="Z29" s="7"/>
      <c r="AA29" s="7"/>
      <c r="AB29" s="7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1" t="b">
        <f t="shared" si="4"/>
        <v>0</v>
      </c>
      <c r="BJ29" s="1" t="b">
        <f t="shared" si="6"/>
        <v>0</v>
      </c>
      <c r="BK29" s="1" t="b">
        <f t="shared" si="5"/>
        <v>0</v>
      </c>
      <c r="BL29" s="1" t="str">
        <f t="shared" si="7"/>
        <v/>
      </c>
    </row>
    <row r="30" customHeight="1" spans="1:64">
      <c r="A30" s="5" t="s">
        <v>209</v>
      </c>
      <c r="B30" s="5"/>
      <c r="C30" s="5" t="s">
        <v>209</v>
      </c>
      <c r="D30" s="5"/>
      <c r="E30" s="5" t="s">
        <v>210</v>
      </c>
      <c r="F30" s="5" t="s">
        <v>211</v>
      </c>
      <c r="G30" s="5" t="b">
        <v>0</v>
      </c>
      <c r="H30" s="5" t="s">
        <v>206</v>
      </c>
      <c r="I30" s="5" t="s">
        <v>212</v>
      </c>
      <c r="J30" s="5"/>
      <c r="K30" s="5"/>
      <c r="L30" s="5" t="s">
        <v>213</v>
      </c>
      <c r="M30" s="5"/>
      <c r="N30" s="5"/>
      <c r="O30" s="5"/>
      <c r="P30" s="5"/>
      <c r="Q30" s="5">
        <v>70.2</v>
      </c>
      <c r="R30" s="5">
        <v>85.8</v>
      </c>
      <c r="S30" s="5">
        <v>0.08057</v>
      </c>
      <c r="T30" s="5">
        <v>70.5811</v>
      </c>
      <c r="U30" s="7"/>
      <c r="V30" s="7"/>
      <c r="W30" s="7"/>
      <c r="X30" s="7"/>
      <c r="Y30" s="7">
        <f>(Q30+R30)/2</f>
        <v>78</v>
      </c>
      <c r="Z30" s="7">
        <f>(R30-Q30)/2</f>
        <v>7.8</v>
      </c>
      <c r="AA30" s="7">
        <f>(S30+T30)/2</f>
        <v>35.330835</v>
      </c>
      <c r="AB30" s="7">
        <f>(T30-S30)/2</f>
        <v>35.250265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1" t="b">
        <f t="shared" si="4"/>
        <v>0</v>
      </c>
      <c r="BJ30" s="1" t="b">
        <f t="shared" si="6"/>
        <v>0</v>
      </c>
      <c r="BK30" s="1" t="b">
        <f t="shared" si="5"/>
        <v>0</v>
      </c>
      <c r="BL30" s="1" t="str">
        <f t="shared" si="7"/>
        <v/>
      </c>
    </row>
    <row r="31" customHeight="1" spans="1:64">
      <c r="A31" s="5" t="s">
        <v>214</v>
      </c>
      <c r="B31" s="5"/>
      <c r="C31" s="5" t="s">
        <v>214</v>
      </c>
      <c r="D31" s="5"/>
      <c r="E31" s="5" t="s">
        <v>215</v>
      </c>
      <c r="F31" s="5" t="s">
        <v>216</v>
      </c>
      <c r="G31" s="5" t="b">
        <v>0</v>
      </c>
      <c r="H31" s="5" t="s">
        <v>217</v>
      </c>
      <c r="I31" s="5" t="s">
        <v>218</v>
      </c>
      <c r="J31" s="5"/>
      <c r="K31" s="5"/>
      <c r="L31" s="5" t="s">
        <v>219</v>
      </c>
      <c r="M31" s="5">
        <v>0</v>
      </c>
      <c r="N31" s="5">
        <v>252.65</v>
      </c>
      <c r="O31" s="5">
        <v>0.00036946</v>
      </c>
      <c r="P31" s="5">
        <v>1.2252</v>
      </c>
      <c r="Q31" s="5"/>
      <c r="R31" s="5"/>
      <c r="S31" s="5"/>
      <c r="T31" s="5"/>
      <c r="U31" s="7">
        <f t="shared" si="0"/>
        <v>126.325</v>
      </c>
      <c r="V31" s="7">
        <f t="shared" si="1"/>
        <v>126.325</v>
      </c>
      <c r="W31" s="7">
        <f t="shared" si="2"/>
        <v>0.61278473</v>
      </c>
      <c r="X31" s="7">
        <f t="shared" si="3"/>
        <v>0.61241527</v>
      </c>
      <c r="Y31" s="7"/>
      <c r="Z31" s="7"/>
      <c r="AA31" s="7"/>
      <c r="AB31" s="7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 t="b">
        <f t="shared" si="4"/>
        <v>0</v>
      </c>
      <c r="BJ31" s="1" t="b">
        <f t="shared" si="6"/>
        <v>0</v>
      </c>
      <c r="BK31" s="1" t="b">
        <f t="shared" si="5"/>
        <v>0</v>
      </c>
      <c r="BL31" s="1" t="str">
        <f t="shared" si="7"/>
        <v/>
      </c>
    </row>
    <row r="32" customHeight="1" spans="1:64">
      <c r="A32" s="5" t="s">
        <v>220</v>
      </c>
      <c r="B32" s="5"/>
      <c r="C32" s="5" t="s">
        <v>220</v>
      </c>
      <c r="D32" s="5"/>
      <c r="E32" s="5" t="s">
        <v>221</v>
      </c>
      <c r="F32" s="5" t="s">
        <v>222</v>
      </c>
      <c r="G32" s="5" t="b">
        <v>0</v>
      </c>
      <c r="H32" s="5" t="s">
        <v>92</v>
      </c>
      <c r="I32" s="5" t="s">
        <v>223</v>
      </c>
      <c r="J32" s="5"/>
      <c r="K32" s="5"/>
      <c r="L32" s="5" t="s">
        <v>224</v>
      </c>
      <c r="M32" s="5">
        <v>27</v>
      </c>
      <c r="N32" s="5">
        <v>33</v>
      </c>
      <c r="O32" s="5">
        <v>1.129</v>
      </c>
      <c r="P32" s="5">
        <v>2752.2851</v>
      </c>
      <c r="Q32" s="5"/>
      <c r="R32" s="5"/>
      <c r="S32" s="5"/>
      <c r="T32" s="5"/>
      <c r="U32" s="7">
        <f t="shared" si="0"/>
        <v>30</v>
      </c>
      <c r="V32" s="7">
        <f t="shared" si="1"/>
        <v>3</v>
      </c>
      <c r="W32" s="7">
        <f t="shared" si="2"/>
        <v>1376.70705</v>
      </c>
      <c r="X32" s="7">
        <f t="shared" si="3"/>
        <v>1375.57805</v>
      </c>
      <c r="Y32" s="7"/>
      <c r="Z32" s="7"/>
      <c r="AA32" s="7"/>
      <c r="AB32" s="7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1" t="b">
        <f t="shared" si="4"/>
        <v>0</v>
      </c>
      <c r="BJ32" s="1" t="b">
        <f t="shared" si="6"/>
        <v>0</v>
      </c>
      <c r="BK32" s="1" t="b">
        <f t="shared" si="5"/>
        <v>0</v>
      </c>
      <c r="BL32" s="1" t="str">
        <f t="shared" si="7"/>
        <v/>
      </c>
    </row>
    <row r="33" customHeight="1" spans="1:64">
      <c r="A33" s="5" t="s">
        <v>225</v>
      </c>
      <c r="B33" s="5" t="s">
        <v>225</v>
      </c>
      <c r="C33" s="5" t="s">
        <v>225</v>
      </c>
      <c r="D33" s="5" t="s">
        <v>226</v>
      </c>
      <c r="E33" s="5" t="s">
        <v>227</v>
      </c>
      <c r="F33" s="5" t="s">
        <v>228</v>
      </c>
      <c r="G33" s="5" t="b">
        <v>1</v>
      </c>
      <c r="H33" s="5" t="s">
        <v>138</v>
      </c>
      <c r="I33" s="5" t="s">
        <v>229</v>
      </c>
      <c r="J33" s="5">
        <v>-1000</v>
      </c>
      <c r="K33" s="5">
        <v>1000</v>
      </c>
      <c r="L33" s="5"/>
      <c r="M33" s="5"/>
      <c r="N33" s="5"/>
      <c r="O33" s="5"/>
      <c r="P33" s="5"/>
      <c r="Q33" s="5">
        <v>837.9</v>
      </c>
      <c r="R33" s="5">
        <v>1024.1</v>
      </c>
      <c r="S33" s="5">
        <v>0.00013534</v>
      </c>
      <c r="T33" s="5">
        <v>551.5878</v>
      </c>
      <c r="U33" s="7"/>
      <c r="V33" s="7"/>
      <c r="W33" s="7"/>
      <c r="X33" s="7"/>
      <c r="Y33" s="7">
        <f>(Q33+R33)/2</f>
        <v>931</v>
      </c>
      <c r="Z33" s="7">
        <f>(R33-Q33)/2</f>
        <v>93.1</v>
      </c>
      <c r="AA33" s="7">
        <f>(S33+T33)/2</f>
        <v>275.79396767</v>
      </c>
      <c r="AB33" s="7">
        <f>(T33-S33)/2</f>
        <v>275.79383233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>
        <v>-9.08546643658311</v>
      </c>
      <c r="AT33" s="5">
        <v>1.85967350319591</v>
      </c>
      <c r="AU33" s="5">
        <v>-7.99016426742075</v>
      </c>
      <c r="AV33" s="5">
        <v>1.77938086420348</v>
      </c>
      <c r="AW33" s="5">
        <v>-2.72369083197001</v>
      </c>
      <c r="AX33" s="5">
        <v>0.813903712322908</v>
      </c>
      <c r="AY33" s="5">
        <v>-1.42269531510424</v>
      </c>
      <c r="AZ33" s="5">
        <v>0.21527064854564</v>
      </c>
      <c r="BA33" s="5">
        <v>1.08254195997357</v>
      </c>
      <c r="BB33" s="5">
        <v>0.484057220370878</v>
      </c>
      <c r="BC33" s="5">
        <v>-0.226746728706721</v>
      </c>
      <c r="BD33" s="5">
        <v>0.181393575024301</v>
      </c>
      <c r="BE33" s="5">
        <v>-8.02829990643456</v>
      </c>
      <c r="BF33" s="5">
        <v>2.10307381667411</v>
      </c>
      <c r="BG33" s="5">
        <v>-8.00900077719995</v>
      </c>
      <c r="BH33" s="5">
        <v>0.589613931626228</v>
      </c>
      <c r="BI33" s="1" t="b">
        <f t="shared" si="4"/>
        <v>1</v>
      </c>
      <c r="BJ33" s="1" t="b">
        <f t="shared" si="6"/>
        <v>1</v>
      </c>
      <c r="BK33" s="1" t="b">
        <f t="shared" si="5"/>
        <v>1</v>
      </c>
      <c r="BL33" s="1" t="str">
        <f t="shared" si="7"/>
        <v>"MDH": 3, </v>
      </c>
    </row>
    <row r="34" customHeight="1" spans="1:64">
      <c r="A34" s="5" t="s">
        <v>230</v>
      </c>
      <c r="B34" s="5" t="s">
        <v>230</v>
      </c>
      <c r="C34" s="5" t="s">
        <v>230</v>
      </c>
      <c r="D34" s="5" t="s">
        <v>231</v>
      </c>
      <c r="E34" s="5" t="s">
        <v>232</v>
      </c>
      <c r="F34" s="5" t="s">
        <v>233</v>
      </c>
      <c r="G34" s="5" t="b">
        <v>0</v>
      </c>
      <c r="H34" s="5" t="s">
        <v>234</v>
      </c>
      <c r="I34" s="5" t="s">
        <v>235</v>
      </c>
      <c r="J34" s="5">
        <v>0</v>
      </c>
      <c r="K34" s="5">
        <v>1000</v>
      </c>
      <c r="L34" s="5" t="s">
        <v>236</v>
      </c>
      <c r="M34" s="5">
        <v>59.94</v>
      </c>
      <c r="N34" s="5">
        <v>73.26</v>
      </c>
      <c r="O34" s="5">
        <v>16.0596</v>
      </c>
      <c r="P34" s="5">
        <v>311.7241</v>
      </c>
      <c r="Q34" s="5"/>
      <c r="R34" s="5"/>
      <c r="S34" s="5"/>
      <c r="T34" s="5"/>
      <c r="U34" s="7">
        <f t="shared" si="0"/>
        <v>66.6</v>
      </c>
      <c r="V34" s="7">
        <f t="shared" si="1"/>
        <v>6.66</v>
      </c>
      <c r="W34" s="7">
        <f t="shared" si="2"/>
        <v>163.89185</v>
      </c>
      <c r="X34" s="7">
        <f t="shared" si="3"/>
        <v>147.83225</v>
      </c>
      <c r="Y34" s="7"/>
      <c r="Z34" s="7"/>
      <c r="AA34" s="7"/>
      <c r="AB34" s="7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>
        <v>-34.748389574884</v>
      </c>
      <c r="AT34" s="5">
        <v>0.995839276393489</v>
      </c>
      <c r="AU34" s="5">
        <v>-26.4237104384193</v>
      </c>
      <c r="AV34" s="5">
        <v>0.489475994706425</v>
      </c>
      <c r="AW34" s="5">
        <v>-42.3435139536826</v>
      </c>
      <c r="AX34" s="5">
        <v>1.41967469091387</v>
      </c>
      <c r="AY34" s="5">
        <v>-27.5600171046326</v>
      </c>
      <c r="AZ34" s="5">
        <v>0.658342476774949</v>
      </c>
      <c r="BA34" s="5">
        <v>-41.1387827355598</v>
      </c>
      <c r="BB34" s="5">
        <v>1.15425031497328</v>
      </c>
      <c r="BC34" s="5">
        <v>-41.5504339935618</v>
      </c>
      <c r="BD34" s="5">
        <v>1.01339932346327</v>
      </c>
      <c r="BE34" s="5">
        <v>-32.5171577260675</v>
      </c>
      <c r="BF34" s="5">
        <v>0.198980707444679</v>
      </c>
      <c r="BG34" s="5">
        <v>-47.141026495138</v>
      </c>
      <c r="BH34" s="5">
        <v>1.73245775440451</v>
      </c>
      <c r="BI34" s="1" t="b">
        <f t="shared" si="4"/>
        <v>1</v>
      </c>
      <c r="BJ34" s="1" t="b">
        <f t="shared" si="6"/>
        <v>1</v>
      </c>
      <c r="BK34" s="1" t="b">
        <f t="shared" si="5"/>
        <v>0</v>
      </c>
      <c r="BL34" s="1" t="str">
        <f t="shared" si="7"/>
        <v>"ME2": 4, </v>
      </c>
    </row>
    <row r="35" customHeight="1" spans="1:64">
      <c r="A35" s="5" t="s">
        <v>237</v>
      </c>
      <c r="B35" s="5"/>
      <c r="C35" s="5" t="s">
        <v>237</v>
      </c>
      <c r="D35" s="5"/>
      <c r="E35" s="5" t="s">
        <v>238</v>
      </c>
      <c r="F35" s="5" t="s">
        <v>239</v>
      </c>
      <c r="G35" s="5" t="b">
        <v>0</v>
      </c>
      <c r="H35" s="5" t="s">
        <v>189</v>
      </c>
      <c r="I35" s="5" t="s">
        <v>240</v>
      </c>
      <c r="J35" s="5"/>
      <c r="K35" s="5"/>
      <c r="L35" s="5" t="s">
        <v>241</v>
      </c>
      <c r="M35" s="5">
        <v>7.497</v>
      </c>
      <c r="N35" s="5">
        <v>9.163</v>
      </c>
      <c r="O35" s="5">
        <v>0.056357</v>
      </c>
      <c r="P35" s="5">
        <v>3047.0677</v>
      </c>
      <c r="Q35" s="5"/>
      <c r="R35" s="5"/>
      <c r="S35" s="5"/>
      <c r="T35" s="5"/>
      <c r="U35" s="7">
        <f t="shared" si="0"/>
        <v>8.33</v>
      </c>
      <c r="V35" s="7">
        <f t="shared" si="1"/>
        <v>0.833</v>
      </c>
      <c r="W35" s="7">
        <f t="shared" si="2"/>
        <v>1523.5620285</v>
      </c>
      <c r="X35" s="7">
        <f t="shared" si="3"/>
        <v>1523.5056715</v>
      </c>
      <c r="Y35" s="7"/>
      <c r="Z35" s="7"/>
      <c r="AA35" s="7"/>
      <c r="AB35" s="7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1" t="b">
        <f t="shared" si="4"/>
        <v>0</v>
      </c>
      <c r="BJ35" s="1" t="b">
        <f t="shared" si="6"/>
        <v>0</v>
      </c>
      <c r="BK35" s="1" t="b">
        <f t="shared" si="5"/>
        <v>0</v>
      </c>
      <c r="BL35" s="1" t="str">
        <f t="shared" si="7"/>
        <v/>
      </c>
    </row>
    <row r="36" customHeight="1" spans="1:64">
      <c r="A36" s="5" t="s">
        <v>242</v>
      </c>
      <c r="B36" s="5" t="s">
        <v>243</v>
      </c>
      <c r="C36" s="5" t="s">
        <v>243</v>
      </c>
      <c r="D36" s="5" t="s">
        <v>244</v>
      </c>
      <c r="E36" s="5" t="s">
        <v>245</v>
      </c>
      <c r="F36" s="5" t="s">
        <v>246</v>
      </c>
      <c r="G36" s="5" t="b">
        <v>0</v>
      </c>
      <c r="H36" s="5" t="s">
        <v>126</v>
      </c>
      <c r="I36" s="5" t="s">
        <v>247</v>
      </c>
      <c r="J36" s="5">
        <v>0</v>
      </c>
      <c r="K36" s="5">
        <v>1000</v>
      </c>
      <c r="L36" s="5" t="s">
        <v>248</v>
      </c>
      <c r="M36" s="5">
        <v>0</v>
      </c>
      <c r="N36" s="5">
        <v>148.8053</v>
      </c>
      <c r="O36" s="5">
        <v>3661.3069</v>
      </c>
      <c r="P36" s="5">
        <v>115262.1466</v>
      </c>
      <c r="Q36" s="5"/>
      <c r="R36" s="5"/>
      <c r="S36" s="5"/>
      <c r="T36" s="5"/>
      <c r="U36" s="7">
        <f t="shared" si="0"/>
        <v>74.40265</v>
      </c>
      <c r="V36" s="7">
        <f t="shared" si="1"/>
        <v>74.40265</v>
      </c>
      <c r="W36" s="7">
        <f t="shared" si="2"/>
        <v>59461.72675</v>
      </c>
      <c r="X36" s="7">
        <f t="shared" si="3"/>
        <v>55800.41985</v>
      </c>
      <c r="Y36" s="7"/>
      <c r="Z36" s="7"/>
      <c r="AA36" s="7"/>
      <c r="AB36" s="7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>
        <v>-23.032843243156</v>
      </c>
      <c r="AT36" s="5">
        <v>0.299634427520372</v>
      </c>
      <c r="AU36" s="5">
        <v>-16.3040355066203</v>
      </c>
      <c r="AV36" s="5">
        <v>0.555101586995172</v>
      </c>
      <c r="AW36" s="5">
        <v>-18.210535502372</v>
      </c>
      <c r="AX36" s="5">
        <v>0.209167934583662</v>
      </c>
      <c r="AY36" s="5">
        <v>-17.9895065318907</v>
      </c>
      <c r="AZ36" s="5">
        <v>0.2270255899371</v>
      </c>
      <c r="BA36" s="5">
        <v>-19.1519601310445</v>
      </c>
      <c r="BB36" s="5">
        <v>0.428671974399863</v>
      </c>
      <c r="BC36" s="5">
        <v>-18.3640552665141</v>
      </c>
      <c r="BD36" s="5">
        <v>0.196724903879071</v>
      </c>
      <c r="BE36" s="5">
        <v>-26.553728802522</v>
      </c>
      <c r="BF36" s="5">
        <v>0.448956673687451</v>
      </c>
      <c r="BG36" s="5">
        <v>-25.3283846218137</v>
      </c>
      <c r="BH36" s="5">
        <v>0.261812531935312</v>
      </c>
      <c r="BI36" s="1" t="b">
        <f t="shared" si="4"/>
        <v>1</v>
      </c>
      <c r="BJ36" s="1" t="b">
        <f t="shared" si="6"/>
        <v>1</v>
      </c>
      <c r="BK36" s="1" t="b">
        <f t="shared" si="5"/>
        <v>1</v>
      </c>
      <c r="BL36" s="1" t="str">
        <f t="shared" si="7"/>
        <v>"PFK": 3, </v>
      </c>
    </row>
    <row r="37" customHeight="1" spans="1:64">
      <c r="A37" s="5" t="s">
        <v>249</v>
      </c>
      <c r="B37" s="5"/>
      <c r="C37" s="5" t="s">
        <v>249</v>
      </c>
      <c r="D37" s="5"/>
      <c r="E37" s="5" t="s">
        <v>250</v>
      </c>
      <c r="F37" s="5" t="s">
        <v>251</v>
      </c>
      <c r="G37" s="5" t="b">
        <v>0</v>
      </c>
      <c r="H37" s="5" t="s">
        <v>81</v>
      </c>
      <c r="I37" s="5" t="s">
        <v>252</v>
      </c>
      <c r="J37" s="5"/>
      <c r="K37" s="5"/>
      <c r="L37" s="5" t="s">
        <v>253</v>
      </c>
      <c r="M37" s="5">
        <v>0.45</v>
      </c>
      <c r="N37" s="5">
        <v>135</v>
      </c>
      <c r="O37" s="5">
        <v>1.1656</v>
      </c>
      <c r="P37" s="5">
        <v>5892.5015</v>
      </c>
      <c r="Q37" s="5"/>
      <c r="R37" s="5"/>
      <c r="S37" s="5"/>
      <c r="T37" s="5"/>
      <c r="U37" s="7">
        <f t="shared" si="0"/>
        <v>67.725</v>
      </c>
      <c r="V37" s="7">
        <f t="shared" si="1"/>
        <v>67.275</v>
      </c>
      <c r="W37" s="7">
        <f t="shared" si="2"/>
        <v>2946.83355</v>
      </c>
      <c r="X37" s="7">
        <f t="shared" si="3"/>
        <v>2945.66795</v>
      </c>
      <c r="Y37" s="7"/>
      <c r="Z37" s="7"/>
      <c r="AA37" s="7"/>
      <c r="AB37" s="7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1" t="b">
        <f t="shared" si="4"/>
        <v>0</v>
      </c>
      <c r="BJ37" s="1" t="b">
        <f t="shared" si="6"/>
        <v>0</v>
      </c>
      <c r="BK37" s="1" t="b">
        <f t="shared" si="5"/>
        <v>0</v>
      </c>
      <c r="BL37" s="1" t="str">
        <f t="shared" si="7"/>
        <v/>
      </c>
    </row>
    <row r="38" customHeight="1" spans="1:64">
      <c r="A38" s="5" t="s">
        <v>254</v>
      </c>
      <c r="B38" s="5"/>
      <c r="C38" s="5" t="s">
        <v>254</v>
      </c>
      <c r="D38" s="5"/>
      <c r="E38" s="5" t="s">
        <v>255</v>
      </c>
      <c r="F38" s="5" t="s">
        <v>256</v>
      </c>
      <c r="G38" s="5" t="b">
        <v>0</v>
      </c>
      <c r="H38" s="5" t="s">
        <v>81</v>
      </c>
      <c r="I38" s="5" t="s">
        <v>257</v>
      </c>
      <c r="J38" s="5"/>
      <c r="K38" s="5"/>
      <c r="L38" s="5" t="s">
        <v>258</v>
      </c>
      <c r="M38" s="5">
        <v>1890.25</v>
      </c>
      <c r="N38" s="5">
        <v>1932.25</v>
      </c>
      <c r="O38" s="5">
        <v>0.024777</v>
      </c>
      <c r="P38" s="5">
        <v>99108.8824</v>
      </c>
      <c r="Q38" s="5"/>
      <c r="R38" s="5"/>
      <c r="S38" s="5"/>
      <c r="T38" s="5"/>
      <c r="U38" s="7">
        <f t="shared" si="0"/>
        <v>1911.25</v>
      </c>
      <c r="V38" s="7">
        <f t="shared" si="1"/>
        <v>21</v>
      </c>
      <c r="W38" s="7">
        <f t="shared" si="2"/>
        <v>49554.4535885</v>
      </c>
      <c r="X38" s="7">
        <f t="shared" si="3"/>
        <v>49554.4288115</v>
      </c>
      <c r="Y38" s="7"/>
      <c r="Z38" s="7"/>
      <c r="AA38" s="7"/>
      <c r="AB38" s="7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1" t="b">
        <f t="shared" si="4"/>
        <v>0</v>
      </c>
      <c r="BJ38" s="1" t="b">
        <f t="shared" si="6"/>
        <v>0</v>
      </c>
      <c r="BK38" s="1" t="b">
        <f t="shared" si="5"/>
        <v>0</v>
      </c>
      <c r="BL38" s="1" t="str">
        <f t="shared" si="7"/>
        <v/>
      </c>
    </row>
    <row r="39" customHeight="1" spans="1:64">
      <c r="A39" s="5" t="s">
        <v>259</v>
      </c>
      <c r="B39" s="5"/>
      <c r="C39" s="5" t="s">
        <v>259</v>
      </c>
      <c r="D39" s="5"/>
      <c r="E39" s="5" t="s">
        <v>260</v>
      </c>
      <c r="F39" s="5" t="s">
        <v>261</v>
      </c>
      <c r="G39" s="5" t="b">
        <v>0</v>
      </c>
      <c r="H39" s="5" t="s">
        <v>150</v>
      </c>
      <c r="I39" s="5" t="s">
        <v>262</v>
      </c>
      <c r="J39" s="5"/>
      <c r="K39" s="5"/>
      <c r="L39" s="5" t="s">
        <v>263</v>
      </c>
      <c r="M39" s="5">
        <v>1.33</v>
      </c>
      <c r="N39" s="5">
        <v>1.75</v>
      </c>
      <c r="O39" s="5">
        <v>0.015053</v>
      </c>
      <c r="P39" s="5">
        <v>4.1876</v>
      </c>
      <c r="Q39" s="5">
        <v>0.39</v>
      </c>
      <c r="R39" s="5">
        <v>0.63</v>
      </c>
      <c r="S39" s="5">
        <v>0.0022431</v>
      </c>
      <c r="T39" s="5">
        <v>44.6311</v>
      </c>
      <c r="U39" s="7">
        <f t="shared" si="0"/>
        <v>1.54</v>
      </c>
      <c r="V39" s="7">
        <f t="shared" si="1"/>
        <v>0.21</v>
      </c>
      <c r="W39" s="7">
        <f t="shared" si="2"/>
        <v>2.1013265</v>
      </c>
      <c r="X39" s="7">
        <f t="shared" si="3"/>
        <v>2.0862735</v>
      </c>
      <c r="Y39" s="7">
        <f>(Q39+R39)/2</f>
        <v>0.51</v>
      </c>
      <c r="Z39" s="7">
        <f>(R39-Q39)/2</f>
        <v>0.12</v>
      </c>
      <c r="AA39" s="7">
        <f>(S39+T39)/2</f>
        <v>22.31667155</v>
      </c>
      <c r="AB39" s="7">
        <f>(T39-S39)/2</f>
        <v>22.31442845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1" t="b">
        <f t="shared" si="4"/>
        <v>0</v>
      </c>
      <c r="BJ39" s="1" t="b">
        <f t="shared" si="6"/>
        <v>0</v>
      </c>
      <c r="BK39" s="1" t="b">
        <f t="shared" si="5"/>
        <v>0</v>
      </c>
      <c r="BL39" s="1" t="str">
        <f t="shared" si="7"/>
        <v/>
      </c>
    </row>
    <row r="40" customHeight="1" spans="1:64">
      <c r="A40" s="5" t="s">
        <v>264</v>
      </c>
      <c r="B40" s="5" t="s">
        <v>264</v>
      </c>
      <c r="C40" s="5" t="s">
        <v>264</v>
      </c>
      <c r="D40" s="5" t="s">
        <v>265</v>
      </c>
      <c r="E40" s="5" t="s">
        <v>266</v>
      </c>
      <c r="F40" s="5" t="s">
        <v>267</v>
      </c>
      <c r="G40" s="5" t="b">
        <v>1</v>
      </c>
      <c r="H40" s="5" t="s">
        <v>119</v>
      </c>
      <c r="I40" s="5" t="s">
        <v>268</v>
      </c>
      <c r="J40" s="5">
        <v>-1000</v>
      </c>
      <c r="K40" s="5">
        <v>1000</v>
      </c>
      <c r="L40" s="5" t="s">
        <v>269</v>
      </c>
      <c r="M40" s="5">
        <v>1890</v>
      </c>
      <c r="N40" s="5">
        <v>2310</v>
      </c>
      <c r="O40" s="5">
        <v>12.9019</v>
      </c>
      <c r="P40" s="5">
        <v>104.8993</v>
      </c>
      <c r="Q40" s="5"/>
      <c r="R40" s="5"/>
      <c r="S40" s="5"/>
      <c r="T40" s="5"/>
      <c r="U40" s="7">
        <f t="shared" si="0"/>
        <v>2100</v>
      </c>
      <c r="V40" s="7">
        <f t="shared" si="1"/>
        <v>210</v>
      </c>
      <c r="W40" s="7">
        <f t="shared" si="2"/>
        <v>58.9006</v>
      </c>
      <c r="X40" s="7">
        <f t="shared" si="3"/>
        <v>45.9987</v>
      </c>
      <c r="Y40" s="7"/>
      <c r="Z40" s="7"/>
      <c r="AA40" s="7"/>
      <c r="AB40" s="7"/>
      <c r="AC40" s="5">
        <v>1.02932292002225</v>
      </c>
      <c r="AD40" s="5">
        <v>0.149345370575797</v>
      </c>
      <c r="AE40" s="5">
        <v>2.39854224464884</v>
      </c>
      <c r="AF40" s="5">
        <v>0.124212332666722</v>
      </c>
      <c r="AG40" s="5">
        <v>0.227903068671968</v>
      </c>
      <c r="AH40" s="5">
        <v>0.0157699641383649</v>
      </c>
      <c r="AI40" s="5">
        <v>1.42743833909665</v>
      </c>
      <c r="AJ40" s="5">
        <v>0.0905949136428246</v>
      </c>
      <c r="AK40" s="5">
        <v>1.42638390700087</v>
      </c>
      <c r="AL40" s="5">
        <v>0.0515771829670023</v>
      </c>
      <c r="AM40" s="5">
        <v>0.90520407168297</v>
      </c>
      <c r="AN40" s="5">
        <v>0.016405376025437</v>
      </c>
      <c r="AO40" s="5">
        <v>0.538926468476706</v>
      </c>
      <c r="AP40" s="5">
        <v>0.0222417819535987</v>
      </c>
      <c r="AQ40" s="5">
        <v>1.97412301242644</v>
      </c>
      <c r="AR40" s="5">
        <v>0.156391103238823</v>
      </c>
      <c r="AS40" s="5">
        <v>-7.39504884624487</v>
      </c>
      <c r="AT40" s="5">
        <v>0.406943049682439</v>
      </c>
      <c r="AU40" s="5">
        <v>-6.06357257782793</v>
      </c>
      <c r="AV40" s="5">
        <v>1.47592264861795</v>
      </c>
      <c r="AW40" s="5">
        <v>-8.25040230855787</v>
      </c>
      <c r="AX40" s="5">
        <v>0.626550639777909</v>
      </c>
      <c r="AY40" s="5">
        <v>-5.7876366149538</v>
      </c>
      <c r="AZ40" s="5">
        <v>0.692674994228824</v>
      </c>
      <c r="BA40" s="5">
        <v>-6.24902965585166</v>
      </c>
      <c r="BB40" s="5">
        <v>0.551094848446602</v>
      </c>
      <c r="BC40" s="5">
        <v>-7.74943433022733</v>
      </c>
      <c r="BD40" s="5">
        <v>0.593144808437036</v>
      </c>
      <c r="BE40" s="5">
        <v>-8.69125769555735</v>
      </c>
      <c r="BF40" s="5">
        <v>0.189211912105938</v>
      </c>
      <c r="BG40" s="5">
        <v>-5.73850078062108</v>
      </c>
      <c r="BH40" s="5">
        <v>0.918703867059088</v>
      </c>
      <c r="BI40" s="1" t="b">
        <f t="shared" si="4"/>
        <v>1</v>
      </c>
      <c r="BJ40" s="1" t="b">
        <f t="shared" si="6"/>
        <v>1</v>
      </c>
      <c r="BK40" s="1" t="b">
        <f t="shared" si="5"/>
        <v>1</v>
      </c>
      <c r="BL40" s="1" t="str">
        <f t="shared" si="7"/>
        <v>"RPI": 3, </v>
      </c>
    </row>
    <row r="41" customHeight="1" spans="1:64">
      <c r="A41" s="5" t="s">
        <v>270</v>
      </c>
      <c r="B41" s="5"/>
      <c r="C41" s="5" t="s">
        <v>270</v>
      </c>
      <c r="D41" s="5"/>
      <c r="E41" s="5" t="s">
        <v>271</v>
      </c>
      <c r="F41" s="5" t="s">
        <v>272</v>
      </c>
      <c r="G41" s="5" t="b">
        <v>1</v>
      </c>
      <c r="H41" s="5" t="s">
        <v>273</v>
      </c>
      <c r="I41" s="5" t="s">
        <v>274</v>
      </c>
      <c r="J41" s="5"/>
      <c r="K41" s="5"/>
      <c r="L41" s="5" t="s">
        <v>275</v>
      </c>
      <c r="M41" s="5">
        <v>0.0612</v>
      </c>
      <c r="N41" s="5">
        <v>0.0748</v>
      </c>
      <c r="O41" s="5">
        <v>2.0551e-6</v>
      </c>
      <c r="P41" s="5">
        <v>9.5389e-5</v>
      </c>
      <c r="Q41" s="5"/>
      <c r="R41" s="5"/>
      <c r="S41" s="5"/>
      <c r="T41" s="5"/>
      <c r="U41" s="7">
        <f t="shared" si="0"/>
        <v>0.068</v>
      </c>
      <c r="V41" s="7">
        <f t="shared" si="1"/>
        <v>0.0068</v>
      </c>
      <c r="W41" s="7">
        <f t="shared" si="2"/>
        <v>4.872205e-5</v>
      </c>
      <c r="X41" s="7">
        <f t="shared" si="3"/>
        <v>4.666695e-5</v>
      </c>
      <c r="Y41" s="7"/>
      <c r="Z41" s="7"/>
      <c r="AA41" s="7"/>
      <c r="AB41" s="7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1" t="b">
        <f t="shared" si="4"/>
        <v>0</v>
      </c>
      <c r="BJ41" s="1" t="b">
        <f t="shared" si="6"/>
        <v>0</v>
      </c>
      <c r="BK41" s="1" t="b">
        <f t="shared" si="5"/>
        <v>0</v>
      </c>
      <c r="BL41" s="1" t="str">
        <f t="shared" si="7"/>
        <v/>
      </c>
    </row>
    <row r="42" customHeight="1" spans="1:64">
      <c r="A42" s="5" t="s">
        <v>276</v>
      </c>
      <c r="B42" s="5"/>
      <c r="C42" s="5" t="s">
        <v>276</v>
      </c>
      <c r="D42" s="5"/>
      <c r="E42" s="5" t="s">
        <v>277</v>
      </c>
      <c r="F42" s="5" t="s">
        <v>278</v>
      </c>
      <c r="G42" s="5" t="b">
        <v>0</v>
      </c>
      <c r="H42" s="5" t="s">
        <v>150</v>
      </c>
      <c r="I42" s="5" t="s">
        <v>279</v>
      </c>
      <c r="J42" s="5"/>
      <c r="K42" s="5"/>
      <c r="L42" s="5" t="s">
        <v>280</v>
      </c>
      <c r="M42" s="5">
        <v>436</v>
      </c>
      <c r="N42" s="5">
        <v>544</v>
      </c>
      <c r="O42" s="5">
        <v>2.3297e-9</v>
      </c>
      <c r="P42" s="5">
        <v>8.5628e-9</v>
      </c>
      <c r="Q42" s="5"/>
      <c r="R42" s="5"/>
      <c r="S42" s="5"/>
      <c r="T42" s="5"/>
      <c r="U42" s="7">
        <f t="shared" si="0"/>
        <v>490</v>
      </c>
      <c r="V42" s="7">
        <f t="shared" si="1"/>
        <v>54</v>
      </c>
      <c r="W42" s="7">
        <f t="shared" si="2"/>
        <v>5.44625e-9</v>
      </c>
      <c r="X42" s="7">
        <f t="shared" si="3"/>
        <v>3.11655e-9</v>
      </c>
      <c r="Y42" s="7"/>
      <c r="Z42" s="7"/>
      <c r="AA42" s="7"/>
      <c r="AB42" s="7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1" t="b">
        <f t="shared" si="4"/>
        <v>0</v>
      </c>
      <c r="BJ42" s="1" t="b">
        <f t="shared" si="6"/>
        <v>0</v>
      </c>
      <c r="BK42" s="1" t="b">
        <f t="shared" si="5"/>
        <v>0</v>
      </c>
      <c r="BL42" s="1" t="str">
        <f t="shared" si="7"/>
        <v/>
      </c>
    </row>
    <row r="43" customHeight="1" spans="1:64">
      <c r="A43" s="5" t="s">
        <v>281</v>
      </c>
      <c r="B43" s="5"/>
      <c r="C43" s="5" t="s">
        <v>281</v>
      </c>
      <c r="D43" s="5"/>
      <c r="E43" s="5" t="s">
        <v>282</v>
      </c>
      <c r="F43" s="5" t="s">
        <v>283</v>
      </c>
      <c r="G43" s="5" t="b">
        <v>0</v>
      </c>
      <c r="H43" s="5" t="s">
        <v>284</v>
      </c>
      <c r="I43" s="5" t="s">
        <v>285</v>
      </c>
      <c r="J43" s="5"/>
      <c r="K43" s="5"/>
      <c r="L43" s="5" t="s">
        <v>286</v>
      </c>
      <c r="M43" s="5">
        <v>20.34</v>
      </c>
      <c r="N43" s="5">
        <v>24.86</v>
      </c>
      <c r="O43" s="5">
        <v>0.0019104</v>
      </c>
      <c r="P43" s="5">
        <v>10373.0059</v>
      </c>
      <c r="Q43" s="5"/>
      <c r="R43" s="5"/>
      <c r="S43" s="5"/>
      <c r="T43" s="5"/>
      <c r="U43" s="7">
        <f t="shared" si="0"/>
        <v>22.6</v>
      </c>
      <c r="V43" s="7">
        <f t="shared" si="1"/>
        <v>2.26</v>
      </c>
      <c r="W43" s="7">
        <f t="shared" si="2"/>
        <v>5186.5039052</v>
      </c>
      <c r="X43" s="7">
        <f t="shared" si="3"/>
        <v>5186.5019948</v>
      </c>
      <c r="Y43" s="7"/>
      <c r="Z43" s="7"/>
      <c r="AA43" s="7"/>
      <c r="AB43" s="7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1" t="b">
        <f t="shared" si="4"/>
        <v>0</v>
      </c>
      <c r="BJ43" s="1" t="b">
        <f t="shared" si="6"/>
        <v>0</v>
      </c>
      <c r="BK43" s="1" t="b">
        <f t="shared" si="5"/>
        <v>0</v>
      </c>
      <c r="BL43" s="1" t="str">
        <f t="shared" si="7"/>
        <v/>
      </c>
    </row>
    <row r="44" customHeight="1" spans="1:64">
      <c r="A44" s="5" t="s">
        <v>287</v>
      </c>
      <c r="B44" s="5" t="s">
        <v>287</v>
      </c>
      <c r="C44" s="5" t="s">
        <v>287</v>
      </c>
      <c r="D44" s="5" t="s">
        <v>288</v>
      </c>
      <c r="E44" s="5" t="s">
        <v>289</v>
      </c>
      <c r="F44" s="5" t="s">
        <v>290</v>
      </c>
      <c r="G44" s="5" t="b">
        <v>1</v>
      </c>
      <c r="H44" s="5" t="s">
        <v>119</v>
      </c>
      <c r="I44" s="5" t="s">
        <v>291</v>
      </c>
      <c r="J44" s="5">
        <v>-1000</v>
      </c>
      <c r="K44" s="5">
        <v>1000</v>
      </c>
      <c r="L44" s="5" t="s">
        <v>292</v>
      </c>
      <c r="M44" s="5">
        <v>11.7</v>
      </c>
      <c r="N44" s="5">
        <v>14.3</v>
      </c>
      <c r="O44" s="5">
        <v>7.7727</v>
      </c>
      <c r="P44" s="5">
        <v>269.5615</v>
      </c>
      <c r="Q44" s="5"/>
      <c r="R44" s="5"/>
      <c r="S44" s="5"/>
      <c r="T44" s="5"/>
      <c r="U44" s="7">
        <f t="shared" si="0"/>
        <v>13</v>
      </c>
      <c r="V44" s="7">
        <f t="shared" si="1"/>
        <v>1.3</v>
      </c>
      <c r="W44" s="7">
        <f t="shared" si="2"/>
        <v>138.6671</v>
      </c>
      <c r="X44" s="7">
        <f t="shared" si="3"/>
        <v>130.8944</v>
      </c>
      <c r="Y44" s="7"/>
      <c r="Z44" s="7"/>
      <c r="AA44" s="7"/>
      <c r="AB44" s="7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>
        <v>-19.9561912508333</v>
      </c>
      <c r="AT44" s="5">
        <v>0.29777524037501</v>
      </c>
      <c r="AU44" s="5">
        <v>-20.5109364519415</v>
      </c>
      <c r="AV44" s="5">
        <v>0.508951960906578</v>
      </c>
      <c r="AW44" s="5">
        <v>-20.3057940389763</v>
      </c>
      <c r="AX44" s="5">
        <v>0.300032428141664</v>
      </c>
      <c r="AY44" s="5">
        <v>-28.3250648757087</v>
      </c>
      <c r="AZ44" s="5">
        <v>0.216886503157592</v>
      </c>
      <c r="BA44" s="5">
        <v>-20.8061270242817</v>
      </c>
      <c r="BB44" s="5">
        <v>0.870309139567663</v>
      </c>
      <c r="BC44" s="5">
        <v>-28.9154751965367</v>
      </c>
      <c r="BD44" s="5">
        <v>0.466802642263624</v>
      </c>
      <c r="BE44" s="5">
        <v>-18.4667085438283</v>
      </c>
      <c r="BF44" s="5">
        <v>0.341568485014062</v>
      </c>
      <c r="BG44" s="5">
        <v>-20.4564244468028</v>
      </c>
      <c r="BH44" s="5">
        <v>0.3948512213426</v>
      </c>
      <c r="BI44" s="1" t="b">
        <f t="shared" si="4"/>
        <v>1</v>
      </c>
      <c r="BJ44" s="1" t="b">
        <f t="shared" si="6"/>
        <v>1</v>
      </c>
      <c r="BK44" s="1" t="b">
        <f t="shared" si="5"/>
        <v>1</v>
      </c>
      <c r="BL44" s="1" t="str">
        <f t="shared" si="7"/>
        <v>"TALA": 3, </v>
      </c>
    </row>
    <row r="45" customHeight="1" spans="1:64">
      <c r="A45" s="5" t="s">
        <v>293</v>
      </c>
      <c r="B45" s="5" t="s">
        <v>293</v>
      </c>
      <c r="C45" s="5" t="s">
        <v>293</v>
      </c>
      <c r="D45" s="5" t="s">
        <v>294</v>
      </c>
      <c r="E45" s="5" t="s">
        <v>295</v>
      </c>
      <c r="F45" s="5" t="s">
        <v>296</v>
      </c>
      <c r="G45" s="5" t="b">
        <v>1</v>
      </c>
      <c r="H45" s="5" t="s">
        <v>126</v>
      </c>
      <c r="I45" s="5" t="s">
        <v>297</v>
      </c>
      <c r="J45" s="5">
        <v>-1000</v>
      </c>
      <c r="K45" s="5">
        <v>1000</v>
      </c>
      <c r="L45" s="5" t="s">
        <v>298</v>
      </c>
      <c r="M45" s="5"/>
      <c r="N45" s="5"/>
      <c r="O45" s="5"/>
      <c r="P45" s="5"/>
      <c r="Q45" s="5">
        <v>8100</v>
      </c>
      <c r="R45" s="5">
        <v>9900</v>
      </c>
      <c r="S45" s="5">
        <v>126.7586</v>
      </c>
      <c r="T45" s="5">
        <v>3529.3696</v>
      </c>
      <c r="U45" s="7"/>
      <c r="V45" s="7"/>
      <c r="W45" s="7"/>
      <c r="X45" s="7"/>
      <c r="Y45" s="7">
        <f>(Q45+R45)/2</f>
        <v>9000</v>
      </c>
      <c r="Z45" s="7">
        <f>(R45-Q45)/2</f>
        <v>900</v>
      </c>
      <c r="AA45" s="7">
        <f>(S45+T45)/2</f>
        <v>1828.0641</v>
      </c>
      <c r="AB45" s="7">
        <f>(T45-S45)/2</f>
        <v>1701.3055</v>
      </c>
      <c r="AC45" s="5">
        <v>-1.88623516766754</v>
      </c>
      <c r="AD45" s="5">
        <v>0.300608378216096</v>
      </c>
      <c r="AE45" s="5">
        <v>5.86699775451867</v>
      </c>
      <c r="AF45" s="5">
        <v>0.124212332666793</v>
      </c>
      <c r="AG45" s="5">
        <v>1.54745030046383</v>
      </c>
      <c r="AH45" s="5">
        <v>0.0139591136421018</v>
      </c>
      <c r="AI45" s="5">
        <v>7.05847700128</v>
      </c>
      <c r="AJ45" s="5">
        <v>0.141683300865361</v>
      </c>
      <c r="AK45" s="5">
        <v>8.64030133974072</v>
      </c>
      <c r="AL45" s="5">
        <v>0.0830561458503032</v>
      </c>
      <c r="AM45" s="5">
        <v>0.486919226522254</v>
      </c>
      <c r="AN45" s="5">
        <v>0.0328107520506806</v>
      </c>
      <c r="AO45" s="5">
        <v>-0.58701167113178</v>
      </c>
      <c r="AP45" s="5">
        <v>0.0222417819537186</v>
      </c>
      <c r="AQ45" s="5">
        <v>-2.69160499574415</v>
      </c>
      <c r="AR45" s="5">
        <v>0.299555716129332</v>
      </c>
      <c r="AS45" s="5">
        <v>0.422949942015739</v>
      </c>
      <c r="AT45" s="5">
        <v>0.125925053473586</v>
      </c>
      <c r="AU45" s="5">
        <v>-4.66085009945422</v>
      </c>
      <c r="AV45" s="5">
        <v>0.75953903437194</v>
      </c>
      <c r="AW45" s="5">
        <v>-4.64041598251399</v>
      </c>
      <c r="AX45" s="5">
        <v>0.0905717349581448</v>
      </c>
      <c r="AY45" s="5">
        <v>-0.668664153678966</v>
      </c>
      <c r="AZ45" s="5">
        <v>0.162040813559092</v>
      </c>
      <c r="BA45" s="5">
        <v>-3.83888209647907</v>
      </c>
      <c r="BB45" s="5">
        <v>0.15490061022841</v>
      </c>
      <c r="BC45" s="5">
        <v>-1.00314332639647</v>
      </c>
      <c r="BD45" s="5">
        <v>0.300266752999467</v>
      </c>
      <c r="BE45" s="5">
        <v>2.42573169783234</v>
      </c>
      <c r="BF45" s="5">
        <v>0.115402258466254</v>
      </c>
      <c r="BG45" s="5">
        <v>-0.387336809213033</v>
      </c>
      <c r="BH45" s="5">
        <v>0.556012016056999</v>
      </c>
      <c r="BI45" s="1" t="b">
        <f t="shared" si="4"/>
        <v>1</v>
      </c>
      <c r="BJ45" s="1" t="b">
        <f t="shared" si="6"/>
        <v>1</v>
      </c>
      <c r="BK45" s="1" t="b">
        <f t="shared" si="5"/>
        <v>1</v>
      </c>
      <c r="BL45" s="1" t="str">
        <f t="shared" si="7"/>
        <v>"TPI": 3, </v>
      </c>
    </row>
    <row r="46" customHeight="1" spans="1:64">
      <c r="A46" s="5" t="s">
        <v>299</v>
      </c>
      <c r="B46" s="5"/>
      <c r="C46" s="5" t="s">
        <v>299</v>
      </c>
      <c r="D46" s="5"/>
      <c r="E46" s="5" t="s">
        <v>300</v>
      </c>
      <c r="F46" s="5" t="s">
        <v>301</v>
      </c>
      <c r="G46" s="5" t="b">
        <v>1</v>
      </c>
      <c r="H46" s="5" t="s">
        <v>81</v>
      </c>
      <c r="I46" s="5" t="s">
        <v>302</v>
      </c>
      <c r="J46" s="5"/>
      <c r="K46" s="5"/>
      <c r="L46" s="5" t="s">
        <v>303</v>
      </c>
      <c r="M46" s="5">
        <v>35.1</v>
      </c>
      <c r="N46" s="5">
        <v>42.9</v>
      </c>
      <c r="O46" s="5">
        <v>2.8174</v>
      </c>
      <c r="P46" s="5">
        <v>31.3918</v>
      </c>
      <c r="Q46" s="5"/>
      <c r="R46" s="5"/>
      <c r="S46" s="5"/>
      <c r="T46" s="5"/>
      <c r="U46" s="7">
        <f t="shared" si="0"/>
        <v>39</v>
      </c>
      <c r="V46" s="7">
        <f t="shared" si="1"/>
        <v>3.9</v>
      </c>
      <c r="W46" s="7">
        <f t="shared" si="2"/>
        <v>17.1046</v>
      </c>
      <c r="X46" s="7">
        <f t="shared" si="3"/>
        <v>14.2872</v>
      </c>
      <c r="Y46" s="7"/>
      <c r="Z46" s="7"/>
      <c r="AA46" s="7"/>
      <c r="AB46" s="7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1" t="b">
        <f t="shared" si="4"/>
        <v>0</v>
      </c>
      <c r="BJ46" s="1" t="b">
        <f t="shared" si="6"/>
        <v>0</v>
      </c>
      <c r="BK46" s="1" t="b">
        <f t="shared" si="5"/>
        <v>0</v>
      </c>
      <c r="BL46" s="1" t="str">
        <f t="shared" si="7"/>
        <v/>
      </c>
    </row>
    <row r="47" customHeight="1" spans="1:64">
      <c r="A47" s="5" t="s">
        <v>304</v>
      </c>
      <c r="B47" s="5"/>
      <c r="C47" s="5" t="s">
        <v>304</v>
      </c>
      <c r="D47" s="5"/>
      <c r="E47" s="5" t="s">
        <v>305</v>
      </c>
      <c r="F47" s="5" t="s">
        <v>306</v>
      </c>
      <c r="G47" s="5" t="b">
        <v>1</v>
      </c>
      <c r="H47" s="5" t="s">
        <v>206</v>
      </c>
      <c r="I47" s="5" t="s">
        <v>212</v>
      </c>
      <c r="J47" s="5"/>
      <c r="K47" s="5"/>
      <c r="L47" s="5" t="s">
        <v>213</v>
      </c>
      <c r="M47" s="5">
        <v>17.1</v>
      </c>
      <c r="N47" s="5">
        <v>20.9</v>
      </c>
      <c r="O47" s="5">
        <v>0.11817</v>
      </c>
      <c r="P47" s="5">
        <v>23.6715</v>
      </c>
      <c r="Q47" s="5"/>
      <c r="R47" s="5"/>
      <c r="S47" s="5"/>
      <c r="T47" s="5"/>
      <c r="U47" s="7">
        <f t="shared" si="0"/>
        <v>19</v>
      </c>
      <c r="V47" s="7">
        <f t="shared" si="1"/>
        <v>1.9</v>
      </c>
      <c r="W47" s="7">
        <f t="shared" si="2"/>
        <v>11.894835</v>
      </c>
      <c r="X47" s="7">
        <f t="shared" si="3"/>
        <v>11.776665</v>
      </c>
      <c r="Y47" s="7"/>
      <c r="Z47" s="7"/>
      <c r="AA47" s="7"/>
      <c r="AB47" s="7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1" t="b">
        <f t="shared" si="4"/>
        <v>0</v>
      </c>
      <c r="BJ47" s="1" t="b">
        <f t="shared" si="6"/>
        <v>0</v>
      </c>
      <c r="BK47" s="1" t="b">
        <f t="shared" si="5"/>
        <v>0</v>
      </c>
      <c r="BL47" s="1" t="str">
        <f t="shared" si="7"/>
        <v/>
      </c>
    </row>
    <row r="48" customHeight="1" spans="1:64">
      <c r="A48" s="5"/>
      <c r="B48" s="5" t="s">
        <v>307</v>
      </c>
      <c r="C48" s="5" t="s">
        <v>307</v>
      </c>
      <c r="D48" s="5" t="s">
        <v>308</v>
      </c>
      <c r="E48" s="5" t="s">
        <v>309</v>
      </c>
      <c r="F48" s="5" t="s">
        <v>310</v>
      </c>
      <c r="G48" s="5" t="b">
        <v>1</v>
      </c>
      <c r="H48" s="5" t="s">
        <v>126</v>
      </c>
      <c r="I48" s="5" t="s">
        <v>311</v>
      </c>
      <c r="J48" s="5">
        <v>-1000</v>
      </c>
      <c r="K48" s="5">
        <v>1000</v>
      </c>
      <c r="L48" s="5"/>
      <c r="M48" s="5"/>
      <c r="N48" s="5"/>
      <c r="O48" s="5"/>
      <c r="P48" s="5"/>
      <c r="Q48" s="5"/>
      <c r="R48" s="5"/>
      <c r="S48" s="5"/>
      <c r="T48" s="5"/>
      <c r="U48" s="7"/>
      <c r="V48" s="7"/>
      <c r="W48" s="7"/>
      <c r="X48" s="7"/>
      <c r="Y48" s="7"/>
      <c r="Z48" s="7"/>
      <c r="AA48" s="7"/>
      <c r="AB48" s="7"/>
      <c r="AC48" s="5">
        <v>-3.42325540770599</v>
      </c>
      <c r="AD48" s="5">
        <v>0.566678063448786</v>
      </c>
      <c r="AE48" s="5">
        <v>-6.19793233476514</v>
      </c>
      <c r="AF48" s="5">
        <v>0.372636998000426</v>
      </c>
      <c r="AG48" s="5">
        <v>1.36848556311592</v>
      </c>
      <c r="AH48" s="5">
        <v>0.0399655958499678</v>
      </c>
      <c r="AI48" s="5">
        <v>5.69997032306891</v>
      </c>
      <c r="AJ48" s="5">
        <v>0.310958890453725</v>
      </c>
      <c r="AK48" s="5">
        <v>-3.4494032742613</v>
      </c>
      <c r="AL48" s="5">
        <v>0.162359458290257</v>
      </c>
      <c r="AM48" s="5">
        <v>-0.0313209425602704</v>
      </c>
      <c r="AN48" s="5">
        <v>4.41577767859603e-13</v>
      </c>
      <c r="AO48" s="5">
        <v>-0.898172808115418</v>
      </c>
      <c r="AP48" s="5">
        <v>0.0667253458608786</v>
      </c>
      <c r="AQ48" s="5">
        <v>-5.59031902059655</v>
      </c>
      <c r="AR48" s="5">
        <v>0.544487238323771</v>
      </c>
      <c r="AS48" s="5">
        <v>-2.98228113723558</v>
      </c>
      <c r="AT48" s="5">
        <v>0.265695209922071</v>
      </c>
      <c r="AU48" s="5">
        <v>-2.81805729006236</v>
      </c>
      <c r="AV48" s="5">
        <v>0.29593202971119</v>
      </c>
      <c r="AW48" s="5">
        <v>-7.39756933780132</v>
      </c>
      <c r="AX48" s="5">
        <v>0.177529473433172</v>
      </c>
      <c r="AY48" s="5">
        <v>-2.08883532623596</v>
      </c>
      <c r="AZ48" s="5">
        <v>0.219266083690542</v>
      </c>
      <c r="BA48" s="5">
        <v>-5.40024557305113</v>
      </c>
      <c r="BB48" s="5">
        <v>0.522375144718494</v>
      </c>
      <c r="BC48" s="5">
        <v>0.920574684541421</v>
      </c>
      <c r="BD48" s="5">
        <v>0.472091937900595</v>
      </c>
      <c r="BE48" s="5">
        <v>-3.26888551071912</v>
      </c>
      <c r="BF48" s="5">
        <v>0.335021725015509</v>
      </c>
      <c r="BG48" s="5">
        <v>-2.11486053310809</v>
      </c>
      <c r="BH48" s="5">
        <v>0.154182114440458</v>
      </c>
      <c r="BI48" s="1" t="b">
        <f t="shared" si="4"/>
        <v>0</v>
      </c>
      <c r="BJ48" s="1" t="b">
        <f t="shared" si="6"/>
        <v>1</v>
      </c>
      <c r="BK48" s="1" t="b">
        <f t="shared" si="5"/>
        <v>1</v>
      </c>
      <c r="BL48" s="1" t="str">
        <f t="shared" si="7"/>
        <v>"PGI": 1, </v>
      </c>
    </row>
    <row r="49" customHeight="1" spans="1:64">
      <c r="A49" s="5"/>
      <c r="B49" s="5" t="s">
        <v>312</v>
      </c>
      <c r="C49" s="5" t="s">
        <v>312</v>
      </c>
      <c r="D49" s="5" t="s">
        <v>313</v>
      </c>
      <c r="E49" s="5" t="s">
        <v>314</v>
      </c>
      <c r="F49" s="5" t="s">
        <v>315</v>
      </c>
      <c r="G49" s="5" t="b">
        <v>1</v>
      </c>
      <c r="H49" s="5" t="s">
        <v>316</v>
      </c>
      <c r="I49" s="5"/>
      <c r="J49" s="5">
        <v>0</v>
      </c>
      <c r="K49" s="5">
        <v>0</v>
      </c>
      <c r="L49" s="5"/>
      <c r="M49" s="5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7"/>
      <c r="Z49" s="7"/>
      <c r="AA49" s="7"/>
      <c r="AB49" s="7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1" t="b">
        <f t="shared" si="4"/>
        <v>0</v>
      </c>
      <c r="BJ49" s="1" t="b">
        <f t="shared" si="6"/>
        <v>0</v>
      </c>
      <c r="BK49" s="1" t="b">
        <f t="shared" si="5"/>
        <v>1</v>
      </c>
      <c r="BL49" s="1" t="str">
        <f t="shared" si="7"/>
        <v/>
      </c>
    </row>
    <row r="50" customHeight="1" spans="1:64">
      <c r="A50" s="5"/>
      <c r="B50" s="5" t="s">
        <v>317</v>
      </c>
      <c r="C50" s="5" t="s">
        <v>317</v>
      </c>
      <c r="D50" s="5"/>
      <c r="E50" s="5" t="s">
        <v>318</v>
      </c>
      <c r="F50" s="5" t="s">
        <v>319</v>
      </c>
      <c r="G50" s="5" t="b">
        <v>1</v>
      </c>
      <c r="H50" s="5" t="s">
        <v>316</v>
      </c>
      <c r="I50" s="5"/>
      <c r="J50" s="5">
        <v>0</v>
      </c>
      <c r="K50" s="5">
        <v>0</v>
      </c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7"/>
      <c r="Z50" s="7"/>
      <c r="AA50" s="7"/>
      <c r="AB50" s="7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1" t="b">
        <f t="shared" si="4"/>
        <v>0</v>
      </c>
      <c r="BJ50" s="1" t="b">
        <f t="shared" si="6"/>
        <v>0</v>
      </c>
      <c r="BK50" s="1" t="b">
        <f t="shared" si="5"/>
        <v>0</v>
      </c>
      <c r="BL50" s="1" t="str">
        <f t="shared" si="7"/>
        <v/>
      </c>
    </row>
    <row r="51" customHeight="1" spans="1:64">
      <c r="A51" s="5"/>
      <c r="B51" s="5" t="s">
        <v>320</v>
      </c>
      <c r="C51" s="5" t="s">
        <v>320</v>
      </c>
      <c r="D51" s="5" t="s">
        <v>321</v>
      </c>
      <c r="E51" s="5" t="s">
        <v>322</v>
      </c>
      <c r="F51" s="5" t="s">
        <v>323</v>
      </c>
      <c r="G51" s="5" t="b">
        <v>1</v>
      </c>
      <c r="H51" s="5" t="s">
        <v>316</v>
      </c>
      <c r="I51" s="5"/>
      <c r="J51" s="5">
        <v>0</v>
      </c>
      <c r="K51" s="5">
        <v>1000</v>
      </c>
      <c r="L51" s="5"/>
      <c r="M51" s="5"/>
      <c r="N51" s="5"/>
      <c r="O51" s="5"/>
      <c r="P51" s="5"/>
      <c r="Q51" s="5"/>
      <c r="R51" s="5"/>
      <c r="S51" s="5"/>
      <c r="T51" s="5"/>
      <c r="U51" s="7"/>
      <c r="V51" s="7"/>
      <c r="W51" s="7"/>
      <c r="X51" s="7"/>
      <c r="Y51" s="7"/>
      <c r="Z51" s="7"/>
      <c r="AA51" s="7"/>
      <c r="AB51" s="7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1" t="b">
        <f t="shared" si="4"/>
        <v>0</v>
      </c>
      <c r="BJ51" s="1" t="b">
        <f t="shared" si="6"/>
        <v>0</v>
      </c>
      <c r="BK51" s="1" t="b">
        <f t="shared" si="5"/>
        <v>1</v>
      </c>
      <c r="BL51" s="1" t="str">
        <f t="shared" si="7"/>
        <v/>
      </c>
    </row>
    <row r="52" customHeight="1" spans="1:64">
      <c r="A52" s="5"/>
      <c r="B52" s="5" t="s">
        <v>324</v>
      </c>
      <c r="C52" s="5" t="s">
        <v>324</v>
      </c>
      <c r="D52" s="5" t="s">
        <v>325</v>
      </c>
      <c r="E52" s="5" t="s">
        <v>326</v>
      </c>
      <c r="F52" s="5" t="s">
        <v>327</v>
      </c>
      <c r="G52" s="5" t="b">
        <v>1</v>
      </c>
      <c r="H52" s="5" t="s">
        <v>316</v>
      </c>
      <c r="I52" s="5"/>
      <c r="J52" s="5">
        <v>0</v>
      </c>
      <c r="K52" s="5">
        <v>0</v>
      </c>
      <c r="L52" s="5"/>
      <c r="M52" s="5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7"/>
      <c r="Z52" s="7"/>
      <c r="AA52" s="7"/>
      <c r="AB52" s="7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1" t="b">
        <f t="shared" si="4"/>
        <v>0</v>
      </c>
      <c r="BJ52" s="1" t="b">
        <f t="shared" si="6"/>
        <v>0</v>
      </c>
      <c r="BK52" s="1" t="b">
        <f t="shared" si="5"/>
        <v>1</v>
      </c>
      <c r="BL52" s="1" t="str">
        <f t="shared" si="7"/>
        <v/>
      </c>
    </row>
    <row r="53" customHeight="1" spans="1:64">
      <c r="A53" s="5"/>
      <c r="B53" s="5" t="s">
        <v>328</v>
      </c>
      <c r="C53" s="5" t="s">
        <v>328</v>
      </c>
      <c r="D53" s="5"/>
      <c r="E53" s="5" t="s">
        <v>329</v>
      </c>
      <c r="F53" s="5" t="s">
        <v>330</v>
      </c>
      <c r="G53" s="5" t="b">
        <v>0</v>
      </c>
      <c r="H53" s="5" t="s">
        <v>316</v>
      </c>
      <c r="I53" s="5"/>
      <c r="J53" s="5">
        <v>0</v>
      </c>
      <c r="K53" s="5">
        <v>0</v>
      </c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7"/>
      <c r="Z53" s="7"/>
      <c r="AA53" s="7"/>
      <c r="AB53" s="7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1" t="b">
        <f t="shared" si="4"/>
        <v>0</v>
      </c>
      <c r="BJ53" s="1" t="b">
        <f t="shared" si="6"/>
        <v>0</v>
      </c>
      <c r="BK53" s="1" t="b">
        <f t="shared" si="5"/>
        <v>0</v>
      </c>
      <c r="BL53" s="1" t="str">
        <f t="shared" si="7"/>
        <v/>
      </c>
    </row>
    <row r="54" customHeight="1" spans="1:64">
      <c r="A54" s="5"/>
      <c r="B54" s="5" t="s">
        <v>331</v>
      </c>
      <c r="C54" s="5" t="s">
        <v>331</v>
      </c>
      <c r="D54" s="5" t="s">
        <v>332</v>
      </c>
      <c r="E54" s="5" t="s">
        <v>333</v>
      </c>
      <c r="F54" s="5" t="s">
        <v>334</v>
      </c>
      <c r="G54" s="5" t="b">
        <v>1</v>
      </c>
      <c r="H54" s="5" t="s">
        <v>316</v>
      </c>
      <c r="I54" s="5"/>
      <c r="J54" s="5">
        <v>0</v>
      </c>
      <c r="K54" s="5">
        <v>0</v>
      </c>
      <c r="L54" s="5"/>
      <c r="M54" s="5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7"/>
      <c r="Z54" s="7"/>
      <c r="AA54" s="7"/>
      <c r="AB54" s="7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1" t="b">
        <f t="shared" si="4"/>
        <v>0</v>
      </c>
      <c r="BJ54" s="1" t="b">
        <f t="shared" si="6"/>
        <v>0</v>
      </c>
      <c r="BK54" s="1" t="b">
        <f t="shared" si="5"/>
        <v>1</v>
      </c>
      <c r="BL54" s="1" t="str">
        <f t="shared" si="7"/>
        <v/>
      </c>
    </row>
    <row r="55" customHeight="1" spans="1:64">
      <c r="A55" s="5"/>
      <c r="B55" s="5" t="s">
        <v>335</v>
      </c>
      <c r="C55" s="5" t="s">
        <v>335</v>
      </c>
      <c r="D55" s="5" t="s">
        <v>336</v>
      </c>
      <c r="E55" s="5" t="s">
        <v>337</v>
      </c>
      <c r="F55" s="5" t="s">
        <v>338</v>
      </c>
      <c r="G55" s="5" t="b">
        <v>1</v>
      </c>
      <c r="H55" s="5" t="s">
        <v>316</v>
      </c>
      <c r="I55" s="5"/>
      <c r="J55" s="5">
        <v>0</v>
      </c>
      <c r="K55" s="5">
        <v>0</v>
      </c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7"/>
      <c r="Z55" s="7"/>
      <c r="AA55" s="7"/>
      <c r="AB55" s="7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1" t="b">
        <f t="shared" si="4"/>
        <v>0</v>
      </c>
      <c r="BJ55" s="1" t="b">
        <f t="shared" si="6"/>
        <v>0</v>
      </c>
      <c r="BK55" s="1" t="b">
        <f t="shared" si="5"/>
        <v>1</v>
      </c>
      <c r="BL55" s="1" t="str">
        <f t="shared" si="7"/>
        <v/>
      </c>
    </row>
    <row r="56" customHeight="1" spans="1:64">
      <c r="A56" s="5"/>
      <c r="B56" s="5" t="s">
        <v>339</v>
      </c>
      <c r="C56" s="5" t="s">
        <v>339</v>
      </c>
      <c r="D56" s="5" t="s">
        <v>340</v>
      </c>
      <c r="E56" s="5" t="s">
        <v>341</v>
      </c>
      <c r="F56" s="5" t="s">
        <v>342</v>
      </c>
      <c r="G56" s="5" t="b">
        <v>1</v>
      </c>
      <c r="H56" s="5" t="s">
        <v>316</v>
      </c>
      <c r="I56" s="5"/>
      <c r="J56" s="5">
        <v>0</v>
      </c>
      <c r="K56" s="5">
        <v>0</v>
      </c>
      <c r="L56" s="5"/>
      <c r="M56" s="5"/>
      <c r="N56" s="5"/>
      <c r="O56" s="5"/>
      <c r="P56" s="5"/>
      <c r="Q56" s="5"/>
      <c r="R56" s="5"/>
      <c r="S56" s="5"/>
      <c r="T56" s="5"/>
      <c r="U56" s="7"/>
      <c r="V56" s="7"/>
      <c r="W56" s="7"/>
      <c r="X56" s="7"/>
      <c r="Y56" s="7"/>
      <c r="Z56" s="7"/>
      <c r="AA56" s="7"/>
      <c r="AB56" s="7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1" t="b">
        <f t="shared" si="4"/>
        <v>0</v>
      </c>
      <c r="BJ56" s="1" t="b">
        <f t="shared" si="6"/>
        <v>0</v>
      </c>
      <c r="BK56" s="1" t="b">
        <f t="shared" si="5"/>
        <v>1</v>
      </c>
      <c r="BL56" s="1" t="str">
        <f t="shared" si="7"/>
        <v/>
      </c>
    </row>
    <row r="57" customHeight="1" spans="1:64">
      <c r="A57" s="5"/>
      <c r="B57" s="5" t="s">
        <v>343</v>
      </c>
      <c r="C57" s="5" t="s">
        <v>343</v>
      </c>
      <c r="D57" s="5" t="s">
        <v>344</v>
      </c>
      <c r="E57" s="5" t="s">
        <v>345</v>
      </c>
      <c r="F57" s="5" t="s">
        <v>346</v>
      </c>
      <c r="G57" s="5" t="b">
        <v>1</v>
      </c>
      <c r="H57" s="5" t="s">
        <v>316</v>
      </c>
      <c r="I57" s="5"/>
      <c r="J57" s="5">
        <v>0</v>
      </c>
      <c r="K57" s="5">
        <v>0</v>
      </c>
      <c r="L57" s="5"/>
      <c r="M57" s="5"/>
      <c r="N57" s="5"/>
      <c r="O57" s="5"/>
      <c r="P57" s="5"/>
      <c r="Q57" s="5"/>
      <c r="R57" s="5"/>
      <c r="S57" s="5"/>
      <c r="T57" s="5"/>
      <c r="U57" s="7"/>
      <c r="V57" s="7"/>
      <c r="W57" s="7"/>
      <c r="X57" s="7"/>
      <c r="Y57" s="7"/>
      <c r="Z57" s="7"/>
      <c r="AA57" s="7"/>
      <c r="AB57" s="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1" t="b">
        <f t="shared" si="4"/>
        <v>0</v>
      </c>
      <c r="BJ57" s="1" t="b">
        <f t="shared" si="6"/>
        <v>0</v>
      </c>
      <c r="BK57" s="1" t="b">
        <f t="shared" si="5"/>
        <v>1</v>
      </c>
      <c r="BL57" s="1" t="str">
        <f t="shared" si="7"/>
        <v/>
      </c>
    </row>
    <row r="58" customHeight="1" spans="1:64">
      <c r="A58" s="5"/>
      <c r="B58" s="5" t="s">
        <v>347</v>
      </c>
      <c r="C58" s="5" t="s">
        <v>347</v>
      </c>
      <c r="D58" s="5" t="s">
        <v>348</v>
      </c>
      <c r="E58" s="5" t="s">
        <v>349</v>
      </c>
      <c r="F58" s="5" t="s">
        <v>350</v>
      </c>
      <c r="G58" s="5" t="b">
        <v>0</v>
      </c>
      <c r="H58" s="5" t="s">
        <v>126</v>
      </c>
      <c r="I58" s="5"/>
      <c r="J58" s="5">
        <v>0</v>
      </c>
      <c r="K58" s="5">
        <v>1000</v>
      </c>
      <c r="L58" s="5"/>
      <c r="M58" s="5"/>
      <c r="N58" s="5"/>
      <c r="O58" s="5"/>
      <c r="P58" s="5"/>
      <c r="Q58" s="5"/>
      <c r="R58" s="5"/>
      <c r="S58" s="5"/>
      <c r="T58" s="5"/>
      <c r="U58" s="7"/>
      <c r="V58" s="7"/>
      <c r="W58" s="7"/>
      <c r="X58" s="7"/>
      <c r="Y58" s="7"/>
      <c r="Z58" s="7"/>
      <c r="AA58" s="7"/>
      <c r="AB58" s="7"/>
      <c r="AC58" s="5">
        <v>0.0654626571538204</v>
      </c>
      <c r="AD58" s="5">
        <v>0.166444057696432</v>
      </c>
      <c r="AE58" s="5">
        <v>9.06882563036854</v>
      </c>
      <c r="AF58" s="5">
        <v>0.121545765270754</v>
      </c>
      <c r="AG58" s="5">
        <v>2.9426983501447</v>
      </c>
      <c r="AH58" s="5">
        <v>0.0332555345885978</v>
      </c>
      <c r="AI58" s="5">
        <v>11.2984642688082</v>
      </c>
      <c r="AJ58" s="5">
        <v>0.0905949136428571</v>
      </c>
      <c r="AK58" s="5">
        <v>4.09773589126472</v>
      </c>
      <c r="AL58" s="5">
        <v>0.0515771829666588</v>
      </c>
      <c r="AM58" s="5">
        <v>7.50554196523136</v>
      </c>
      <c r="AN58" s="5">
        <v>0.0164053760261531</v>
      </c>
      <c r="AO58" s="5">
        <v>21.0173942415587</v>
      </c>
      <c r="AP58" s="5">
        <v>0.110109194742636</v>
      </c>
      <c r="AQ58" s="5">
        <v>7.75208185831655</v>
      </c>
      <c r="AR58" s="5">
        <v>0.0405222806608338</v>
      </c>
      <c r="AS58" s="5">
        <v>-60.6411094811214</v>
      </c>
      <c r="AT58" s="5">
        <v>1.91028261844206</v>
      </c>
      <c r="AU58" s="5">
        <v>-56.8896905039472</v>
      </c>
      <c r="AV58" s="5">
        <v>1.79976941200392</v>
      </c>
      <c r="AW58" s="5">
        <v>-38.2886250602045</v>
      </c>
      <c r="AX58" s="5">
        <v>1.52112618002658</v>
      </c>
      <c r="AY58" s="5">
        <v>-48.8990412859348</v>
      </c>
      <c r="AZ58" s="5">
        <v>0.641175029838478</v>
      </c>
      <c r="BA58" s="5">
        <v>-33.0860235558016</v>
      </c>
      <c r="BB58" s="5">
        <v>1.21147076009044</v>
      </c>
      <c r="BC58" s="5">
        <v>-33.9607462147806</v>
      </c>
      <c r="BD58" s="5">
        <v>0.9142501613808</v>
      </c>
      <c r="BE58" s="5">
        <v>-51.2246511987582</v>
      </c>
      <c r="BF58" s="5">
        <v>2.10098845796087</v>
      </c>
      <c r="BG58" s="5">
        <v>-36.9866500931693</v>
      </c>
      <c r="BH58" s="5">
        <v>1.80157339092066</v>
      </c>
      <c r="BI58" s="1" t="b">
        <f t="shared" si="4"/>
        <v>0</v>
      </c>
      <c r="BJ58" s="1" t="b">
        <f t="shared" si="6"/>
        <v>1</v>
      </c>
      <c r="BK58" s="1" t="b">
        <f t="shared" si="5"/>
        <v>0</v>
      </c>
      <c r="BL58" s="1" t="str">
        <f t="shared" si="7"/>
        <v>"PDH": 0, </v>
      </c>
    </row>
    <row r="59" customHeight="1" spans="1:64">
      <c r="A59" s="5"/>
      <c r="B59" s="5" t="s">
        <v>351</v>
      </c>
      <c r="C59" s="5" t="s">
        <v>351</v>
      </c>
      <c r="D59" s="5" t="s">
        <v>352</v>
      </c>
      <c r="E59" s="5" t="s">
        <v>353</v>
      </c>
      <c r="F59" s="5" t="s">
        <v>354</v>
      </c>
      <c r="G59" s="5" t="b">
        <v>1</v>
      </c>
      <c r="H59" s="5" t="s">
        <v>119</v>
      </c>
      <c r="I59" s="5" t="s">
        <v>355</v>
      </c>
      <c r="J59" s="5">
        <v>-1000</v>
      </c>
      <c r="K59" s="5">
        <v>1000</v>
      </c>
      <c r="L59" s="5"/>
      <c r="M59" s="5"/>
      <c r="N59" s="5"/>
      <c r="O59" s="5"/>
      <c r="P59" s="5"/>
      <c r="Q59" s="5"/>
      <c r="R59" s="5"/>
      <c r="S59" s="5"/>
      <c r="T59" s="5"/>
      <c r="U59" s="7"/>
      <c r="V59" s="7"/>
      <c r="W59" s="7"/>
      <c r="X59" s="7"/>
      <c r="Y59" s="7"/>
      <c r="Z59" s="7"/>
      <c r="AA59" s="7"/>
      <c r="AB59" s="7"/>
      <c r="AC59" s="5">
        <v>0.718249320006988</v>
      </c>
      <c r="AD59" s="5">
        <v>0.149345370575795</v>
      </c>
      <c r="AE59" s="5">
        <v>1.78893264463728</v>
      </c>
      <c r="AF59" s="5">
        <v>0.124212332666813</v>
      </c>
      <c r="AG59" s="5">
        <v>0.0585690686730214</v>
      </c>
      <c r="AH59" s="5">
        <v>0.0157699641383574</v>
      </c>
      <c r="AI59" s="5">
        <v>0.584644139101096</v>
      </c>
      <c r="AJ59" s="5">
        <v>0.0905949136428206</v>
      </c>
      <c r="AK59" s="5">
        <v>0.904379907005026</v>
      </c>
      <c r="AL59" s="5">
        <v>0.0515771829672266</v>
      </c>
      <c r="AM59" s="5">
        <v>0.170984613931732</v>
      </c>
      <c r="AN59" s="5">
        <v>0.0164053760255571</v>
      </c>
      <c r="AO59" s="5">
        <v>0.0901312684877639</v>
      </c>
      <c r="AP59" s="5">
        <v>0.0222417819536946</v>
      </c>
      <c r="AQ59" s="5">
        <v>1.36984701243361</v>
      </c>
      <c r="AR59" s="5">
        <v>0.156391103238863</v>
      </c>
      <c r="AS59" s="5">
        <v>-14.20055700632</v>
      </c>
      <c r="AT59" s="5">
        <v>0.453319334398899</v>
      </c>
      <c r="AU59" s="5">
        <v>-12.7782332135795</v>
      </c>
      <c r="AV59" s="5">
        <v>0.806877492819592</v>
      </c>
      <c r="AW59" s="5">
        <v>-19.6990185566956</v>
      </c>
      <c r="AX59" s="5">
        <v>0.460920260015667</v>
      </c>
      <c r="AY59" s="5">
        <v>-13.0789179173229</v>
      </c>
      <c r="AZ59" s="5">
        <v>0.281616348915103</v>
      </c>
      <c r="BA59" s="5">
        <v>-12.1123291462751</v>
      </c>
      <c r="BB59" s="5">
        <v>0.850460757275034</v>
      </c>
      <c r="BC59" s="5">
        <v>-12.9159878685801</v>
      </c>
      <c r="BD59" s="5">
        <v>0.297423128050943</v>
      </c>
      <c r="BE59" s="5">
        <v>-15.7195601761071</v>
      </c>
      <c r="BF59" s="5">
        <v>0.436550829065189</v>
      </c>
      <c r="BG59" s="5">
        <v>-12.6531837804084</v>
      </c>
      <c r="BH59" s="5">
        <v>0.319849688403435</v>
      </c>
      <c r="BI59" s="1" t="b">
        <f t="shared" si="4"/>
        <v>0</v>
      </c>
      <c r="BJ59" s="1" t="b">
        <f t="shared" si="6"/>
        <v>1</v>
      </c>
      <c r="BK59" s="1" t="b">
        <f t="shared" si="5"/>
        <v>1</v>
      </c>
      <c r="BL59" s="1" t="str">
        <f t="shared" si="7"/>
        <v>"TKT2": 1, </v>
      </c>
    </row>
    <row r="60" customHeight="1" spans="1:64">
      <c r="A60" s="5"/>
      <c r="B60" s="5" t="s">
        <v>356</v>
      </c>
      <c r="C60" s="5" t="s">
        <v>356</v>
      </c>
      <c r="D60" s="5" t="s">
        <v>357</v>
      </c>
      <c r="E60" s="5" t="s">
        <v>358</v>
      </c>
      <c r="F60" s="5" t="s">
        <v>359</v>
      </c>
      <c r="G60" s="5" t="b">
        <v>1</v>
      </c>
      <c r="H60" s="5" t="s">
        <v>119</v>
      </c>
      <c r="I60" s="5" t="s">
        <v>360</v>
      </c>
      <c r="J60" s="5">
        <v>-1000</v>
      </c>
      <c r="K60" s="5">
        <v>1000</v>
      </c>
      <c r="L60" s="5"/>
      <c r="M60" s="5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7"/>
      <c r="Z60" s="7"/>
      <c r="AA60" s="7"/>
      <c r="AB60" s="7"/>
      <c r="AC60" s="5">
        <v>1.55739624001971</v>
      </c>
      <c r="AD60" s="5">
        <v>0.149345370575797</v>
      </c>
      <c r="AE60" s="5">
        <v>3.77274048927971</v>
      </c>
      <c r="AF60" s="5">
        <v>0.124212332666722</v>
      </c>
      <c r="AG60" s="5">
        <v>0.190778737346628</v>
      </c>
      <c r="AH60" s="5">
        <v>0.0157699641383649</v>
      </c>
      <c r="AI60" s="5">
        <v>1.40484587820474</v>
      </c>
      <c r="AJ60" s="5">
        <v>0.0905949136428246</v>
      </c>
      <c r="AK60" s="5">
        <v>1.98512621401061</v>
      </c>
      <c r="AL60" s="5">
        <v>0.0515771829670023</v>
      </c>
      <c r="AM60" s="5">
        <v>0.559758531284334</v>
      </c>
      <c r="AN60" s="5">
        <v>0.016405376025437</v>
      </c>
      <c r="AO60" s="5">
        <v>0.337875136986532</v>
      </c>
      <c r="AP60" s="5">
        <v>0.0222417819535987</v>
      </c>
      <c r="AQ60" s="5">
        <v>2.93369842486498</v>
      </c>
      <c r="AR60" s="5">
        <v>0.156391103238823</v>
      </c>
      <c r="AS60" s="5">
        <v>-6.92955356381861</v>
      </c>
      <c r="AT60" s="5">
        <v>0.459382254499442</v>
      </c>
      <c r="AU60" s="5">
        <v>-7.04622198883597</v>
      </c>
      <c r="AV60" s="5">
        <v>1.0716670715613</v>
      </c>
      <c r="AW60" s="5">
        <v>-7.09726403080316</v>
      </c>
      <c r="AX60" s="5">
        <v>0.614656600817663</v>
      </c>
      <c r="AY60" s="5">
        <v>-7.02326075647467</v>
      </c>
      <c r="AZ60" s="5">
        <v>0.228550030185011</v>
      </c>
      <c r="BA60" s="5">
        <v>-7.0266157330146</v>
      </c>
      <c r="BB60" s="5">
        <v>0.432419010322168</v>
      </c>
      <c r="BC60" s="5">
        <v>-8.1122607800637</v>
      </c>
      <c r="BD60" s="5">
        <v>0.605027598205065</v>
      </c>
      <c r="BE60" s="5">
        <v>-6.84497395480436</v>
      </c>
      <c r="BF60" s="5">
        <v>0.355716143537898</v>
      </c>
      <c r="BG60" s="5">
        <v>-6.98682416034137</v>
      </c>
      <c r="BH60" s="5">
        <v>0.353103817514428</v>
      </c>
      <c r="BI60" s="1" t="b">
        <f t="shared" si="4"/>
        <v>0</v>
      </c>
      <c r="BJ60" s="1" t="b">
        <f t="shared" si="6"/>
        <v>1</v>
      </c>
      <c r="BK60" s="1" t="b">
        <f t="shared" si="5"/>
        <v>1</v>
      </c>
      <c r="BL60" s="1" t="str">
        <f t="shared" si="7"/>
        <v>"RPE": 1, </v>
      </c>
    </row>
    <row r="61" customHeight="1" spans="1:64">
      <c r="A61" s="5"/>
      <c r="B61" s="5" t="s">
        <v>361</v>
      </c>
      <c r="C61" s="5" t="s">
        <v>361</v>
      </c>
      <c r="D61" s="5" t="s">
        <v>362</v>
      </c>
      <c r="E61" s="5" t="s">
        <v>363</v>
      </c>
      <c r="F61" s="5" t="s">
        <v>364</v>
      </c>
      <c r="G61" s="5" t="b">
        <v>0</v>
      </c>
      <c r="H61" s="5" t="s">
        <v>365</v>
      </c>
      <c r="I61" s="5" t="s">
        <v>366</v>
      </c>
      <c r="J61" s="5">
        <v>0</v>
      </c>
      <c r="K61" s="5">
        <v>1000</v>
      </c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7"/>
      <c r="Z61" s="7"/>
      <c r="AA61" s="7"/>
      <c r="AB61" s="7"/>
      <c r="AC61" s="5">
        <v>1.77414548696941</v>
      </c>
      <c r="AD61" s="5">
        <v>0.353856998345328</v>
      </c>
      <c r="AE61" s="5">
        <v>3.54566882267735</v>
      </c>
      <c r="AF61" s="5">
        <v>0.115813318432394</v>
      </c>
      <c r="AG61" s="5">
        <v>0.377386282380569</v>
      </c>
      <c r="AH61" s="5">
        <v>0.0205870452015847</v>
      </c>
      <c r="AI61" s="5">
        <v>2.45333132924989</v>
      </c>
      <c r="AJ61" s="5">
        <v>0.12081231320136</v>
      </c>
      <c r="AK61" s="5">
        <v>1.37646859829537</v>
      </c>
      <c r="AL61" s="5">
        <v>1.89327370387207e-13</v>
      </c>
      <c r="AM61" s="5">
        <v>1.94335049055655</v>
      </c>
      <c r="AN61" s="5">
        <v>1.42193878749927e-12</v>
      </c>
      <c r="AO61" s="5">
        <v>2.4894485851233</v>
      </c>
      <c r="AP61" s="5">
        <v>0.127891215337652</v>
      </c>
      <c r="AQ61" s="5">
        <v>2.01611019852015</v>
      </c>
      <c r="AR61" s="5">
        <v>0.0526628702299556</v>
      </c>
      <c r="AS61" s="5">
        <v>-47.4789561361314</v>
      </c>
      <c r="AT61" s="5">
        <v>0.27360338005899</v>
      </c>
      <c r="AU61" s="5">
        <v>-24.5490431753658</v>
      </c>
      <c r="AV61" s="5">
        <v>0.368523369201555</v>
      </c>
      <c r="AW61" s="5">
        <v>-23.114084163498</v>
      </c>
      <c r="AX61" s="5">
        <v>0.215241265361731</v>
      </c>
      <c r="AY61" s="5">
        <v>-22.8198286496247</v>
      </c>
      <c r="AZ61" s="5">
        <v>0.555268416301373</v>
      </c>
      <c r="BA61" s="5">
        <v>-19.2051681226808</v>
      </c>
      <c r="BB61" s="5">
        <v>0.754724868529858</v>
      </c>
      <c r="BC61" s="5">
        <v>-23.3041805203861</v>
      </c>
      <c r="BD61" s="5">
        <v>0.44115478428854</v>
      </c>
      <c r="BE61" s="5">
        <v>-39.9303404840138</v>
      </c>
      <c r="BF61" s="5">
        <v>0.197599228749806</v>
      </c>
      <c r="BG61" s="5">
        <v>-51.0506640024812</v>
      </c>
      <c r="BH61" s="5">
        <v>0.200782078761488</v>
      </c>
      <c r="BI61" s="1" t="b">
        <f t="shared" si="4"/>
        <v>0</v>
      </c>
      <c r="BJ61" s="1" t="b">
        <f t="shared" si="6"/>
        <v>1</v>
      </c>
      <c r="BK61" s="1" t="b">
        <f t="shared" si="5"/>
        <v>0</v>
      </c>
      <c r="BL61" s="1" t="str">
        <f t="shared" si="7"/>
        <v>"PPC": 0, </v>
      </c>
    </row>
    <row r="62" customHeight="1" spans="1:64">
      <c r="A62" s="5"/>
      <c r="B62" s="5" t="s">
        <v>367</v>
      </c>
      <c r="C62" s="5" t="s">
        <v>367</v>
      </c>
      <c r="D62" s="5" t="s">
        <v>368</v>
      </c>
      <c r="E62" s="5" t="s">
        <v>369</v>
      </c>
      <c r="F62" s="5" t="s">
        <v>370</v>
      </c>
      <c r="G62" s="5" t="b">
        <v>0</v>
      </c>
      <c r="H62" s="5" t="s">
        <v>365</v>
      </c>
      <c r="I62" s="5" t="s">
        <v>371</v>
      </c>
      <c r="J62" s="5">
        <v>0</v>
      </c>
      <c r="K62" s="5">
        <v>1000</v>
      </c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7"/>
      <c r="Z62" s="7"/>
      <c r="AA62" s="7"/>
      <c r="AB62" s="7"/>
      <c r="AC62" s="5">
        <v>3.11428124916625</v>
      </c>
      <c r="AD62" s="5">
        <v>1.20935519518156</v>
      </c>
      <c r="AE62" s="5">
        <v>0.358920308694773</v>
      </c>
      <c r="AF62" s="5">
        <v>0.45859578503581</v>
      </c>
      <c r="AG62" s="5">
        <v>0.848949475475004</v>
      </c>
      <c r="AH62" s="5">
        <v>0.0333500871180097</v>
      </c>
      <c r="AI62" s="5">
        <v>0.540874025794242</v>
      </c>
      <c r="AJ62" s="5">
        <v>0.120812313201371</v>
      </c>
      <c r="AK62" s="5">
        <v>-1.00351801047623e-7</v>
      </c>
      <c r="AL62" s="5">
        <v>7.59429584659617e-14</v>
      </c>
      <c r="AM62" s="5">
        <v>-7.21108082103382e-8</v>
      </c>
      <c r="AN62" s="5">
        <v>2.62853450720483e-13</v>
      </c>
      <c r="AO62" s="5">
        <v>1.16480252220645</v>
      </c>
      <c r="AP62" s="5">
        <v>0.274103101645431</v>
      </c>
      <c r="AQ62" s="5">
        <v>2.9717886997229</v>
      </c>
      <c r="AR62" s="5">
        <v>3.48684725065086</v>
      </c>
      <c r="AS62" s="5">
        <v>-21.6292313689804</v>
      </c>
      <c r="AT62" s="5">
        <v>0.297596802556349</v>
      </c>
      <c r="AU62" s="5">
        <v>-20.468123399337</v>
      </c>
      <c r="AV62" s="5">
        <v>0.48225296767946</v>
      </c>
      <c r="AW62" s="5">
        <v>-22.8318431245442</v>
      </c>
      <c r="AX62" s="5">
        <v>0.227320954090696</v>
      </c>
      <c r="AY62" s="5">
        <v>-23.449306606273</v>
      </c>
      <c r="AZ62" s="5">
        <v>0.558206142032076</v>
      </c>
      <c r="BA62" s="5">
        <v>-26.8244465260468</v>
      </c>
      <c r="BB62" s="5">
        <v>0.764658073520097</v>
      </c>
      <c r="BC62" s="5">
        <v>-22.6584207354118</v>
      </c>
      <c r="BD62" s="5">
        <v>0.456700041390491</v>
      </c>
      <c r="BE62" s="5">
        <v>-22.7884271834847</v>
      </c>
      <c r="BF62" s="5">
        <v>0.237108654413158</v>
      </c>
      <c r="BG62" s="5">
        <v>-18.6753048391363</v>
      </c>
      <c r="BH62" s="5">
        <v>0.220543573043452</v>
      </c>
      <c r="BI62" s="1" t="b">
        <f t="shared" si="4"/>
        <v>0</v>
      </c>
      <c r="BJ62" s="1" t="b">
        <f t="shared" si="6"/>
        <v>1</v>
      </c>
      <c r="BK62" s="1" t="b">
        <f t="shared" si="5"/>
        <v>1</v>
      </c>
      <c r="BL62" s="1" t="str">
        <f t="shared" si="7"/>
        <v>"PPCK": 1, </v>
      </c>
    </row>
    <row r="63" customHeight="1" spans="1:64">
      <c r="A63" s="5"/>
      <c r="B63" s="5" t="s">
        <v>372</v>
      </c>
      <c r="C63" s="5" t="s">
        <v>373</v>
      </c>
      <c r="D63" s="5" t="s">
        <v>374</v>
      </c>
      <c r="E63" s="5" t="s">
        <v>375</v>
      </c>
      <c r="F63" s="5" t="s">
        <v>376</v>
      </c>
      <c r="G63" s="5" t="b">
        <v>0</v>
      </c>
      <c r="H63" s="5" t="s">
        <v>377</v>
      </c>
      <c r="I63" s="5" t="s">
        <v>139</v>
      </c>
      <c r="J63" s="5">
        <v>0</v>
      </c>
      <c r="K63" s="5">
        <v>1000</v>
      </c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7"/>
      <c r="Z63" s="7"/>
      <c r="AA63" s="7"/>
      <c r="AB63" s="7"/>
      <c r="AC63" s="5">
        <v>8.40476467247503</v>
      </c>
      <c r="AD63" s="5">
        <v>0.149345370575797</v>
      </c>
      <c r="AE63" s="5">
        <v>3.87710526881689</v>
      </c>
      <c r="AF63" s="5">
        <v>0.124212332667235</v>
      </c>
      <c r="AG63" s="5">
        <v>1.26085777226327</v>
      </c>
      <c r="AH63" s="5">
        <v>0.015769964138426</v>
      </c>
      <c r="AI63" s="5">
        <v>2.13807328784816</v>
      </c>
      <c r="AJ63" s="5">
        <v>0.0905949136428737</v>
      </c>
      <c r="AK63" s="5">
        <v>1.84045882625222</v>
      </c>
      <c r="AL63" s="5">
        <v>0.0515771829664742</v>
      </c>
      <c r="AM63" s="5">
        <v>0.182358354440685</v>
      </c>
      <c r="AN63" s="5">
        <v>0.0164053760259178</v>
      </c>
      <c r="AO63" s="5">
        <v>7.51825609040591</v>
      </c>
      <c r="AP63" s="5">
        <v>0.0222417819537995</v>
      </c>
      <c r="AQ63" s="5">
        <v>18.3704344705194</v>
      </c>
      <c r="AR63" s="5">
        <v>0.15639110323858</v>
      </c>
      <c r="AS63" s="5">
        <v>-52.9950428611069</v>
      </c>
      <c r="AT63" s="5">
        <v>0.594390118555994</v>
      </c>
      <c r="AU63" s="5">
        <v>-53.7232535845166</v>
      </c>
      <c r="AV63" s="5">
        <v>0.535652986120121</v>
      </c>
      <c r="AW63" s="5">
        <v>-40.7605852485979</v>
      </c>
      <c r="AX63" s="5">
        <v>1.56758305247218</v>
      </c>
      <c r="AY63" s="5">
        <v>-54.499096475842</v>
      </c>
      <c r="AZ63" s="5">
        <v>0.564043304308094</v>
      </c>
      <c r="BA63" s="5">
        <v>-54.956184676123</v>
      </c>
      <c r="BB63" s="5">
        <v>0.522997589772185</v>
      </c>
      <c r="BC63" s="5">
        <v>-54.3971554845246</v>
      </c>
      <c r="BD63" s="5">
        <v>0.482787523615207</v>
      </c>
      <c r="BE63" s="5">
        <v>-38.490927795622</v>
      </c>
      <c r="BF63" s="5">
        <v>1.62853939781421</v>
      </c>
      <c r="BG63" s="5">
        <v>-33.6105202247499</v>
      </c>
      <c r="BH63" s="5">
        <v>0.302612872910038</v>
      </c>
      <c r="BI63" s="1" t="b">
        <f t="shared" si="4"/>
        <v>0</v>
      </c>
      <c r="BJ63" s="1" t="b">
        <f t="shared" si="6"/>
        <v>1</v>
      </c>
      <c r="BK63" s="1" t="b">
        <f t="shared" si="5"/>
        <v>0</v>
      </c>
      <c r="BL63" s="1" t="str">
        <f t="shared" si="7"/>
        <v>"SUCDi": 0, </v>
      </c>
    </row>
    <row r="64" customHeight="1" spans="1:64">
      <c r="A64" s="5"/>
      <c r="B64" s="5" t="s">
        <v>378</v>
      </c>
      <c r="C64" s="5" t="s">
        <v>378</v>
      </c>
      <c r="D64" s="5" t="s">
        <v>379</v>
      </c>
      <c r="E64" s="5" t="s">
        <v>380</v>
      </c>
      <c r="F64" s="5" t="s">
        <v>381</v>
      </c>
      <c r="G64" s="5" t="b">
        <v>1</v>
      </c>
      <c r="H64" s="5" t="s">
        <v>316</v>
      </c>
      <c r="I64" s="5"/>
      <c r="J64" s="5">
        <v>0</v>
      </c>
      <c r="K64" s="5">
        <v>0</v>
      </c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7"/>
      <c r="Z64" s="7"/>
      <c r="AA64" s="7"/>
      <c r="AB64" s="7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1" t="b">
        <f t="shared" si="4"/>
        <v>0</v>
      </c>
      <c r="BJ64" s="1" t="b">
        <f t="shared" si="6"/>
        <v>0</v>
      </c>
      <c r="BK64" s="1" t="b">
        <f t="shared" si="5"/>
        <v>1</v>
      </c>
      <c r="BL64" s="1" t="str">
        <f t="shared" si="7"/>
        <v/>
      </c>
    </row>
    <row r="65" customHeight="1" spans="1:64">
      <c r="A65" s="5"/>
      <c r="B65" s="5" t="s">
        <v>382</v>
      </c>
      <c r="C65" s="5" t="s">
        <v>383</v>
      </c>
      <c r="D65" s="5"/>
      <c r="E65" s="5" t="s">
        <v>384</v>
      </c>
      <c r="F65" s="5" t="s">
        <v>385</v>
      </c>
      <c r="G65" s="5" t="b">
        <v>0</v>
      </c>
      <c r="H65" s="5" t="s">
        <v>138</v>
      </c>
      <c r="I65" s="5" t="s">
        <v>386</v>
      </c>
      <c r="J65" s="5">
        <v>0</v>
      </c>
      <c r="K65" s="5">
        <v>1000</v>
      </c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7"/>
      <c r="Z65" s="7"/>
      <c r="AA65" s="7"/>
      <c r="AB65" s="7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>
        <v>-104.046698032596</v>
      </c>
      <c r="AT65" s="5">
        <v>0.184740904587556</v>
      </c>
      <c r="AU65" s="5">
        <v>-104.062893771822</v>
      </c>
      <c r="AV65" s="5">
        <v>0.193293237566966</v>
      </c>
      <c r="AW65" s="5">
        <v>-102.278934664613</v>
      </c>
      <c r="AX65" s="5">
        <v>0.090987858854955</v>
      </c>
      <c r="AY65" s="5">
        <v>-104.985370069561</v>
      </c>
      <c r="AZ65" s="5">
        <v>0.107633737628489</v>
      </c>
      <c r="BA65" s="5">
        <v>-103.70007468682</v>
      </c>
      <c r="BB65" s="5">
        <v>0.1914986511309</v>
      </c>
      <c r="BC65" s="5">
        <v>-104.134615940256</v>
      </c>
      <c r="BD65" s="5">
        <v>0.0846079552180834</v>
      </c>
      <c r="BE65" s="5">
        <v>-103.156928854915</v>
      </c>
      <c r="BF65" s="5">
        <v>0.0936321413586959</v>
      </c>
      <c r="BG65" s="5">
        <v>-108.890990886626</v>
      </c>
      <c r="BH65" s="5">
        <v>0.122641598388863</v>
      </c>
      <c r="BI65" s="1" t="b">
        <f t="shared" si="4"/>
        <v>0</v>
      </c>
      <c r="BJ65" s="1" t="b">
        <f t="shared" si="6"/>
        <v>0</v>
      </c>
      <c r="BK65" s="1" t="b">
        <f t="shared" si="5"/>
        <v>0</v>
      </c>
      <c r="BL65" s="1" t="str">
        <f t="shared" si="7"/>
        <v/>
      </c>
    </row>
    <row r="66" customHeight="1" spans="1:64">
      <c r="A66" s="5"/>
      <c r="B66" s="5" t="s">
        <v>387</v>
      </c>
      <c r="C66" s="5" t="s">
        <v>387</v>
      </c>
      <c r="D66" s="5"/>
      <c r="E66" s="5" t="s">
        <v>388</v>
      </c>
      <c r="F66" s="5" t="s">
        <v>389</v>
      </c>
      <c r="G66" s="5" t="b">
        <v>1</v>
      </c>
      <c r="H66" s="5" t="s">
        <v>390</v>
      </c>
      <c r="I66" s="5" t="s">
        <v>391</v>
      </c>
      <c r="J66" s="5">
        <v>-1000</v>
      </c>
      <c r="K66" s="5">
        <v>1000</v>
      </c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7"/>
      <c r="Z66" s="7"/>
      <c r="AA66" s="7"/>
      <c r="AB66" s="7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>
        <v>-81.8264456263191</v>
      </c>
      <c r="AT66" s="5">
        <v>0.761472452936703</v>
      </c>
      <c r="AU66" s="5">
        <v>-83.8484941131654</v>
      </c>
      <c r="AV66" s="5">
        <v>0.830014523059417</v>
      </c>
      <c r="AW66" s="5">
        <v>-88.190139498771</v>
      </c>
      <c r="AX66" s="5">
        <v>0.205260238521021</v>
      </c>
      <c r="AY66" s="5">
        <v>-83.0678523624409</v>
      </c>
      <c r="AZ66" s="5">
        <v>0.285734476893439</v>
      </c>
      <c r="BA66" s="5">
        <v>-88.7380019598328</v>
      </c>
      <c r="BB66" s="5">
        <v>0.177390658401428</v>
      </c>
      <c r="BC66" s="5">
        <v>-83.2639480441015</v>
      </c>
      <c r="BD66" s="5">
        <v>0.399234626751625</v>
      </c>
      <c r="BE66" s="5">
        <v>-86.3252370736677</v>
      </c>
      <c r="BF66" s="5">
        <v>0.515975543435165</v>
      </c>
      <c r="BG66" s="5">
        <v>-85.9389982734345</v>
      </c>
      <c r="BH66" s="5">
        <v>0.787642954047164</v>
      </c>
      <c r="BI66" s="1" t="b">
        <f t="shared" si="4"/>
        <v>0</v>
      </c>
      <c r="BJ66" s="1" t="b">
        <f t="shared" si="6"/>
        <v>0</v>
      </c>
      <c r="BK66" s="1" t="b">
        <f t="shared" si="5"/>
        <v>0</v>
      </c>
      <c r="BL66" s="1" t="str">
        <f t="shared" si="7"/>
        <v/>
      </c>
    </row>
    <row r="67" customHeight="1" spans="1:64">
      <c r="A67" s="5"/>
      <c r="B67" s="5" t="s">
        <v>392</v>
      </c>
      <c r="C67" s="5" t="s">
        <v>392</v>
      </c>
      <c r="D67" s="5"/>
      <c r="E67" s="5" t="s">
        <v>318</v>
      </c>
      <c r="F67" s="5" t="s">
        <v>393</v>
      </c>
      <c r="G67" s="5" t="b">
        <v>0</v>
      </c>
      <c r="H67" s="5" t="s">
        <v>394</v>
      </c>
      <c r="I67" s="5" t="s">
        <v>395</v>
      </c>
      <c r="J67" s="5">
        <v>0</v>
      </c>
      <c r="K67" s="5">
        <v>1000</v>
      </c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7"/>
      <c r="Z67" s="7"/>
      <c r="AA67" s="7"/>
      <c r="AB67" s="7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>
        <v>-65.1880030464522</v>
      </c>
      <c r="AT67" s="5">
        <v>0.117068558170239</v>
      </c>
      <c r="AU67" s="5">
        <v>-41.0969821160432</v>
      </c>
      <c r="AV67" s="5">
        <v>0.311060205085736</v>
      </c>
      <c r="AW67" s="5">
        <v>-42.0257428293826</v>
      </c>
      <c r="AX67" s="5">
        <v>0.0731164403823461</v>
      </c>
      <c r="AY67" s="5">
        <v>-42.3489507972381</v>
      </c>
      <c r="AZ67" s="5">
        <v>0.0571933812647855</v>
      </c>
      <c r="BA67" s="5">
        <v>-42.109430190068</v>
      </c>
      <c r="BB67" s="5">
        <v>0.122850894266402</v>
      </c>
      <c r="BC67" s="5">
        <v>-42.0424167971383</v>
      </c>
      <c r="BD67" s="5">
        <v>0.118141373385484</v>
      </c>
      <c r="BE67" s="5">
        <v>-58.798583208839</v>
      </c>
      <c r="BF67" s="5">
        <v>0.131053648537917</v>
      </c>
      <c r="BG67" s="5">
        <v>-65.8057843829579</v>
      </c>
      <c r="BH67" s="5">
        <v>0.0912470517824459</v>
      </c>
      <c r="BI67" s="1" t="b">
        <f t="shared" si="4"/>
        <v>0</v>
      </c>
      <c r="BJ67" s="1" t="b">
        <f t="shared" si="6"/>
        <v>0</v>
      </c>
      <c r="BK67" s="1" t="b">
        <f t="shared" si="5"/>
        <v>0</v>
      </c>
      <c r="BL67" s="1" t="str">
        <f t="shared" si="7"/>
        <v/>
      </c>
    </row>
    <row r="68" customHeight="1" spans="1:64">
      <c r="A68" s="5"/>
      <c r="B68" s="5" t="s">
        <v>396</v>
      </c>
      <c r="C68" s="5" t="s">
        <v>396</v>
      </c>
      <c r="D68" s="5"/>
      <c r="E68" s="5" t="s">
        <v>397</v>
      </c>
      <c r="F68" s="5" t="s">
        <v>398</v>
      </c>
      <c r="G68" s="5" t="b">
        <v>0</v>
      </c>
      <c r="H68" s="5" t="s">
        <v>399</v>
      </c>
      <c r="I68" s="5" t="s">
        <v>400</v>
      </c>
      <c r="J68" s="5">
        <v>0</v>
      </c>
      <c r="K68" s="5">
        <v>1000</v>
      </c>
      <c r="L68" s="5"/>
      <c r="M68" s="5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7"/>
      <c r="Z68" s="7"/>
      <c r="AA68" s="7"/>
      <c r="AB68" s="7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>
        <v>-57.0677188013556</v>
      </c>
      <c r="AT68" s="5">
        <v>0.330662856473004</v>
      </c>
      <c r="AU68" s="5">
        <v>-61.3313613144457</v>
      </c>
      <c r="AV68" s="5">
        <v>1.49992221366847</v>
      </c>
      <c r="AW68" s="5">
        <v>-59.5752899320899</v>
      </c>
      <c r="AX68" s="5">
        <v>0.152538150270553</v>
      </c>
      <c r="AY68" s="5">
        <v>-56.6527903163244</v>
      </c>
      <c r="AZ68" s="5">
        <v>0.439375191954337</v>
      </c>
      <c r="BA68" s="5">
        <v>-58.689562133004</v>
      </c>
      <c r="BB68" s="5">
        <v>1.28219470853984</v>
      </c>
      <c r="BC68" s="5">
        <v>-60.7025112218219</v>
      </c>
      <c r="BD68" s="5">
        <v>0.275682994567964</v>
      </c>
      <c r="BE68" s="5">
        <v>-55.5260362708601</v>
      </c>
      <c r="BF68" s="5">
        <v>0.691608397042265</v>
      </c>
      <c r="BG68" s="5">
        <v>-59.0574559994457</v>
      </c>
      <c r="BH68" s="5">
        <v>0.680652685933491</v>
      </c>
      <c r="BI68" s="1" t="b">
        <f t="shared" ref="BI68:BI98" si="8">AND(NOT(ISBLANK(D68)),OR(NOT(ISBLANK(M68)),NOT(ISBLANK(Q68))))</f>
        <v>0</v>
      </c>
      <c r="BJ68" s="1" t="b">
        <f t="shared" ref="BJ68:BJ98" si="9">AND(NOT(ISBLANK(D68)),NOT(ISBLANK(AS68)))</f>
        <v>0</v>
      </c>
      <c r="BK68" s="1" t="b">
        <f t="shared" ref="BK68:BK98" si="10">AND(NOT(ISBLANK(D68)),AS68&gt;4*-8.314)</f>
        <v>0</v>
      </c>
      <c r="BL68" s="1" t="str">
        <f t="shared" ref="BL68:BL98" si="11">IF(OR(BI68,BJ68),_xlfn.CONCAT("""",D68,""": ",IF(AND(BI68,BJ68),IF(BK68,3,4),IF(BI68,2,IF(BJ68,IF(BK68,1,0),""))),", "),"")</f>
        <v/>
      </c>
    </row>
    <row r="69" customHeight="1" spans="1:64">
      <c r="A69" s="5"/>
      <c r="B69" s="5" t="s">
        <v>401</v>
      </c>
      <c r="C69" s="5" t="s">
        <v>401</v>
      </c>
      <c r="D69" s="5" t="s">
        <v>402</v>
      </c>
      <c r="E69" s="5" t="s">
        <v>403</v>
      </c>
      <c r="F69" s="5" t="s">
        <v>404</v>
      </c>
      <c r="G69" s="5" t="b">
        <v>0</v>
      </c>
      <c r="H69" s="5" t="s">
        <v>138</v>
      </c>
      <c r="I69" s="5"/>
      <c r="J69" s="5">
        <v>0</v>
      </c>
      <c r="K69" s="5">
        <v>1000</v>
      </c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7"/>
      <c r="Z69" s="7"/>
      <c r="AA69" s="7"/>
      <c r="AB69" s="7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>
        <v>-51.5672226138367</v>
      </c>
      <c r="AT69" s="5">
        <v>1.89419981808302</v>
      </c>
      <c r="AU69" s="5">
        <v>-53.1129230920847</v>
      </c>
      <c r="AV69" s="5">
        <v>1.77783503756222</v>
      </c>
      <c r="AW69" s="5">
        <v>-43.5910903813486</v>
      </c>
      <c r="AX69" s="5">
        <v>0.953352901756218</v>
      </c>
      <c r="AY69" s="5">
        <v>-45.5006368700869</v>
      </c>
      <c r="AZ69" s="5">
        <v>0.407482536291474</v>
      </c>
      <c r="BA69" s="5">
        <v>-43.7225369487652</v>
      </c>
      <c r="BB69" s="5">
        <v>0.513132111380014</v>
      </c>
      <c r="BC69" s="5">
        <v>-30.5890999809578</v>
      </c>
      <c r="BD69" s="5">
        <v>0.98458119619507</v>
      </c>
      <c r="BE69" s="5">
        <v>-49.6394410206741</v>
      </c>
      <c r="BF69" s="5">
        <v>2.20998024253822</v>
      </c>
      <c r="BG69" s="5">
        <v>-49.9060328669925</v>
      </c>
      <c r="BH69" s="5">
        <v>0.608005746382626</v>
      </c>
      <c r="BI69" s="1" t="b">
        <f t="shared" si="8"/>
        <v>0</v>
      </c>
      <c r="BJ69" s="1" t="b">
        <f t="shared" si="9"/>
        <v>1</v>
      </c>
      <c r="BK69" s="1" t="b">
        <f t="shared" si="10"/>
        <v>0</v>
      </c>
      <c r="BL69" s="1" t="str">
        <f t="shared" si="11"/>
        <v>"AKGDH": 0, </v>
      </c>
    </row>
    <row r="70" customHeight="1" spans="1:64">
      <c r="A70" s="5"/>
      <c r="B70" s="5" t="s">
        <v>405</v>
      </c>
      <c r="C70" s="5" t="s">
        <v>405</v>
      </c>
      <c r="D70" s="5" t="s">
        <v>406</v>
      </c>
      <c r="E70" s="5" t="s">
        <v>407</v>
      </c>
      <c r="F70" s="5" t="s">
        <v>408</v>
      </c>
      <c r="G70" s="5" t="b">
        <v>0</v>
      </c>
      <c r="H70" s="5" t="s">
        <v>365</v>
      </c>
      <c r="I70" s="5" t="s">
        <v>409</v>
      </c>
      <c r="J70" s="5">
        <v>0</v>
      </c>
      <c r="K70" s="5">
        <v>1000</v>
      </c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7"/>
      <c r="Z70" s="7"/>
      <c r="AA70" s="7"/>
      <c r="AB70" s="7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>
        <v>-48.828019626469</v>
      </c>
      <c r="AT70" s="5">
        <v>1.91919485309587</v>
      </c>
      <c r="AU70" s="5">
        <v>-50.3231851011524</v>
      </c>
      <c r="AV70" s="5">
        <v>1.81011939166289</v>
      </c>
      <c r="AW70" s="5">
        <v>-60.1751785419014</v>
      </c>
      <c r="AX70" s="5">
        <v>1.52384502034205</v>
      </c>
      <c r="AY70" s="5">
        <v>-44.3058735417328</v>
      </c>
      <c r="AZ70" s="5">
        <v>0.650146476083853</v>
      </c>
      <c r="BA70" s="5">
        <v>-56.3937121044519</v>
      </c>
      <c r="BB70" s="5">
        <v>1.22651259102346</v>
      </c>
      <c r="BC70" s="5">
        <v>-57.7029760168672</v>
      </c>
      <c r="BD70" s="5">
        <v>0.918156775104886</v>
      </c>
      <c r="BE70" s="5">
        <v>-57.0199140262165</v>
      </c>
      <c r="BF70" s="5">
        <v>2.10307381667411</v>
      </c>
      <c r="BG70" s="5">
        <v>-65.4852548416254</v>
      </c>
      <c r="BH70" s="5">
        <v>1.80574296192142</v>
      </c>
      <c r="BI70" s="1" t="b">
        <f t="shared" si="8"/>
        <v>0</v>
      </c>
      <c r="BJ70" s="1" t="b">
        <f t="shared" si="9"/>
        <v>1</v>
      </c>
      <c r="BK70" s="1" t="b">
        <f t="shared" si="10"/>
        <v>0</v>
      </c>
      <c r="BL70" s="1" t="str">
        <f t="shared" si="11"/>
        <v>"ME1": 0, </v>
      </c>
    </row>
    <row r="71" customHeight="1" spans="1:64">
      <c r="A71" s="5"/>
      <c r="B71" s="5" t="s">
        <v>410</v>
      </c>
      <c r="C71" s="5" t="s">
        <v>410</v>
      </c>
      <c r="D71" s="5" t="s">
        <v>411</v>
      </c>
      <c r="E71" s="5" t="s">
        <v>227</v>
      </c>
      <c r="F71" s="5" t="s">
        <v>412</v>
      </c>
      <c r="G71" s="5" t="b">
        <v>0</v>
      </c>
      <c r="H71" s="5" t="s">
        <v>365</v>
      </c>
      <c r="I71" s="5" t="s">
        <v>413</v>
      </c>
      <c r="J71" s="5">
        <v>0</v>
      </c>
      <c r="K71" s="5">
        <v>1000</v>
      </c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7"/>
      <c r="Z71" s="7"/>
      <c r="AA71" s="7"/>
      <c r="AB71" s="7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>
        <v>-44.6655512774012</v>
      </c>
      <c r="AT71" s="5">
        <v>0.184740904587556</v>
      </c>
      <c r="AU71" s="5">
        <v>-44.6246288257051</v>
      </c>
      <c r="AV71" s="5">
        <v>0.193293237566966</v>
      </c>
      <c r="AW71" s="5">
        <v>-46.408538380384</v>
      </c>
      <c r="AX71" s="5">
        <v>0.090987858854955</v>
      </c>
      <c r="AY71" s="5">
        <v>-43.7268792404361</v>
      </c>
      <c r="AZ71" s="5">
        <v>0.107633737628489</v>
      </c>
      <c r="BA71" s="5">
        <v>-45.0121746231777</v>
      </c>
      <c r="BB71" s="5">
        <v>0.1914986511309</v>
      </c>
      <c r="BC71" s="5">
        <v>-44.5776085934763</v>
      </c>
      <c r="BD71" s="5">
        <v>0.0846079552180834</v>
      </c>
      <c r="BE71" s="5">
        <v>-45.5553204550826</v>
      </c>
      <c r="BF71" s="5">
        <v>0.0936321413586959</v>
      </c>
      <c r="BG71" s="5">
        <v>-39.8212584233718</v>
      </c>
      <c r="BH71" s="5">
        <v>0.122641598388863</v>
      </c>
      <c r="BI71" s="1" t="b">
        <f t="shared" si="8"/>
        <v>0</v>
      </c>
      <c r="BJ71" s="1" t="b">
        <f t="shared" si="9"/>
        <v>1</v>
      </c>
      <c r="BK71" s="1" t="b">
        <f t="shared" si="10"/>
        <v>0</v>
      </c>
      <c r="BL71" s="1" t="str">
        <f t="shared" si="11"/>
        <v>"MALS": 0, </v>
      </c>
    </row>
    <row r="72" customHeight="1" spans="1:64">
      <c r="A72" s="5"/>
      <c r="B72" s="5" t="s">
        <v>414</v>
      </c>
      <c r="C72" s="5" t="s">
        <v>414</v>
      </c>
      <c r="D72" s="5" t="s">
        <v>415</v>
      </c>
      <c r="E72" s="5" t="s">
        <v>416</v>
      </c>
      <c r="F72" s="5" t="s">
        <v>417</v>
      </c>
      <c r="G72" s="5" t="b">
        <v>0</v>
      </c>
      <c r="H72" s="5" t="s">
        <v>138</v>
      </c>
      <c r="I72" s="5"/>
      <c r="J72" s="5">
        <v>0</v>
      </c>
      <c r="K72" s="5">
        <v>1000</v>
      </c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7"/>
      <c r="Z72" s="7"/>
      <c r="AA72" s="7"/>
      <c r="AB72" s="7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>
        <v>-41.7339560329716</v>
      </c>
      <c r="AT72" s="5">
        <v>0.118435177188081</v>
      </c>
      <c r="AU72" s="5">
        <v>-43.4809389010927</v>
      </c>
      <c r="AV72" s="5">
        <v>0.328126946025441</v>
      </c>
      <c r="AW72" s="5">
        <v>-43.5955956641012</v>
      </c>
      <c r="AX72" s="5">
        <v>0.124335842065615</v>
      </c>
      <c r="AY72" s="5">
        <v>-42.808293793994</v>
      </c>
      <c r="AZ72" s="5">
        <v>0.228153398742517</v>
      </c>
      <c r="BA72" s="5">
        <v>-44.5956353584616</v>
      </c>
      <c r="BB72" s="5">
        <v>0.161895091389031</v>
      </c>
      <c r="BC72" s="5">
        <v>-43.7765469567411</v>
      </c>
      <c r="BD72" s="5">
        <v>0.217290174747689</v>
      </c>
      <c r="BE72" s="5">
        <v>-38.1180396769721</v>
      </c>
      <c r="BF72" s="5">
        <v>0.187174833955039</v>
      </c>
      <c r="BG72" s="5">
        <v>-41.8171973303441</v>
      </c>
      <c r="BH72" s="5">
        <v>1.56457605084113</v>
      </c>
      <c r="BI72" s="1" t="b">
        <f t="shared" si="8"/>
        <v>0</v>
      </c>
      <c r="BJ72" s="1" t="b">
        <f t="shared" si="9"/>
        <v>1</v>
      </c>
      <c r="BK72" s="1" t="b">
        <f t="shared" si="10"/>
        <v>0</v>
      </c>
      <c r="BL72" s="1" t="str">
        <f t="shared" si="11"/>
        <v>"CS": 0, </v>
      </c>
    </row>
    <row r="73" customHeight="1" spans="1:64">
      <c r="A73" s="5"/>
      <c r="B73" s="5" t="s">
        <v>418</v>
      </c>
      <c r="C73" s="5" t="s">
        <v>418</v>
      </c>
      <c r="D73" s="5" t="s">
        <v>419</v>
      </c>
      <c r="E73" s="5" t="s">
        <v>420</v>
      </c>
      <c r="F73" s="5" t="s">
        <v>421</v>
      </c>
      <c r="G73" s="5" t="b">
        <v>0</v>
      </c>
      <c r="H73" s="5" t="s">
        <v>126</v>
      </c>
      <c r="I73" s="5" t="s">
        <v>422</v>
      </c>
      <c r="J73" s="5">
        <v>0</v>
      </c>
      <c r="K73" s="5">
        <v>1000</v>
      </c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7"/>
      <c r="Z73" s="7"/>
      <c r="AA73" s="7"/>
      <c r="AB73" s="7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>
        <v>-40.7824302156323</v>
      </c>
      <c r="AT73" s="5">
        <v>0.58925383290081</v>
      </c>
      <c r="AU73" s="5">
        <v>-15.8701798045321</v>
      </c>
      <c r="AV73" s="5">
        <v>0.584044098039434</v>
      </c>
      <c r="AW73" s="5">
        <v>-2.39574161348828</v>
      </c>
      <c r="AX73" s="5">
        <v>1.30956680710793</v>
      </c>
      <c r="AY73" s="5">
        <v>-17.418314579749</v>
      </c>
      <c r="AZ73" s="5">
        <v>0.838466802098061</v>
      </c>
      <c r="BA73" s="5">
        <v>-5.82667920316283</v>
      </c>
      <c r="BB73" s="5">
        <v>1.36249071961243</v>
      </c>
      <c r="BC73" s="5">
        <v>-1.96033252655348</v>
      </c>
      <c r="BD73" s="5">
        <v>1.00374983716967</v>
      </c>
      <c r="BE73" s="5">
        <v>-25.5800719579255</v>
      </c>
      <c r="BF73" s="5">
        <v>0.216065513705807</v>
      </c>
      <c r="BG73" s="5">
        <v>-20.4248858758868</v>
      </c>
      <c r="BH73" s="5">
        <v>1.72231565199264</v>
      </c>
      <c r="BI73" s="1" t="b">
        <f t="shared" si="8"/>
        <v>0</v>
      </c>
      <c r="BJ73" s="1" t="b">
        <f t="shared" si="9"/>
        <v>1</v>
      </c>
      <c r="BK73" s="1" t="b">
        <f t="shared" si="10"/>
        <v>0</v>
      </c>
      <c r="BL73" s="1" t="str">
        <f t="shared" si="11"/>
        <v>"PPS": 0, </v>
      </c>
    </row>
    <row r="74" customHeight="1" spans="1:64">
      <c r="A74" s="5"/>
      <c r="B74" s="5" t="s">
        <v>423</v>
      </c>
      <c r="C74" s="5" t="s">
        <v>423</v>
      </c>
      <c r="D74" s="5"/>
      <c r="E74" s="5" t="s">
        <v>424</v>
      </c>
      <c r="F74" s="5" t="s">
        <v>425</v>
      </c>
      <c r="G74" s="5" t="b">
        <v>0</v>
      </c>
      <c r="H74" s="5" t="s">
        <v>426</v>
      </c>
      <c r="I74" s="5"/>
      <c r="J74" s="5">
        <v>0</v>
      </c>
      <c r="K74" s="5">
        <v>1000</v>
      </c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7"/>
      <c r="Z74" s="7"/>
      <c r="AA74" s="7"/>
      <c r="AB74" s="7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>
        <v>-37.389373941322</v>
      </c>
      <c r="AT74" s="5">
        <v>0.680883092157387</v>
      </c>
      <c r="AU74" s="5">
        <v>-53.2684036415489</v>
      </c>
      <c r="AV74" s="5">
        <v>0.508058289087767</v>
      </c>
      <c r="AW74" s="5">
        <v>-52.3915464360998</v>
      </c>
      <c r="AX74" s="5">
        <v>1.34146822408788</v>
      </c>
      <c r="AY74" s="5">
        <v>-32.5284731688983</v>
      </c>
      <c r="AZ74" s="5">
        <v>0.851196622916421</v>
      </c>
      <c r="BA74" s="5">
        <v>-48.078591472561</v>
      </c>
      <c r="BB74" s="5">
        <v>1.4198443112398</v>
      </c>
      <c r="BC74" s="5">
        <v>-48.8430784430628</v>
      </c>
      <c r="BD74" s="5">
        <v>1.0119137206591</v>
      </c>
      <c r="BE74" s="5">
        <v>-50.4291870742363</v>
      </c>
      <c r="BF74" s="5">
        <v>0.788349523627033</v>
      </c>
      <c r="BG74" s="5">
        <v>-58.5785246591691</v>
      </c>
      <c r="BH74" s="5">
        <v>1.79338819384831</v>
      </c>
      <c r="BI74" s="1" t="b">
        <f t="shared" si="8"/>
        <v>0</v>
      </c>
      <c r="BJ74" s="1" t="b">
        <f t="shared" si="9"/>
        <v>0</v>
      </c>
      <c r="BK74" s="1" t="b">
        <f t="shared" si="10"/>
        <v>0</v>
      </c>
      <c r="BL74" s="1" t="str">
        <f t="shared" si="11"/>
        <v/>
      </c>
    </row>
    <row r="75" customHeight="1" spans="1:64">
      <c r="A75" s="5"/>
      <c r="B75" s="5" t="s">
        <v>427</v>
      </c>
      <c r="C75" s="5" t="s">
        <v>427</v>
      </c>
      <c r="D75" s="5" t="s">
        <v>428</v>
      </c>
      <c r="E75" s="5" t="s">
        <v>429</v>
      </c>
      <c r="F75" s="5" t="s">
        <v>430</v>
      </c>
      <c r="G75" s="5" t="b">
        <v>0</v>
      </c>
      <c r="H75" s="5" t="s">
        <v>119</v>
      </c>
      <c r="I75" s="5" t="s">
        <v>431</v>
      </c>
      <c r="J75" s="5">
        <v>0</v>
      </c>
      <c r="K75" s="5">
        <v>1000</v>
      </c>
      <c r="L75" s="5"/>
      <c r="M75" s="5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7"/>
      <c r="Z75" s="7"/>
      <c r="AA75" s="7"/>
      <c r="AB75" s="7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>
        <v>-36.0581805825729</v>
      </c>
      <c r="AT75" s="5">
        <v>0.903354316958637</v>
      </c>
      <c r="AU75" s="5">
        <v>-22.0818283451729</v>
      </c>
      <c r="AV75" s="5">
        <v>0.872543137138424</v>
      </c>
      <c r="AW75" s="5">
        <v>-29.8944569599481</v>
      </c>
      <c r="AX75" s="5">
        <v>0.748039991101778</v>
      </c>
      <c r="AY75" s="5">
        <v>-22.2613713032036</v>
      </c>
      <c r="AZ75" s="5">
        <v>0.476349260324965</v>
      </c>
      <c r="BA75" s="5">
        <v>-24.3696584968177</v>
      </c>
      <c r="BB75" s="5">
        <v>1.25619340347906</v>
      </c>
      <c r="BC75" s="5">
        <v>-26.3725356412466</v>
      </c>
      <c r="BD75" s="5">
        <v>0.74208353781979</v>
      </c>
      <c r="BE75" s="5">
        <v>-27.429798668166</v>
      </c>
      <c r="BF75" s="5">
        <v>0.378393361969883</v>
      </c>
      <c r="BG75" s="5">
        <v>-26.2227059105282</v>
      </c>
      <c r="BH75" s="5">
        <v>0.711210378634903</v>
      </c>
      <c r="BI75" s="1" t="b">
        <f t="shared" si="8"/>
        <v>0</v>
      </c>
      <c r="BJ75" s="1" t="b">
        <f t="shared" si="9"/>
        <v>1</v>
      </c>
      <c r="BK75" s="1" t="b">
        <f t="shared" si="10"/>
        <v>0</v>
      </c>
      <c r="BL75" s="1" t="str">
        <f t="shared" si="11"/>
        <v>"GND": 0, </v>
      </c>
    </row>
    <row r="76" customHeight="1" spans="1:64">
      <c r="A76" s="5"/>
      <c r="B76" s="5" t="s">
        <v>432</v>
      </c>
      <c r="C76" s="5" t="s">
        <v>433</v>
      </c>
      <c r="D76" s="5" t="s">
        <v>434</v>
      </c>
      <c r="E76" s="5" t="s">
        <v>435</v>
      </c>
      <c r="F76" s="5" t="s">
        <v>436</v>
      </c>
      <c r="G76" s="5" t="b">
        <v>1</v>
      </c>
      <c r="H76" s="5" t="s">
        <v>119</v>
      </c>
      <c r="I76" s="5" t="s">
        <v>437</v>
      </c>
      <c r="J76" s="5">
        <v>-1000</v>
      </c>
      <c r="K76" s="5">
        <v>1000</v>
      </c>
      <c r="L76" s="5"/>
      <c r="M76" s="5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7"/>
      <c r="Z76" s="7"/>
      <c r="AA76" s="7"/>
      <c r="AB76" s="7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>
        <v>-28.5044198490619</v>
      </c>
      <c r="AT76" s="5">
        <v>0.858689373713735</v>
      </c>
      <c r="AU76" s="5">
        <v>-18.0076889687016</v>
      </c>
      <c r="AV76" s="5">
        <v>0.384507071653445</v>
      </c>
      <c r="AW76" s="5">
        <v>-18.8865782202716</v>
      </c>
      <c r="AX76" s="5">
        <v>0.593080552199621</v>
      </c>
      <c r="AY76" s="5">
        <v>-17.1632385665866</v>
      </c>
      <c r="AZ76" s="5">
        <v>0.218334101399194</v>
      </c>
      <c r="BA76" s="5">
        <v>-15.412486178758</v>
      </c>
      <c r="BB76" s="5">
        <v>0.387536806175048</v>
      </c>
      <c r="BC76" s="5">
        <v>-16.5669361549544</v>
      </c>
      <c r="BD76" s="5">
        <v>0.64068359780903</v>
      </c>
      <c r="BE76" s="5">
        <v>-16.4360797487333</v>
      </c>
      <c r="BF76" s="5">
        <v>0.223551913642657</v>
      </c>
      <c r="BG76" s="5">
        <v>-21.445556758767</v>
      </c>
      <c r="BH76" s="5">
        <v>0.275482538582139</v>
      </c>
      <c r="BI76" s="1" t="b">
        <f t="shared" si="8"/>
        <v>0</v>
      </c>
      <c r="BJ76" s="1" t="b">
        <f t="shared" si="9"/>
        <v>1</v>
      </c>
      <c r="BK76" s="1" t="b">
        <f t="shared" si="10"/>
        <v>1</v>
      </c>
      <c r="BL76" s="1" t="str">
        <f t="shared" si="11"/>
        <v>"G6PDH2r": 1, </v>
      </c>
    </row>
    <row r="77" customHeight="1" spans="1:64">
      <c r="A77" s="5"/>
      <c r="B77" s="5" t="s">
        <v>438</v>
      </c>
      <c r="C77" s="5" t="s">
        <v>439</v>
      </c>
      <c r="D77" s="5"/>
      <c r="E77" s="5" t="s">
        <v>440</v>
      </c>
      <c r="F77" s="5" t="s">
        <v>441</v>
      </c>
      <c r="G77" s="5" t="b">
        <v>0</v>
      </c>
      <c r="H77" s="5" t="s">
        <v>426</v>
      </c>
      <c r="I77" s="5"/>
      <c r="J77" s="5">
        <v>0</v>
      </c>
      <c r="K77" s="5">
        <v>1000</v>
      </c>
      <c r="L77" s="5"/>
      <c r="M77" s="5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7"/>
      <c r="Z77" s="7"/>
      <c r="AA77" s="7"/>
      <c r="AB77" s="7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>
        <v>-28.2134072753868</v>
      </c>
      <c r="AT77" s="5">
        <v>0.551802753572289</v>
      </c>
      <c r="AU77" s="5">
        <v>-29.5565951011336</v>
      </c>
      <c r="AV77" s="5">
        <v>0.549638601678862</v>
      </c>
      <c r="AW77" s="5">
        <v>-38.0682684037126</v>
      </c>
      <c r="AX77" s="5">
        <v>1.30774794678718</v>
      </c>
      <c r="AY77" s="5">
        <v>-49.0444508874035</v>
      </c>
      <c r="AZ77" s="5">
        <v>0.828770761551899</v>
      </c>
      <c r="BA77" s="5">
        <v>-41.8610875080654</v>
      </c>
      <c r="BB77" s="5">
        <v>1.40150484614881</v>
      </c>
      <c r="BC77" s="5">
        <v>-44.7827847104048</v>
      </c>
      <c r="BD77" s="5">
        <v>1.09794799636156</v>
      </c>
      <c r="BE77" s="5">
        <v>-35.7515630354966</v>
      </c>
      <c r="BF77" s="5">
        <v>0.241235505794735</v>
      </c>
      <c r="BG77" s="5">
        <v>-45.6650569880009</v>
      </c>
      <c r="BH77" s="5">
        <v>1.71929092226898</v>
      </c>
      <c r="BI77" s="1" t="b">
        <f t="shared" si="8"/>
        <v>0</v>
      </c>
      <c r="BJ77" s="1" t="b">
        <f t="shared" si="9"/>
        <v>0</v>
      </c>
      <c r="BK77" s="1" t="b">
        <f t="shared" si="10"/>
        <v>0</v>
      </c>
      <c r="BL77" s="1" t="str">
        <f t="shared" si="11"/>
        <v/>
      </c>
    </row>
    <row r="78" customHeight="1" spans="1:64">
      <c r="A78" s="5"/>
      <c r="B78" s="5" t="s">
        <v>442</v>
      </c>
      <c r="C78" s="5" t="s">
        <v>442</v>
      </c>
      <c r="D78" s="5" t="s">
        <v>443</v>
      </c>
      <c r="E78" s="5" t="s">
        <v>444</v>
      </c>
      <c r="F78" s="5" t="s">
        <v>445</v>
      </c>
      <c r="G78" s="5" t="b">
        <v>1</v>
      </c>
      <c r="H78" s="5" t="s">
        <v>446</v>
      </c>
      <c r="I78" s="5" t="s">
        <v>447</v>
      </c>
      <c r="J78" s="5">
        <v>-1000</v>
      </c>
      <c r="K78" s="5">
        <v>1000</v>
      </c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7"/>
      <c r="Z78" s="7"/>
      <c r="AA78" s="7"/>
      <c r="AB78" s="7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>
        <v>-27.7023502905141</v>
      </c>
      <c r="AT78" s="5">
        <v>1.91028261844206</v>
      </c>
      <c r="AU78" s="5">
        <v>-26.1986538425869</v>
      </c>
      <c r="AV78" s="5">
        <v>1.79976941200392</v>
      </c>
      <c r="AW78" s="5">
        <v>-14.5626616526049</v>
      </c>
      <c r="AX78" s="5">
        <v>1.52112618002658</v>
      </c>
      <c r="AY78" s="5">
        <v>-33.1631684122153</v>
      </c>
      <c r="AZ78" s="5">
        <v>0.641175029838478</v>
      </c>
      <c r="BA78" s="5">
        <v>-19.7900344667548</v>
      </c>
      <c r="BB78" s="5">
        <v>1.21147076009044</v>
      </c>
      <c r="BC78" s="5">
        <v>-18.9152870315108</v>
      </c>
      <c r="BD78" s="5">
        <v>0.9142501613808</v>
      </c>
      <c r="BE78" s="5">
        <v>-18.6206867130852</v>
      </c>
      <c r="BF78" s="5">
        <v>2.10098845796087</v>
      </c>
      <c r="BG78" s="5">
        <v>-15.8894079293871</v>
      </c>
      <c r="BH78" s="5">
        <v>1.80157339092066</v>
      </c>
      <c r="BI78" s="1" t="b">
        <f t="shared" si="8"/>
        <v>0</v>
      </c>
      <c r="BJ78" s="1" t="b">
        <f t="shared" si="9"/>
        <v>1</v>
      </c>
      <c r="BK78" s="1" t="b">
        <f t="shared" si="10"/>
        <v>1</v>
      </c>
      <c r="BL78" s="1" t="str">
        <f t="shared" si="11"/>
        <v>"LDH_D": 1, </v>
      </c>
    </row>
    <row r="79" customHeight="1" spans="1:64">
      <c r="A79" s="5"/>
      <c r="B79" s="5" t="s">
        <v>448</v>
      </c>
      <c r="C79" s="5" t="s">
        <v>448</v>
      </c>
      <c r="D79" s="5" t="s">
        <v>449</v>
      </c>
      <c r="E79" s="5" t="s">
        <v>450</v>
      </c>
      <c r="F79" s="5" t="s">
        <v>451</v>
      </c>
      <c r="G79" s="5" t="b">
        <v>0</v>
      </c>
      <c r="H79" s="5" t="s">
        <v>365</v>
      </c>
      <c r="I79" s="5" t="s">
        <v>452</v>
      </c>
      <c r="J79" s="5">
        <v>0</v>
      </c>
      <c r="K79" s="5">
        <v>1000</v>
      </c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7"/>
      <c r="Z79" s="7"/>
      <c r="AA79" s="7"/>
      <c r="AB79" s="7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>
        <v>-24.0867815011103</v>
      </c>
      <c r="AT79" s="5">
        <v>0.60173676669908</v>
      </c>
      <c r="AU79" s="5">
        <v>-15.3487086828756</v>
      </c>
      <c r="AV79" s="5">
        <v>0.598832360227192</v>
      </c>
      <c r="AW79" s="5">
        <v>-35.6519206241021</v>
      </c>
      <c r="AX79" s="5">
        <v>1.52908307421983</v>
      </c>
      <c r="AY79" s="5">
        <v>-15.162595734063</v>
      </c>
      <c r="AZ79" s="5">
        <v>0.727629567092958</v>
      </c>
      <c r="BA79" s="5">
        <v>-16.6174574293163</v>
      </c>
      <c r="BB79" s="5">
        <v>0.569094857026502</v>
      </c>
      <c r="BC79" s="5">
        <v>-17.6173137363511</v>
      </c>
      <c r="BD79" s="5">
        <v>0.374450840323307</v>
      </c>
      <c r="BE79" s="5">
        <v>-41.8646247828249</v>
      </c>
      <c r="BF79" s="5">
        <v>1.60223190142081</v>
      </c>
      <c r="BG79" s="5">
        <v>-35.015436304248</v>
      </c>
      <c r="BH79" s="5">
        <v>0.207054921541641</v>
      </c>
      <c r="BI79" s="1" t="b">
        <f t="shared" si="8"/>
        <v>0</v>
      </c>
      <c r="BJ79" s="1" t="b">
        <f t="shared" si="9"/>
        <v>1</v>
      </c>
      <c r="BK79" s="1" t="b">
        <f t="shared" si="10"/>
        <v>1</v>
      </c>
      <c r="BL79" s="1" t="str">
        <f t="shared" si="11"/>
        <v>"ICL": 1, </v>
      </c>
    </row>
    <row r="80" customHeight="1" spans="1:64">
      <c r="A80" s="5"/>
      <c r="B80" s="5" t="s">
        <v>453</v>
      </c>
      <c r="C80" s="5" t="s">
        <v>453</v>
      </c>
      <c r="D80" s="5" t="s">
        <v>454</v>
      </c>
      <c r="E80" s="5" t="s">
        <v>455</v>
      </c>
      <c r="F80" s="5" t="s">
        <v>456</v>
      </c>
      <c r="G80" s="5" t="b">
        <v>0</v>
      </c>
      <c r="H80" s="5" t="s">
        <v>126</v>
      </c>
      <c r="I80" s="5" t="s">
        <v>457</v>
      </c>
      <c r="J80" s="5">
        <v>0</v>
      </c>
      <c r="K80" s="5">
        <v>1000</v>
      </c>
      <c r="L80" s="5"/>
      <c r="M80" s="5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7"/>
      <c r="Z80" s="7"/>
      <c r="AA80" s="7"/>
      <c r="AB80" s="7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>
        <v>-20.4907904142486</v>
      </c>
      <c r="AT80" s="5">
        <v>0.559899278935495</v>
      </c>
      <c r="AU80" s="5">
        <v>-24.2423660277377</v>
      </c>
      <c r="AV80" s="5">
        <v>0.585579949294859</v>
      </c>
      <c r="AW80" s="5">
        <v>-36.9971131787302</v>
      </c>
      <c r="AX80" s="5">
        <v>1.30818164230239</v>
      </c>
      <c r="AY80" s="5">
        <v>-21.8113402136987</v>
      </c>
      <c r="AZ80" s="5">
        <v>0.829423345006231</v>
      </c>
      <c r="BA80" s="5">
        <v>-33.0292761317217</v>
      </c>
      <c r="BB80" s="5">
        <v>1.36188241516856</v>
      </c>
      <c r="BC80" s="5">
        <v>-37.1952771460917</v>
      </c>
      <c r="BD80" s="5">
        <v>1.00929835153783</v>
      </c>
      <c r="BE80" s="5">
        <v>-28.5806555296403</v>
      </c>
      <c r="BF80" s="5">
        <v>0.237108654413158</v>
      </c>
      <c r="BG80" s="5">
        <v>-41.1784178186322</v>
      </c>
      <c r="BH80" s="5">
        <v>1.72095976820255</v>
      </c>
      <c r="BI80" s="1" t="b">
        <f t="shared" si="8"/>
        <v>0</v>
      </c>
      <c r="BJ80" s="1" t="b">
        <f t="shared" si="9"/>
        <v>1</v>
      </c>
      <c r="BK80" s="1" t="b">
        <f t="shared" si="10"/>
        <v>1</v>
      </c>
      <c r="BL80" s="1" t="str">
        <f t="shared" si="11"/>
        <v>"PYK": 1, </v>
      </c>
    </row>
    <row r="81" customHeight="1" spans="1:64">
      <c r="A81" s="5"/>
      <c r="B81" s="5" t="s">
        <v>458</v>
      </c>
      <c r="C81" s="5" t="s">
        <v>458</v>
      </c>
      <c r="D81" s="5" t="s">
        <v>459</v>
      </c>
      <c r="E81" s="5" t="s">
        <v>460</v>
      </c>
      <c r="F81" s="5" t="s">
        <v>461</v>
      </c>
      <c r="G81" s="5" t="b">
        <v>1</v>
      </c>
      <c r="H81" s="5" t="s">
        <v>126</v>
      </c>
      <c r="I81" s="5" t="s">
        <v>462</v>
      </c>
      <c r="J81" s="5">
        <v>-1000</v>
      </c>
      <c r="K81" s="5">
        <v>1000</v>
      </c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7"/>
      <c r="Z81" s="7"/>
      <c r="AA81" s="7"/>
      <c r="AB81" s="7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>
        <v>-19.1438129554461</v>
      </c>
      <c r="AT81" s="5">
        <v>1.90727638440527</v>
      </c>
      <c r="AU81" s="5">
        <v>-4.66085009945422</v>
      </c>
      <c r="AV81" s="5">
        <v>1.77756102370252</v>
      </c>
      <c r="AW81" s="5">
        <v>-3.04134097001144</v>
      </c>
      <c r="AX81" s="5">
        <v>1.12487261157817</v>
      </c>
      <c r="AY81" s="5">
        <v>0.331403858514977</v>
      </c>
      <c r="AZ81" s="5">
        <v>0.208206854862468</v>
      </c>
      <c r="BA81" s="5">
        <v>1.91348924748724</v>
      </c>
      <c r="BB81" s="5">
        <v>0.56794637315244</v>
      </c>
      <c r="BC81" s="5">
        <v>-0.310074868721057</v>
      </c>
      <c r="BD81" s="5">
        <v>0.464827417162205</v>
      </c>
      <c r="BE81" s="5">
        <v>-16.4360797487333</v>
      </c>
      <c r="BF81" s="5">
        <v>2.11035238192319</v>
      </c>
      <c r="BG81" s="5">
        <v>-27.1376970003197</v>
      </c>
      <c r="BH81" s="5">
        <v>0.657200919934466</v>
      </c>
      <c r="BI81" s="1" t="b">
        <f t="shared" si="8"/>
        <v>0</v>
      </c>
      <c r="BJ81" s="1" t="b">
        <f t="shared" si="9"/>
        <v>1</v>
      </c>
      <c r="BK81" s="1" t="b">
        <f t="shared" si="10"/>
        <v>1</v>
      </c>
      <c r="BL81" s="1" t="str">
        <f t="shared" si="11"/>
        <v>"GAPD": 1, </v>
      </c>
    </row>
    <row r="82" customHeight="1" spans="1:64">
      <c r="A82" s="5"/>
      <c r="B82" s="5" t="s">
        <v>463</v>
      </c>
      <c r="C82" s="5" t="s">
        <v>463</v>
      </c>
      <c r="D82" s="5"/>
      <c r="E82" s="5" t="s">
        <v>464</v>
      </c>
      <c r="F82" s="5" t="s">
        <v>465</v>
      </c>
      <c r="G82" s="5" t="b">
        <v>0</v>
      </c>
      <c r="H82" s="5" t="s">
        <v>390</v>
      </c>
      <c r="I82" s="5" t="s">
        <v>466</v>
      </c>
      <c r="J82" s="5">
        <v>0</v>
      </c>
      <c r="K82" s="5">
        <v>1000</v>
      </c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7"/>
      <c r="Z82" s="7"/>
      <c r="AA82" s="7"/>
      <c r="AB82" s="7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>
        <v>-18.7846282385492</v>
      </c>
      <c r="AT82" s="5">
        <v>0.760058040416107</v>
      </c>
      <c r="AU82" s="5">
        <v>-12.3358637076723</v>
      </c>
      <c r="AV82" s="5">
        <v>0.456927800579996</v>
      </c>
      <c r="AW82" s="5">
        <v>-12.1913883798087</v>
      </c>
      <c r="AX82" s="5">
        <v>0.198178051757916</v>
      </c>
      <c r="AY82" s="5">
        <v>-14.8025344371154</v>
      </c>
      <c r="AZ82" s="5">
        <v>0.242194237931404</v>
      </c>
      <c r="BA82" s="5">
        <v>-30.89395230023</v>
      </c>
      <c r="BB82" s="5">
        <v>0.150218470438934</v>
      </c>
      <c r="BC82" s="5">
        <v>-14.8760982524959</v>
      </c>
      <c r="BD82" s="5">
        <v>0.288419049901484</v>
      </c>
      <c r="BE82" s="5">
        <v>-15.6046795639064</v>
      </c>
      <c r="BF82" s="5">
        <v>0.519700047103328</v>
      </c>
      <c r="BG82" s="5">
        <v>-14.6355677369417</v>
      </c>
      <c r="BH82" s="5">
        <v>0.565294689095309</v>
      </c>
      <c r="BI82" s="1" t="b">
        <f t="shared" si="8"/>
        <v>0</v>
      </c>
      <c r="BJ82" s="1" t="b">
        <f t="shared" si="9"/>
        <v>0</v>
      </c>
      <c r="BK82" s="1" t="b">
        <f t="shared" si="10"/>
        <v>0</v>
      </c>
      <c r="BL82" s="1" t="str">
        <f t="shared" si="11"/>
        <v/>
      </c>
    </row>
    <row r="83" customHeight="1" spans="1:64">
      <c r="A83" s="5"/>
      <c r="B83" s="5" t="s">
        <v>467</v>
      </c>
      <c r="C83" s="5" t="s">
        <v>467</v>
      </c>
      <c r="D83" s="5"/>
      <c r="E83" s="5" t="s">
        <v>468</v>
      </c>
      <c r="F83" s="5" t="s">
        <v>469</v>
      </c>
      <c r="G83" s="5" t="b">
        <v>0</v>
      </c>
      <c r="H83" s="5" t="s">
        <v>426</v>
      </c>
      <c r="I83" s="5" t="s">
        <v>470</v>
      </c>
      <c r="J83" s="5">
        <v>0</v>
      </c>
      <c r="K83" s="5">
        <v>1000</v>
      </c>
      <c r="L83" s="5"/>
      <c r="M83" s="5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7"/>
      <c r="Z83" s="7"/>
      <c r="AA83" s="7"/>
      <c r="AB83" s="7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>
        <v>-16.1658825950244</v>
      </c>
      <c r="AT83" s="5">
        <v>0.433255812580553</v>
      </c>
      <c r="AU83" s="5">
        <v>-17.8852402108099</v>
      </c>
      <c r="AV83" s="5">
        <v>0.53711914095988</v>
      </c>
      <c r="AW83" s="5">
        <v>-14.2568091630729</v>
      </c>
      <c r="AX83" s="5">
        <v>0.331647114684468</v>
      </c>
      <c r="AY83" s="5">
        <v>-16.7465185522906</v>
      </c>
      <c r="AZ83" s="5">
        <v>0.213344004685586</v>
      </c>
      <c r="BA83" s="5">
        <v>-12.825497748537</v>
      </c>
      <c r="BB83" s="5">
        <v>0.460211723783982</v>
      </c>
      <c r="BC83" s="5">
        <v>-16.3551692046014</v>
      </c>
      <c r="BD83" s="5">
        <v>0.189307987482968</v>
      </c>
      <c r="BE83" s="5">
        <v>-13.8985064081024</v>
      </c>
      <c r="BF83" s="5">
        <v>0.831216679855565</v>
      </c>
      <c r="BG83" s="5">
        <v>-15.5913435725767</v>
      </c>
      <c r="BH83" s="5">
        <v>0.55697681107072</v>
      </c>
      <c r="BI83" s="1" t="b">
        <f t="shared" si="8"/>
        <v>0</v>
      </c>
      <c r="BJ83" s="1" t="b">
        <f t="shared" si="9"/>
        <v>0</v>
      </c>
      <c r="BK83" s="1" t="b">
        <f t="shared" si="10"/>
        <v>0</v>
      </c>
      <c r="BL83" s="1" t="str">
        <f t="shared" si="11"/>
        <v/>
      </c>
    </row>
    <row r="84" customHeight="1" spans="1:64">
      <c r="A84" s="5"/>
      <c r="B84" s="5" t="s">
        <v>471</v>
      </c>
      <c r="C84" s="5" t="s">
        <v>471</v>
      </c>
      <c r="D84" s="5" t="s">
        <v>472</v>
      </c>
      <c r="E84" s="5" t="s">
        <v>473</v>
      </c>
      <c r="F84" s="5" t="s">
        <v>474</v>
      </c>
      <c r="G84" s="5" t="b">
        <v>0</v>
      </c>
      <c r="H84" s="5" t="s">
        <v>119</v>
      </c>
      <c r="I84" s="5" t="s">
        <v>475</v>
      </c>
      <c r="J84" s="5">
        <v>0</v>
      </c>
      <c r="K84" s="5">
        <v>1000</v>
      </c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7"/>
      <c r="Z84" s="7"/>
      <c r="AA84" s="7"/>
      <c r="AB84" s="7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>
        <v>-15.5382926698643</v>
      </c>
      <c r="AT84" s="5">
        <v>0.107142460658683</v>
      </c>
      <c r="AU84" s="5">
        <v>-16.3817983116716</v>
      </c>
      <c r="AV84" s="5">
        <v>0.347622656837584</v>
      </c>
      <c r="AW84" s="5">
        <v>-18.8865782202716</v>
      </c>
      <c r="AX84" s="5">
        <v>0.121284976158304</v>
      </c>
      <c r="AY84" s="5">
        <v>-17.1632385665866</v>
      </c>
      <c r="AZ84" s="5">
        <v>0.402210108010348</v>
      </c>
      <c r="BA84" s="5">
        <v>-16.3321656991487</v>
      </c>
      <c r="BB84" s="5">
        <v>1.20692493065596</v>
      </c>
      <c r="BC84" s="5">
        <v>-9.54536087311555</v>
      </c>
      <c r="BD84" s="5">
        <v>0.1239864013468</v>
      </c>
      <c r="BE84" s="5">
        <v>-16.4360797487333</v>
      </c>
      <c r="BF84" s="5">
        <v>0.277596565072554</v>
      </c>
      <c r="BG84" s="5">
        <v>-14.0295367053505</v>
      </c>
      <c r="BH84" s="5">
        <v>0.60761412725263</v>
      </c>
      <c r="BI84" s="1" t="b">
        <f t="shared" si="8"/>
        <v>0</v>
      </c>
      <c r="BJ84" s="1" t="b">
        <f t="shared" si="9"/>
        <v>1</v>
      </c>
      <c r="BK84" s="1" t="b">
        <f t="shared" si="10"/>
        <v>1</v>
      </c>
      <c r="BL84" s="1" t="str">
        <f t="shared" si="11"/>
        <v>"PGL": 1, </v>
      </c>
    </row>
    <row r="85" customHeight="1" spans="1:64">
      <c r="A85" s="5"/>
      <c r="B85" s="5" t="s">
        <v>476</v>
      </c>
      <c r="C85" s="5" t="s">
        <v>476</v>
      </c>
      <c r="D85" s="5" t="s">
        <v>477</v>
      </c>
      <c r="E85" s="5" t="s">
        <v>478</v>
      </c>
      <c r="F85" s="5" t="s">
        <v>479</v>
      </c>
      <c r="G85" s="5" t="b">
        <v>0</v>
      </c>
      <c r="H85" s="5" t="s">
        <v>446</v>
      </c>
      <c r="I85" s="5" t="s">
        <v>480</v>
      </c>
      <c r="J85" s="5">
        <v>0</v>
      </c>
      <c r="K85" s="5">
        <v>1000</v>
      </c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7"/>
      <c r="Z85" s="7"/>
      <c r="AA85" s="7"/>
      <c r="AB85" s="7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>
        <v>-15.2590407588472</v>
      </c>
      <c r="AT85" s="5">
        <v>0.117068558170239</v>
      </c>
      <c r="AU85" s="5">
        <v>9.53451876934678</v>
      </c>
      <c r="AV85" s="5">
        <v>0.311060205085736</v>
      </c>
      <c r="AW85" s="5">
        <v>8.60571345873037</v>
      </c>
      <c r="AX85" s="5">
        <v>0.0731164403823461</v>
      </c>
      <c r="AY85" s="5">
        <v>-17.9896304132158</v>
      </c>
      <c r="AZ85" s="5">
        <v>0.0571933812647855</v>
      </c>
      <c r="BA85" s="5">
        <v>-11.8766590894163</v>
      </c>
      <c r="BB85" s="5">
        <v>0.122850894266402</v>
      </c>
      <c r="BC85" s="5">
        <v>-11.943647706081</v>
      </c>
      <c r="BD85" s="5">
        <v>0.118141373385484</v>
      </c>
      <c r="BE85" s="5">
        <v>-16.526070814056</v>
      </c>
      <c r="BF85" s="5">
        <v>0.131053648537917</v>
      </c>
      <c r="BG85" s="5">
        <v>7.67022659453013</v>
      </c>
      <c r="BH85" s="5">
        <v>0.0912470517824459</v>
      </c>
      <c r="BI85" s="1" t="b">
        <f t="shared" si="8"/>
        <v>0</v>
      </c>
      <c r="BJ85" s="1" t="b">
        <f t="shared" si="9"/>
        <v>1</v>
      </c>
      <c r="BK85" s="1" t="b">
        <f t="shared" si="10"/>
        <v>1</v>
      </c>
      <c r="BL85" s="1" t="str">
        <f t="shared" si="11"/>
        <v>"ACKr": 1, </v>
      </c>
    </row>
    <row r="86" customHeight="1" spans="1:64">
      <c r="A86" s="5"/>
      <c r="B86" s="5" t="s">
        <v>481</v>
      </c>
      <c r="C86" s="5" t="s">
        <v>481</v>
      </c>
      <c r="D86" s="5"/>
      <c r="E86" s="5" t="s">
        <v>482</v>
      </c>
      <c r="F86" s="5" t="s">
        <v>483</v>
      </c>
      <c r="G86" s="5" t="b">
        <v>0</v>
      </c>
      <c r="H86" s="5" t="s">
        <v>394</v>
      </c>
      <c r="I86" s="5" t="s">
        <v>484</v>
      </c>
      <c r="J86" s="5">
        <v>0</v>
      </c>
      <c r="K86" s="5">
        <v>1000</v>
      </c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7"/>
      <c r="Z86" s="7"/>
      <c r="AA86" s="7"/>
      <c r="AB86" s="7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>
        <v>-14.963424556804</v>
      </c>
      <c r="AT86" s="5">
        <v>0.134226210165868</v>
      </c>
      <c r="AU86" s="5">
        <v>-17.1726571969569</v>
      </c>
      <c r="AV86" s="5">
        <v>0.766322274132387</v>
      </c>
      <c r="AW86" s="5">
        <v>-32.7781910490609</v>
      </c>
      <c r="AX86" s="5">
        <v>0.296654759031625</v>
      </c>
      <c r="AY86" s="5">
        <v>-16.0029885786496</v>
      </c>
      <c r="AZ86" s="5">
        <v>0.488392558025041</v>
      </c>
      <c r="BA86" s="5">
        <v>-20.9060159733343</v>
      </c>
      <c r="BB86" s="5">
        <v>0.936252436458747</v>
      </c>
      <c r="BC86" s="5">
        <v>-14.3457012352321</v>
      </c>
      <c r="BD86" s="5">
        <v>0.273844236538401</v>
      </c>
      <c r="BE86" s="5">
        <v>-16.3788250478063</v>
      </c>
      <c r="BF86" s="5">
        <v>0.494493700946939</v>
      </c>
      <c r="BG86" s="5">
        <v>-14.5120021921957</v>
      </c>
      <c r="BH86" s="5">
        <v>0.395667151635662</v>
      </c>
      <c r="BI86" s="1" t="b">
        <f t="shared" si="8"/>
        <v>0</v>
      </c>
      <c r="BJ86" s="1" t="b">
        <f t="shared" si="9"/>
        <v>0</v>
      </c>
      <c r="BK86" s="1" t="b">
        <f t="shared" si="10"/>
        <v>0</v>
      </c>
      <c r="BL86" s="1" t="str">
        <f t="shared" si="11"/>
        <v/>
      </c>
    </row>
    <row r="87" customHeight="1" spans="1:64">
      <c r="A87" s="5"/>
      <c r="B87" s="5" t="s">
        <v>485</v>
      </c>
      <c r="C87" s="5" t="s">
        <v>485</v>
      </c>
      <c r="D87" s="5"/>
      <c r="E87" s="5" t="s">
        <v>486</v>
      </c>
      <c r="F87" s="5" t="s">
        <v>487</v>
      </c>
      <c r="G87" s="5" t="b">
        <v>0</v>
      </c>
      <c r="H87" s="5" t="s">
        <v>488</v>
      </c>
      <c r="I87" s="5" t="s">
        <v>489</v>
      </c>
      <c r="J87" s="5">
        <v>0</v>
      </c>
      <c r="K87" s="5">
        <v>1000</v>
      </c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7"/>
      <c r="Z87" s="7"/>
      <c r="AA87" s="7"/>
      <c r="AB87" s="7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>
        <v>-13.626100213287</v>
      </c>
      <c r="AT87" s="5">
        <v>0.158696421472118</v>
      </c>
      <c r="AU87" s="5">
        <v>-12.5205564189984</v>
      </c>
      <c r="AV87" s="5">
        <v>0.466476111644317</v>
      </c>
      <c r="AW87" s="5">
        <v>-9.0759005817593</v>
      </c>
      <c r="AX87" s="5">
        <v>0.141619417086449</v>
      </c>
      <c r="AY87" s="5">
        <v>-11.8682448044317</v>
      </c>
      <c r="AZ87" s="5">
        <v>0.40625614314887</v>
      </c>
      <c r="BA87" s="5">
        <v>-13.4339184555602</v>
      </c>
      <c r="BB87" s="5">
        <v>1.21316121371438</v>
      </c>
      <c r="BC87" s="5">
        <v>-29.3999331687554</v>
      </c>
      <c r="BD87" s="5">
        <v>0.17126007072385</v>
      </c>
      <c r="BE87" s="5">
        <v>-12.4943614375767</v>
      </c>
      <c r="BF87" s="5">
        <v>0.306977054085775</v>
      </c>
      <c r="BG87" s="5">
        <v>-12.0078602750239</v>
      </c>
      <c r="BH87" s="5">
        <v>0.614427336709527</v>
      </c>
      <c r="BI87" s="1" t="b">
        <f t="shared" si="8"/>
        <v>0</v>
      </c>
      <c r="BJ87" s="1" t="b">
        <f t="shared" si="9"/>
        <v>0</v>
      </c>
      <c r="BK87" s="1" t="b">
        <f t="shared" si="10"/>
        <v>0</v>
      </c>
      <c r="BL87" s="1" t="str">
        <f t="shared" si="11"/>
        <v/>
      </c>
    </row>
    <row r="88" customHeight="1" spans="1:64">
      <c r="A88" s="5"/>
      <c r="B88" s="5" t="s">
        <v>490</v>
      </c>
      <c r="C88" s="5" t="s">
        <v>490</v>
      </c>
      <c r="D88" s="5"/>
      <c r="E88" s="5" t="s">
        <v>491</v>
      </c>
      <c r="F88" s="5" t="s">
        <v>492</v>
      </c>
      <c r="G88" s="5" t="b">
        <v>1</v>
      </c>
      <c r="H88" s="5" t="s">
        <v>394</v>
      </c>
      <c r="I88" s="5" t="s">
        <v>493</v>
      </c>
      <c r="J88" s="5">
        <v>-1000</v>
      </c>
      <c r="K88" s="5">
        <v>1000</v>
      </c>
      <c r="L88" s="5"/>
      <c r="M88" s="5"/>
      <c r="N88" s="5"/>
      <c r="O88" s="5"/>
      <c r="P88" s="5"/>
      <c r="Q88" s="5"/>
      <c r="R88" s="5"/>
      <c r="S88" s="5"/>
      <c r="T88" s="5"/>
      <c r="U88" s="7"/>
      <c r="V88" s="7"/>
      <c r="W88" s="7"/>
      <c r="X88" s="7"/>
      <c r="Y88" s="7"/>
      <c r="Z88" s="7"/>
      <c r="AA88" s="7"/>
      <c r="AB88" s="7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>
        <v>-11.769387574527</v>
      </c>
      <c r="AT88" s="5">
        <v>0.065662989449408</v>
      </c>
      <c r="AU88" s="5">
        <v>-7.58637878580811</v>
      </c>
      <c r="AV88" s="5">
        <v>0.700350895368495</v>
      </c>
      <c r="AW88" s="5">
        <v>-15.7294336239485</v>
      </c>
      <c r="AX88" s="5">
        <v>0.287503099464903</v>
      </c>
      <c r="AY88" s="5">
        <v>-9.98328937284028</v>
      </c>
      <c r="AZ88" s="5">
        <v>0.485032171998667</v>
      </c>
      <c r="BA88" s="5">
        <v>-4.84074137098555</v>
      </c>
      <c r="BB88" s="5">
        <v>0.928157466464008</v>
      </c>
      <c r="BC88" s="5">
        <v>-11.334067492423</v>
      </c>
      <c r="BD88" s="5">
        <v>0.247049148510759</v>
      </c>
      <c r="BE88" s="5">
        <v>-10.4690099194444</v>
      </c>
      <c r="BF88" s="5">
        <v>0.476811243031349</v>
      </c>
      <c r="BG88" s="5">
        <v>-12.1113259653859</v>
      </c>
      <c r="BH88" s="5">
        <v>0.385001909637458</v>
      </c>
      <c r="BI88" s="1" t="b">
        <f t="shared" si="8"/>
        <v>0</v>
      </c>
      <c r="BJ88" s="1" t="b">
        <f t="shared" si="9"/>
        <v>0</v>
      </c>
      <c r="BK88" s="1" t="b">
        <f t="shared" si="10"/>
        <v>0</v>
      </c>
      <c r="BL88" s="1" t="str">
        <f t="shared" si="11"/>
        <v/>
      </c>
    </row>
    <row r="89" customHeight="1" spans="1:64">
      <c r="A89" s="5"/>
      <c r="B89" s="5" t="s">
        <v>494</v>
      </c>
      <c r="C89" s="5" t="s">
        <v>494</v>
      </c>
      <c r="D89" s="5"/>
      <c r="E89" s="5" t="s">
        <v>495</v>
      </c>
      <c r="F89" s="5" t="s">
        <v>496</v>
      </c>
      <c r="G89" s="5" t="b">
        <v>0</v>
      </c>
      <c r="H89" s="5" t="s">
        <v>446</v>
      </c>
      <c r="I89" s="5" t="s">
        <v>497</v>
      </c>
      <c r="J89" s="5">
        <v>0</v>
      </c>
      <c r="K89" s="5">
        <v>1000</v>
      </c>
      <c r="L89" s="5"/>
      <c r="M89" s="5"/>
      <c r="N89" s="5"/>
      <c r="O89" s="5"/>
      <c r="P89" s="5"/>
      <c r="Q89" s="5"/>
      <c r="R89" s="5"/>
      <c r="S89" s="5"/>
      <c r="T89" s="5"/>
      <c r="U89" s="7"/>
      <c r="V89" s="7"/>
      <c r="W89" s="7"/>
      <c r="X89" s="7"/>
      <c r="Y89" s="7"/>
      <c r="Z89" s="7"/>
      <c r="AA89" s="7"/>
      <c r="AB89" s="7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>
        <v>-11.654677245871</v>
      </c>
      <c r="AT89" s="5">
        <v>0.217802489305946</v>
      </c>
      <c r="AU89" s="5">
        <v>12.182312298091</v>
      </c>
      <c r="AV89" s="5">
        <v>0.308159183907453</v>
      </c>
      <c r="AW89" s="5">
        <v>11.9731534302488</v>
      </c>
      <c r="AX89" s="5">
        <v>0.0947207837598099</v>
      </c>
      <c r="AY89" s="5">
        <v>11.8626880806582</v>
      </c>
      <c r="AZ89" s="5">
        <v>0.135479060521259</v>
      </c>
      <c r="BA89" s="5">
        <v>12.4759081463914</v>
      </c>
      <c r="BB89" s="5">
        <v>0.129420209035122</v>
      </c>
      <c r="BC89" s="5">
        <v>12.2432176490305</v>
      </c>
      <c r="BD89" s="5">
        <v>0.0528011108460684</v>
      </c>
      <c r="BE89" s="5">
        <v>11.6581337666194</v>
      </c>
      <c r="BF89" s="5">
        <v>0.0874005206531175</v>
      </c>
      <c r="BG89" s="5">
        <v>11.6717723531231</v>
      </c>
      <c r="BH89" s="5">
        <v>0.113994323481652</v>
      </c>
      <c r="BI89" s="1" t="b">
        <f t="shared" si="8"/>
        <v>0</v>
      </c>
      <c r="BJ89" s="1" t="b">
        <f t="shared" si="9"/>
        <v>0</v>
      </c>
      <c r="BK89" s="1" t="b">
        <f t="shared" si="10"/>
        <v>0</v>
      </c>
      <c r="BL89" s="1" t="str">
        <f t="shared" si="11"/>
        <v/>
      </c>
    </row>
    <row r="90" customHeight="1" spans="1:64">
      <c r="A90" s="5"/>
      <c r="B90" s="5" t="s">
        <v>498</v>
      </c>
      <c r="C90" s="5" t="s">
        <v>498</v>
      </c>
      <c r="D90" s="5" t="s">
        <v>499</v>
      </c>
      <c r="E90" s="5" t="s">
        <v>500</v>
      </c>
      <c r="F90" s="5" t="s">
        <v>501</v>
      </c>
      <c r="G90" s="5" t="b">
        <v>1</v>
      </c>
      <c r="H90" s="5" t="s">
        <v>138</v>
      </c>
      <c r="I90" s="5" t="s">
        <v>502</v>
      </c>
      <c r="J90" s="5">
        <v>-1000</v>
      </c>
      <c r="K90" s="5">
        <v>1000</v>
      </c>
      <c r="L90" s="5"/>
      <c r="M90" s="5"/>
      <c r="N90" s="5"/>
      <c r="O90" s="5"/>
      <c r="P90" s="5"/>
      <c r="Q90" s="5"/>
      <c r="R90" s="5"/>
      <c r="S90" s="5"/>
      <c r="T90" s="5"/>
      <c r="U90" s="7"/>
      <c r="V90" s="7"/>
      <c r="W90" s="7"/>
      <c r="X90" s="7"/>
      <c r="Y90" s="7"/>
      <c r="Z90" s="7"/>
      <c r="AA90" s="7"/>
      <c r="AB90" s="7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>
        <v>-6.92957834008362</v>
      </c>
      <c r="AT90" s="5">
        <v>0.601496995639142</v>
      </c>
      <c r="AU90" s="5">
        <v>-29.0239699862599</v>
      </c>
      <c r="AV90" s="5">
        <v>0.420674065661533</v>
      </c>
      <c r="AW90" s="5">
        <v>-43.9147661928537</v>
      </c>
      <c r="AX90" s="5">
        <v>1.52746561034106</v>
      </c>
      <c r="AY90" s="5">
        <v>-27.7469017493162</v>
      </c>
      <c r="AZ90" s="5">
        <v>0.408423240386506</v>
      </c>
      <c r="BA90" s="5">
        <v>-28.6918273306709</v>
      </c>
      <c r="BB90" s="5">
        <v>0.247283792871409</v>
      </c>
      <c r="BC90" s="5">
        <v>-28.3865554799042</v>
      </c>
      <c r="BD90" s="5">
        <v>0.290300246406094</v>
      </c>
      <c r="BE90" s="5">
        <v>-27.1666971231443</v>
      </c>
      <c r="BF90" s="5">
        <v>1.58937552206189</v>
      </c>
      <c r="BG90" s="5">
        <v>-20.1594959490254</v>
      </c>
      <c r="BH90" s="5">
        <v>0.0912470517824459</v>
      </c>
      <c r="BI90" s="1" t="b">
        <f t="shared" si="8"/>
        <v>0</v>
      </c>
      <c r="BJ90" s="1" t="b">
        <f t="shared" si="9"/>
        <v>1</v>
      </c>
      <c r="BK90" s="1" t="b">
        <f t="shared" si="10"/>
        <v>1</v>
      </c>
      <c r="BL90" s="1" t="str">
        <f t="shared" si="11"/>
        <v>"SUCOAS": 1, </v>
      </c>
    </row>
    <row r="91" customHeight="1" spans="1:64">
      <c r="A91" s="5"/>
      <c r="B91" s="5" t="s">
        <v>503</v>
      </c>
      <c r="C91" s="5" t="s">
        <v>504</v>
      </c>
      <c r="D91" s="5" t="s">
        <v>505</v>
      </c>
      <c r="E91" s="5" t="s">
        <v>506</v>
      </c>
      <c r="F91" s="5" t="s">
        <v>507</v>
      </c>
      <c r="G91" s="5" t="b">
        <v>1</v>
      </c>
      <c r="H91" s="5" t="s">
        <v>138</v>
      </c>
      <c r="I91" s="5" t="s">
        <v>508</v>
      </c>
      <c r="J91" s="5">
        <v>-1000</v>
      </c>
      <c r="K91" s="5">
        <v>1000</v>
      </c>
      <c r="L91" s="5"/>
      <c r="M91" s="5"/>
      <c r="N91" s="5"/>
      <c r="O91" s="5"/>
      <c r="P91" s="5"/>
      <c r="Q91" s="5"/>
      <c r="R91" s="5"/>
      <c r="S91" s="5"/>
      <c r="T91" s="5"/>
      <c r="U91" s="7"/>
      <c r="V91" s="7"/>
      <c r="W91" s="7"/>
      <c r="X91" s="7"/>
      <c r="Y91" s="7"/>
      <c r="Z91" s="7"/>
      <c r="AA91" s="7"/>
      <c r="AB91" s="7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>
        <v>-4.16155467036351</v>
      </c>
      <c r="AT91" s="5">
        <v>0.118294327618054</v>
      </c>
      <c r="AU91" s="5">
        <v>-6.65878500330393</v>
      </c>
      <c r="AV91" s="5">
        <v>0.527628635806517</v>
      </c>
      <c r="AW91" s="5">
        <v>-4.35963158877948</v>
      </c>
      <c r="AX91" s="5">
        <v>0.101439001105049</v>
      </c>
      <c r="AY91" s="5">
        <v>-7.0756266415177</v>
      </c>
      <c r="AZ91" s="5">
        <v>0.604901914760211</v>
      </c>
      <c r="BA91" s="5">
        <v>-5.80721511061705</v>
      </c>
      <c r="BB91" s="5">
        <v>0.527078764796306</v>
      </c>
      <c r="BC91" s="5">
        <v>-5.53068853611162</v>
      </c>
      <c r="BD91" s="5">
        <v>0.264379618845326</v>
      </c>
      <c r="BE91" s="5">
        <v>-4.00444068022967</v>
      </c>
      <c r="BF91" s="5">
        <v>0.241262459981149</v>
      </c>
      <c r="BG91" s="5">
        <v>-5.5794560928321</v>
      </c>
      <c r="BH91" s="5">
        <v>0.207054921541641</v>
      </c>
      <c r="BI91" s="1" t="b">
        <f t="shared" si="8"/>
        <v>0</v>
      </c>
      <c r="BJ91" s="1" t="b">
        <f t="shared" si="9"/>
        <v>1</v>
      </c>
      <c r="BK91" s="1" t="b">
        <f t="shared" si="10"/>
        <v>1</v>
      </c>
      <c r="BL91" s="1" t="str">
        <f t="shared" si="11"/>
        <v>"ACONTa": 1, </v>
      </c>
    </row>
    <row r="92" customHeight="1" spans="1:64">
      <c r="A92" s="5"/>
      <c r="B92" s="5" t="s">
        <v>509</v>
      </c>
      <c r="C92" s="5" t="s">
        <v>510</v>
      </c>
      <c r="D92" s="5" t="s">
        <v>511</v>
      </c>
      <c r="E92" s="5" t="s">
        <v>512</v>
      </c>
      <c r="F92" s="5" t="s">
        <v>513</v>
      </c>
      <c r="G92" s="5" t="b">
        <v>1</v>
      </c>
      <c r="H92" s="5" t="s">
        <v>138</v>
      </c>
      <c r="I92" s="5" t="s">
        <v>508</v>
      </c>
      <c r="J92" s="5">
        <v>-1000</v>
      </c>
      <c r="K92" s="5">
        <v>1000</v>
      </c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7"/>
      <c r="Z92" s="7"/>
      <c r="AA92" s="7"/>
      <c r="AB92" s="7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>
        <v>-4.16155467036351</v>
      </c>
      <c r="AT92" s="5">
        <v>0.118435177188081</v>
      </c>
      <c r="AU92" s="5">
        <v>-6.65878500330393</v>
      </c>
      <c r="AV92" s="5">
        <v>0.328126946025441</v>
      </c>
      <c r="AW92" s="5">
        <v>-4.35963158877947</v>
      </c>
      <c r="AX92" s="5">
        <v>0.124335842065615</v>
      </c>
      <c r="AY92" s="5">
        <v>-7.07560186525268</v>
      </c>
      <c r="AZ92" s="5">
        <v>0.228153398742517</v>
      </c>
      <c r="BA92" s="5">
        <v>-5.80721511061705</v>
      </c>
      <c r="BB92" s="5">
        <v>0.161895091389031</v>
      </c>
      <c r="BC92" s="5">
        <v>-5.53068853611163</v>
      </c>
      <c r="BD92" s="5">
        <v>0.217290174747689</v>
      </c>
      <c r="BE92" s="5">
        <v>-4.00444068022967</v>
      </c>
      <c r="BF92" s="5">
        <v>0.187174833955039</v>
      </c>
      <c r="BG92" s="5">
        <v>-5.57945609283211</v>
      </c>
      <c r="BH92" s="5">
        <v>1.56457605084113</v>
      </c>
      <c r="BI92" s="1" t="b">
        <f t="shared" si="8"/>
        <v>0</v>
      </c>
      <c r="BJ92" s="1" t="b">
        <f t="shared" si="9"/>
        <v>1</v>
      </c>
      <c r="BK92" s="1" t="b">
        <f t="shared" si="10"/>
        <v>1</v>
      </c>
      <c r="BL92" s="1" t="str">
        <f t="shared" si="11"/>
        <v>"ACONTb": 1, </v>
      </c>
    </row>
    <row r="93" customHeight="1" spans="1:64">
      <c r="A93" s="5"/>
      <c r="B93" s="5" t="s">
        <v>514</v>
      </c>
      <c r="C93" s="5" t="s">
        <v>514</v>
      </c>
      <c r="D93" s="5" t="s">
        <v>515</v>
      </c>
      <c r="E93" s="5" t="s">
        <v>516</v>
      </c>
      <c r="F93" s="5" t="s">
        <v>517</v>
      </c>
      <c r="G93" s="5" t="b">
        <v>1</v>
      </c>
      <c r="H93" s="5" t="s">
        <v>126</v>
      </c>
      <c r="I93" s="5" t="s">
        <v>518</v>
      </c>
      <c r="J93" s="5">
        <v>-1000</v>
      </c>
      <c r="K93" s="5">
        <v>1000</v>
      </c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7"/>
      <c r="Z93" s="7"/>
      <c r="AA93" s="7"/>
      <c r="AB93" s="7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>
        <v>-0.44514037090142</v>
      </c>
      <c r="AT93" s="5">
        <v>0.27360338005899</v>
      </c>
      <c r="AU93" s="5">
        <v>-2.74411411255787</v>
      </c>
      <c r="AV93" s="5">
        <v>0.368523369201555</v>
      </c>
      <c r="AW93" s="5">
        <v>-2.31299141651575</v>
      </c>
      <c r="AX93" s="5">
        <v>0.215241265361731</v>
      </c>
      <c r="AY93" s="5">
        <v>-3.50934127458042</v>
      </c>
      <c r="AZ93" s="5">
        <v>0.555268416301373</v>
      </c>
      <c r="BA93" s="5">
        <v>-5.14695663232113</v>
      </c>
      <c r="BB93" s="5">
        <v>0.754724868529858</v>
      </c>
      <c r="BC93" s="5">
        <v>-2.94213783676998</v>
      </c>
      <c r="BD93" s="5">
        <v>0.44115478428854</v>
      </c>
      <c r="BE93" s="5">
        <v>-0.224312306245878</v>
      </c>
      <c r="BF93" s="5">
        <v>0.197599228749806</v>
      </c>
      <c r="BG93" s="5">
        <v>-0.281535338040559</v>
      </c>
      <c r="BH93" s="5">
        <v>0.200782078761488</v>
      </c>
      <c r="BI93" s="1" t="b">
        <f t="shared" si="8"/>
        <v>0</v>
      </c>
      <c r="BJ93" s="1" t="b">
        <f t="shared" si="9"/>
        <v>1</v>
      </c>
      <c r="BK93" s="1" t="b">
        <f t="shared" si="10"/>
        <v>1</v>
      </c>
      <c r="BL93" s="1" t="str">
        <f t="shared" si="11"/>
        <v>"ENO": 1, </v>
      </c>
    </row>
    <row r="94" customHeight="1" spans="1:64">
      <c r="A94" s="5"/>
      <c r="B94" s="5" t="s">
        <v>519</v>
      </c>
      <c r="C94" s="5" t="s">
        <v>519</v>
      </c>
      <c r="D94" s="5" t="s">
        <v>520</v>
      </c>
      <c r="E94" s="5" t="s">
        <v>521</v>
      </c>
      <c r="F94" s="5" t="s">
        <v>522</v>
      </c>
      <c r="G94" s="5" t="b">
        <v>1</v>
      </c>
      <c r="H94" s="5" t="s">
        <v>126</v>
      </c>
      <c r="I94" s="5" t="s">
        <v>523</v>
      </c>
      <c r="J94" s="5">
        <v>-1000</v>
      </c>
      <c r="K94" s="5">
        <v>1000</v>
      </c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7"/>
      <c r="Z94" s="7"/>
      <c r="AA94" s="7"/>
      <c r="AB94" s="7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>
        <v>-0.445140370901408</v>
      </c>
      <c r="AT94" s="5">
        <v>0.199329213803034</v>
      </c>
      <c r="AU94" s="5">
        <v>-2.74411411255787</v>
      </c>
      <c r="AV94" s="5">
        <v>0.248606785666619</v>
      </c>
      <c r="AW94" s="5">
        <v>-2.31299141651575</v>
      </c>
      <c r="AX94" s="5">
        <v>0.182182863401814</v>
      </c>
      <c r="AY94" s="5">
        <v>-3.50934127458041</v>
      </c>
      <c r="AZ94" s="5">
        <v>0.116994361404746</v>
      </c>
      <c r="BA94" s="5">
        <v>-5.14693185605613</v>
      </c>
      <c r="BB94" s="5">
        <v>0.158329499923902</v>
      </c>
      <c r="BC94" s="5">
        <v>-2.94213783676999</v>
      </c>
      <c r="BD94" s="5">
        <v>0.0811538278096252</v>
      </c>
      <c r="BE94" s="5">
        <v>-0.22431230624588</v>
      </c>
      <c r="BF94" s="5">
        <v>0.337859466010916</v>
      </c>
      <c r="BG94" s="5">
        <v>-0.281535338040556</v>
      </c>
      <c r="BH94" s="5">
        <v>0.381003545626076</v>
      </c>
      <c r="BI94" s="1" t="b">
        <f t="shared" si="8"/>
        <v>0</v>
      </c>
      <c r="BJ94" s="1" t="b">
        <f t="shared" si="9"/>
        <v>1</v>
      </c>
      <c r="BK94" s="1" t="b">
        <f t="shared" si="10"/>
        <v>1</v>
      </c>
      <c r="BL94" s="1" t="str">
        <f t="shared" si="11"/>
        <v>"PGM": 1, </v>
      </c>
    </row>
    <row r="95" customHeight="1" spans="1:64">
      <c r="A95" s="5"/>
      <c r="B95" s="5" t="s">
        <v>524</v>
      </c>
      <c r="C95" s="5" t="s">
        <v>524</v>
      </c>
      <c r="D95" s="5" t="s">
        <v>525</v>
      </c>
      <c r="E95" s="5" t="s">
        <v>353</v>
      </c>
      <c r="F95" s="5" t="s">
        <v>526</v>
      </c>
      <c r="G95" s="5" t="b">
        <v>1</v>
      </c>
      <c r="H95" s="5" t="s">
        <v>119</v>
      </c>
      <c r="I95" s="5" t="s">
        <v>355</v>
      </c>
      <c r="J95" s="5">
        <v>-1000</v>
      </c>
      <c r="K95" s="5">
        <v>1000</v>
      </c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7"/>
      <c r="Z95" s="7"/>
      <c r="AA95" s="7"/>
      <c r="AB95" s="7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>
        <v>0.422949942015734</v>
      </c>
      <c r="AT95" s="5">
        <v>0.505034491402318</v>
      </c>
      <c r="AU95" s="5">
        <v>-5.91083070025225</v>
      </c>
      <c r="AV95" s="5">
        <v>1.56123816890435</v>
      </c>
      <c r="AW95" s="5">
        <v>-3.04134097001143</v>
      </c>
      <c r="AX95" s="5">
        <v>0.658620478570247</v>
      </c>
      <c r="AY95" s="5">
        <v>0.331403858514994</v>
      </c>
      <c r="AZ95" s="5">
        <v>0.702165470566071</v>
      </c>
      <c r="BA95" s="5">
        <v>1.91348924748724</v>
      </c>
      <c r="BB95" s="5">
        <v>0.651591232483642</v>
      </c>
      <c r="BC95" s="5">
        <v>-0.31007486872106</v>
      </c>
      <c r="BD95" s="5">
        <v>0.486384661377858</v>
      </c>
      <c r="BE95" s="5">
        <v>2.42573169783233</v>
      </c>
      <c r="BF95" s="5">
        <v>0.330265775729146</v>
      </c>
      <c r="BG95" s="5">
        <v>-0.387361585477997</v>
      </c>
      <c r="BH95" s="5">
        <v>0.978277468245347</v>
      </c>
      <c r="BI95" s="1" t="b">
        <f t="shared" si="8"/>
        <v>0</v>
      </c>
      <c r="BJ95" s="1" t="b">
        <f t="shared" si="9"/>
        <v>1</v>
      </c>
      <c r="BK95" s="1" t="b">
        <f t="shared" si="10"/>
        <v>1</v>
      </c>
      <c r="BL95" s="1" t="str">
        <f t="shared" si="11"/>
        <v>"TKT1": 1, </v>
      </c>
    </row>
    <row r="96" customHeight="1" spans="1:64">
      <c r="A96" s="5"/>
      <c r="B96" s="5" t="s">
        <v>527</v>
      </c>
      <c r="C96" s="5" t="s">
        <v>527</v>
      </c>
      <c r="D96" s="5" t="s">
        <v>528</v>
      </c>
      <c r="E96" s="5" t="s">
        <v>529</v>
      </c>
      <c r="F96" s="5" t="s">
        <v>530</v>
      </c>
      <c r="G96" s="5" t="b">
        <v>1</v>
      </c>
      <c r="H96" s="5" t="s">
        <v>126</v>
      </c>
      <c r="I96" s="5" t="s">
        <v>531</v>
      </c>
      <c r="J96" s="5">
        <v>-1000</v>
      </c>
      <c r="K96" s="5">
        <v>1000</v>
      </c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7"/>
      <c r="Z96" s="7"/>
      <c r="AA96" s="7"/>
      <c r="AB96" s="7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>
        <v>3.97683536960232</v>
      </c>
      <c r="AT96" s="5">
        <v>0.516608219675528</v>
      </c>
      <c r="AU96" s="5">
        <v>-8.3246368182129</v>
      </c>
      <c r="AV96" s="5">
        <v>0.435261983004963</v>
      </c>
      <c r="AW96" s="5">
        <v>-4.58213972458829</v>
      </c>
      <c r="AX96" s="5">
        <v>0.80604872022488</v>
      </c>
      <c r="AY96" s="5">
        <v>-8.30713598240943</v>
      </c>
      <c r="AZ96" s="5">
        <v>0.159851265942258</v>
      </c>
      <c r="BA96" s="5">
        <v>-6.89673204309427</v>
      </c>
      <c r="BB96" s="5">
        <v>0.406305299420267</v>
      </c>
      <c r="BC96" s="5">
        <v>-7.36640390944691</v>
      </c>
      <c r="BD96" s="5">
        <v>0.459197923171847</v>
      </c>
      <c r="BE96" s="5">
        <v>4.88703980470661</v>
      </c>
      <c r="BF96" s="5">
        <v>0.413229661293029</v>
      </c>
      <c r="BG96" s="5">
        <v>2.99783757471272</v>
      </c>
      <c r="BH96" s="5">
        <v>0.50279135701499</v>
      </c>
      <c r="BI96" s="1" t="b">
        <f t="shared" si="8"/>
        <v>0</v>
      </c>
      <c r="BJ96" s="1" t="b">
        <f t="shared" si="9"/>
        <v>1</v>
      </c>
      <c r="BK96" s="1" t="b">
        <f t="shared" si="10"/>
        <v>1</v>
      </c>
      <c r="BL96" s="1" t="str">
        <f t="shared" si="11"/>
        <v>"PGK": 1, </v>
      </c>
    </row>
    <row r="97" customHeight="1" spans="1:64">
      <c r="A97" s="5"/>
      <c r="B97" s="5" t="s">
        <v>532</v>
      </c>
      <c r="C97" s="5" t="s">
        <v>532</v>
      </c>
      <c r="D97" s="5"/>
      <c r="E97" s="5" t="s">
        <v>533</v>
      </c>
      <c r="F97" s="5" t="s">
        <v>534</v>
      </c>
      <c r="G97" s="5" t="b">
        <v>1</v>
      </c>
      <c r="H97" s="5" t="s">
        <v>119</v>
      </c>
      <c r="I97" s="5" t="s">
        <v>535</v>
      </c>
      <c r="J97" s="5">
        <v>-1000</v>
      </c>
      <c r="K97" s="5">
        <v>1000</v>
      </c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7"/>
      <c r="Z97" s="7"/>
      <c r="AA97" s="7"/>
      <c r="AB97" s="7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>
        <v>4.88530469278047</v>
      </c>
      <c r="AT97" s="5">
        <v>0.0685866139237936</v>
      </c>
      <c r="AU97" s="5">
        <v>5.31991633195671</v>
      </c>
      <c r="AV97" s="5">
        <v>0.236552671993588</v>
      </c>
      <c r="AW97" s="5">
        <v>-12.3279878886413</v>
      </c>
      <c r="AX97" s="5">
        <v>0.0648960470544114</v>
      </c>
      <c r="AY97" s="5">
        <v>7.44806008000072</v>
      </c>
      <c r="AZ97" s="5">
        <v>0.0467864598200085</v>
      </c>
      <c r="BA97" s="5">
        <v>2.7900553905638</v>
      </c>
      <c r="BB97" s="5">
        <v>0.352965243693041</v>
      </c>
      <c r="BC97" s="5">
        <v>3.96737058592966</v>
      </c>
      <c r="BD97" s="5">
        <v>0.448066986512947</v>
      </c>
      <c r="BE97" s="5">
        <v>5.55203688398205</v>
      </c>
      <c r="BF97" s="5">
        <v>0.138380323939221</v>
      </c>
      <c r="BG97" s="5">
        <v>8.01179841080061</v>
      </c>
      <c r="BH97" s="5">
        <v>0.0508406931869407</v>
      </c>
      <c r="BI97" s="1" t="b">
        <f t="shared" si="8"/>
        <v>0</v>
      </c>
      <c r="BJ97" s="1" t="b">
        <f t="shared" si="9"/>
        <v>0</v>
      </c>
      <c r="BK97" s="1" t="b">
        <f t="shared" si="10"/>
        <v>0</v>
      </c>
      <c r="BL97" s="1" t="str">
        <f t="shared" si="11"/>
        <v/>
      </c>
    </row>
    <row r="98" customHeight="1" spans="1:64">
      <c r="A98" s="5"/>
      <c r="B98" s="5" t="s">
        <v>536</v>
      </c>
      <c r="C98" s="5" t="s">
        <v>536</v>
      </c>
      <c r="D98" s="5" t="s">
        <v>537</v>
      </c>
      <c r="E98" s="5" t="s">
        <v>538</v>
      </c>
      <c r="F98" s="5" t="s">
        <v>539</v>
      </c>
      <c r="G98" s="5" t="b">
        <v>0</v>
      </c>
      <c r="H98" s="5" t="s">
        <v>446</v>
      </c>
      <c r="I98" s="5" t="s">
        <v>540</v>
      </c>
      <c r="J98" s="5">
        <v>0</v>
      </c>
      <c r="K98" s="5">
        <v>1000</v>
      </c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7"/>
      <c r="Z98" s="7"/>
      <c r="AA98" s="7"/>
      <c r="AB98" s="7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>
        <v>12.0073300956582</v>
      </c>
      <c r="AT98" s="5">
        <v>0</v>
      </c>
      <c r="AU98" s="5">
        <v>34.0998481650312</v>
      </c>
      <c r="AV98" s="5">
        <v>0</v>
      </c>
      <c r="AW98" s="5">
        <v>34.0998481650312</v>
      </c>
      <c r="AX98" s="5">
        <v>0</v>
      </c>
      <c r="AY98" s="5">
        <v>-31.4221525611744</v>
      </c>
      <c r="AZ98" s="5">
        <v>0</v>
      </c>
      <c r="BA98" s="5">
        <v>-37.774644492144</v>
      </c>
      <c r="BB98" s="5">
        <v>0</v>
      </c>
      <c r="BC98" s="5">
        <v>-37.774644492144</v>
      </c>
      <c r="BD98" s="5">
        <v>0</v>
      </c>
      <c r="BE98" s="5">
        <v>-16.4360797487333</v>
      </c>
      <c r="BF98" s="5">
        <v>0</v>
      </c>
      <c r="BG98" s="5">
        <v>11.2800647854032</v>
      </c>
      <c r="BH98" s="5">
        <v>0</v>
      </c>
      <c r="BI98" s="1" t="b">
        <f t="shared" si="8"/>
        <v>0</v>
      </c>
      <c r="BJ98" s="1" t="b">
        <f t="shared" si="9"/>
        <v>1</v>
      </c>
      <c r="BK98" s="1" t="b">
        <f t="shared" si="10"/>
        <v>1</v>
      </c>
      <c r="BL98" s="1" t="str">
        <f t="shared" si="11"/>
        <v>"PTAr": 1, </v>
      </c>
    </row>
  </sheetData>
  <autoFilter ref="A3:BM98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!!Data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jonrkarr</cp:lastModifiedBy>
  <dcterms:created xsi:type="dcterms:W3CDTF">2020-06-02T11:28:00Z</dcterms:created>
  <dcterms:modified xsi:type="dcterms:W3CDTF">2020-08-04T11:42:53Z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