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4 Abril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9" i="1" l="1"/>
  <c r="D189" i="1"/>
  <c r="E189" i="1"/>
  <c r="F189" i="1"/>
  <c r="G189" i="1"/>
  <c r="H189" i="1"/>
  <c r="I189" i="1"/>
  <c r="J189" i="1"/>
  <c r="K189" i="1"/>
  <c r="L189" i="1"/>
  <c r="M189" i="1"/>
  <c r="N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89" i="1"/>
  <c r="B190" i="1"/>
  <c r="B191" i="1"/>
  <c r="A46" i="2"/>
  <c r="B46" i="2"/>
  <c r="C46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185" i="1"/>
  <c r="C185" i="1"/>
  <c r="F126" i="1" l="1"/>
  <c r="E126" i="1"/>
  <c r="D126" i="1"/>
  <c r="C126" i="1"/>
  <c r="B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26" i="1" l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C77" i="2" l="1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B78" i="2"/>
  <c r="B79" i="2"/>
  <c r="B80" i="2"/>
  <c r="B81" i="2"/>
  <c r="B77" i="2"/>
  <c r="G65" i="2"/>
  <c r="G66" i="2"/>
  <c r="G67" i="2"/>
  <c r="G68" i="2"/>
  <c r="G69" i="2"/>
  <c r="G70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C65" i="2"/>
  <c r="D65" i="2"/>
  <c r="E65" i="2"/>
  <c r="F65" i="2"/>
  <c r="B65" i="2"/>
  <c r="A59" i="2"/>
  <c r="A60" i="2"/>
  <c r="B59" i="2"/>
  <c r="C59" i="2"/>
  <c r="D59" i="2"/>
  <c r="E59" i="2"/>
  <c r="F59" i="2"/>
  <c r="B60" i="2"/>
  <c r="C60" i="2"/>
  <c r="D60" i="2"/>
  <c r="E60" i="2"/>
  <c r="F60" i="2"/>
  <c r="B58" i="2"/>
  <c r="C58" i="2"/>
  <c r="D58" i="2"/>
  <c r="E58" i="2"/>
  <c r="F58" i="2"/>
  <c r="A58" i="2"/>
  <c r="B39" i="2"/>
  <c r="C39" i="2"/>
  <c r="A39" i="2"/>
  <c r="G21" i="2"/>
  <c r="F21" i="2"/>
  <c r="E21" i="2"/>
  <c r="D21" i="2"/>
  <c r="C21" i="2"/>
  <c r="D12" i="2"/>
  <c r="E12" i="2"/>
  <c r="F12" i="2"/>
  <c r="G12" i="2"/>
  <c r="H12" i="2"/>
  <c r="C12" i="2"/>
  <c r="B12" i="2"/>
  <c r="C233" i="1"/>
  <c r="D233" i="1"/>
  <c r="E233" i="1"/>
  <c r="F233" i="1"/>
  <c r="G233" i="1"/>
  <c r="B233" i="1"/>
  <c r="G244" i="1"/>
  <c r="C274" i="1"/>
  <c r="C89" i="2" s="1"/>
  <c r="D274" i="1"/>
  <c r="D89" i="2" s="1"/>
  <c r="E274" i="1"/>
  <c r="E89" i="2" s="1"/>
  <c r="F274" i="1"/>
  <c r="F89" i="2" s="1"/>
  <c r="G274" i="1"/>
  <c r="G89" i="2" s="1"/>
  <c r="H274" i="1"/>
  <c r="B274" i="1"/>
  <c r="B89" i="2" s="1"/>
  <c r="B245" i="1" l="1"/>
  <c r="B234" i="1"/>
  <c r="B82" i="2"/>
  <c r="C82" i="2"/>
  <c r="E82" i="2"/>
  <c r="F82" i="2"/>
  <c r="H89" i="2"/>
  <c r="G82" i="2"/>
  <c r="D82" i="2"/>
  <c r="G71" i="2"/>
  <c r="F71" i="2"/>
  <c r="E71" i="2"/>
  <c r="D71" i="2"/>
  <c r="C71" i="2"/>
  <c r="B71" i="2"/>
  <c r="C47" i="2"/>
  <c r="D92" i="2" s="1"/>
  <c r="B47" i="2"/>
  <c r="B83" i="2" l="1"/>
  <c r="B72" i="2"/>
  <c r="D93" i="2" l="1"/>
  <c r="Q61" i="1" l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2" i="1"/>
  <c r="Q52" i="1"/>
  <c r="P52" i="1"/>
  <c r="O52" i="1"/>
  <c r="N52" i="1"/>
  <c r="M52" i="1"/>
  <c r="L52" i="1"/>
  <c r="K52" i="1"/>
  <c r="J52" i="1"/>
  <c r="I52" i="1"/>
  <c r="H52" i="1"/>
  <c r="H13" i="2" s="1"/>
  <c r="G52" i="1"/>
  <c r="G13" i="2" s="1"/>
  <c r="G15" i="2" s="1"/>
  <c r="F52" i="1"/>
  <c r="F13" i="2" s="1"/>
  <c r="E52" i="1"/>
  <c r="E13" i="2" s="1"/>
  <c r="D52" i="1"/>
  <c r="D13" i="2" s="1"/>
  <c r="C52" i="1"/>
  <c r="C13" i="2" s="1"/>
  <c r="B52" i="1"/>
  <c r="B13" i="2" s="1"/>
  <c r="R61" i="1"/>
  <c r="H14" i="2" s="1"/>
  <c r="P61" i="1"/>
  <c r="G14" i="2" s="1"/>
  <c r="J61" i="1"/>
  <c r="H61" i="1"/>
  <c r="B61" i="1"/>
  <c r="B14" i="2" s="1"/>
  <c r="C15" i="2" l="1"/>
  <c r="H15" i="2"/>
  <c r="F15" i="2"/>
  <c r="B15" i="2"/>
  <c r="D15" i="2"/>
  <c r="E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221" i="1"/>
  <c r="G221" i="1"/>
  <c r="F217" i="1"/>
  <c r="F221" i="1" s="1"/>
  <c r="E217" i="1"/>
  <c r="E221" i="1" s="1"/>
  <c r="D217" i="1"/>
  <c r="D221" i="1" s="1"/>
  <c r="C217" i="1"/>
  <c r="C221" i="1" s="1"/>
  <c r="B217" i="1"/>
  <c r="B221" i="1" s="1"/>
  <c r="H211" i="1"/>
  <c r="G211" i="1"/>
  <c r="F211" i="1"/>
  <c r="E211" i="1"/>
  <c r="D211" i="1"/>
  <c r="C211" i="1"/>
  <c r="B211" i="1"/>
  <c r="H220" i="1" l="1"/>
  <c r="H222" i="1" s="1"/>
  <c r="H53" i="2"/>
  <c r="C220" i="1"/>
  <c r="C53" i="2"/>
  <c r="B220" i="1"/>
  <c r="B53" i="2"/>
  <c r="D220" i="1"/>
  <c r="D222" i="1" s="1"/>
  <c r="D53" i="2"/>
  <c r="E220" i="1"/>
  <c r="E53" i="2"/>
  <c r="F220" i="1"/>
  <c r="F222" i="1" s="1"/>
  <c r="F53" i="2"/>
  <c r="G220" i="1"/>
  <c r="G222" i="1" s="1"/>
  <c r="G53" i="2"/>
  <c r="B222" i="1"/>
  <c r="C222" i="1"/>
  <c r="E222" i="1"/>
  <c r="B54" i="2" l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33" i="2" s="1"/>
  <c r="N167" i="1"/>
  <c r="H32" i="2" s="1"/>
  <c r="M167" i="1"/>
  <c r="L167" i="1"/>
  <c r="G32" i="2" s="1"/>
  <c r="K167" i="1"/>
  <c r="J167" i="1"/>
  <c r="F32" i="2" s="1"/>
  <c r="I167" i="1"/>
  <c r="H167" i="1"/>
  <c r="E32" i="2" s="1"/>
  <c r="G167" i="1"/>
  <c r="F167" i="1"/>
  <c r="D32" i="2" s="1"/>
  <c r="E167" i="1"/>
  <c r="D167" i="1"/>
  <c r="C32" i="2" s="1"/>
  <c r="C167" i="1"/>
  <c r="B167" i="1"/>
  <c r="B32" i="2" s="1"/>
  <c r="N145" i="1"/>
  <c r="H31" i="2" s="1"/>
  <c r="M145" i="1"/>
  <c r="L145" i="1"/>
  <c r="G31" i="2" s="1"/>
  <c r="K145" i="1"/>
  <c r="J145" i="1"/>
  <c r="F31" i="2" s="1"/>
  <c r="I145" i="1"/>
  <c r="H145" i="1"/>
  <c r="E31" i="2" s="1"/>
  <c r="G145" i="1"/>
  <c r="F145" i="1"/>
  <c r="D31" i="2" s="1"/>
  <c r="E145" i="1"/>
  <c r="D145" i="1"/>
  <c r="C31" i="2" s="1"/>
  <c r="C145" i="1"/>
  <c r="B145" i="1"/>
  <c r="B31" i="2" s="1"/>
  <c r="J192" i="1" l="1"/>
  <c r="J197" i="1" s="1"/>
  <c r="F33" i="2"/>
  <c r="F34" i="2" s="1"/>
  <c r="L192" i="1"/>
  <c r="L197" i="1" s="1"/>
  <c r="G33" i="2"/>
  <c r="G34" i="2" s="1"/>
  <c r="F192" i="1"/>
  <c r="F197" i="1" s="1"/>
  <c r="D33" i="2"/>
  <c r="D34" i="2" s="1"/>
  <c r="N192" i="1"/>
  <c r="N197" i="1" s="1"/>
  <c r="H33" i="2"/>
  <c r="H34" i="2" s="1"/>
  <c r="D192" i="1"/>
  <c r="D197" i="1" s="1"/>
  <c r="C33" i="2"/>
  <c r="C34" i="2" s="1"/>
  <c r="B34" i="2"/>
  <c r="H192" i="1"/>
  <c r="H197" i="1" s="1"/>
  <c r="E33" i="2"/>
  <c r="E34" i="2" s="1"/>
  <c r="B192" i="1"/>
  <c r="C192" i="1"/>
  <c r="C197" i="1" s="1"/>
  <c r="I192" i="1"/>
  <c r="I197" i="1" s="1"/>
  <c r="K192" i="1"/>
  <c r="K197" i="1" s="1"/>
  <c r="M192" i="1"/>
  <c r="M197" i="1" s="1"/>
  <c r="G192" i="1"/>
  <c r="G197" i="1" s="1"/>
  <c r="E192" i="1"/>
  <c r="E197" i="1" s="1"/>
  <c r="Q91" i="1"/>
  <c r="Q96" i="1" s="1"/>
  <c r="P91" i="1"/>
  <c r="O91" i="1"/>
  <c r="O96" i="1" s="1"/>
  <c r="N91" i="1"/>
  <c r="M91" i="1"/>
  <c r="M96" i="1" s="1"/>
  <c r="L91" i="1"/>
  <c r="K91" i="1"/>
  <c r="K96" i="1" s="1"/>
  <c r="J91" i="1"/>
  <c r="J96" i="1" s="1"/>
  <c r="I91" i="1"/>
  <c r="I96" i="1" s="1"/>
  <c r="H91" i="1"/>
  <c r="H96" i="1" s="1"/>
  <c r="G91" i="1"/>
  <c r="G96" i="1" s="1"/>
  <c r="F91" i="1"/>
  <c r="E91" i="1"/>
  <c r="E96" i="1" s="1"/>
  <c r="D91" i="1"/>
  <c r="C91" i="1"/>
  <c r="C96" i="1" s="1"/>
  <c r="B91" i="1"/>
  <c r="R90" i="1"/>
  <c r="R89" i="1"/>
  <c r="R88" i="1"/>
  <c r="R87" i="1"/>
  <c r="R86" i="1"/>
  <c r="R85" i="1"/>
  <c r="R84" i="1"/>
  <c r="R83" i="1"/>
  <c r="R82" i="1"/>
  <c r="R8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R75" i="1"/>
  <c r="R74" i="1"/>
  <c r="R73" i="1"/>
  <c r="R72" i="1"/>
  <c r="E22" i="2" l="1"/>
  <c r="E24" i="2" s="1"/>
  <c r="L96" i="1"/>
  <c r="G22" i="2"/>
  <c r="G24" i="2" s="1"/>
  <c r="P96" i="1"/>
  <c r="P97" i="1" s="1"/>
  <c r="B22" i="2"/>
  <c r="B96" i="1"/>
  <c r="C22" i="2"/>
  <c r="C24" i="2" s="1"/>
  <c r="D96" i="1"/>
  <c r="D97" i="1" s="1"/>
  <c r="D22" i="2"/>
  <c r="D24" i="2" s="1"/>
  <c r="F96" i="1"/>
  <c r="F22" i="2"/>
  <c r="F24" i="2" s="1"/>
  <c r="N96" i="1"/>
  <c r="B95" i="1"/>
  <c r="B21" i="2"/>
  <c r="B35" i="2"/>
  <c r="B193" i="1"/>
  <c r="B197" i="1"/>
  <c r="E97" i="1"/>
  <c r="M97" i="1"/>
  <c r="R76" i="1"/>
  <c r="F97" i="1"/>
  <c r="N97" i="1"/>
  <c r="G97" i="1"/>
  <c r="O97" i="1"/>
  <c r="H97" i="1"/>
  <c r="C97" i="1"/>
  <c r="K97" i="1"/>
  <c r="L97" i="1"/>
  <c r="I97" i="1"/>
  <c r="Q97" i="1"/>
  <c r="J97" i="1"/>
  <c r="R91" i="1"/>
  <c r="B24" i="2" l="1"/>
  <c r="B25" i="2" s="1"/>
  <c r="D91" i="2" s="1"/>
  <c r="D94" i="2" s="1"/>
  <c r="B97" i="1"/>
  <c r="B98" i="1" s="1"/>
</calcChain>
</file>

<file path=xl/sharedStrings.xml><?xml version="1.0" encoding="utf-8"?>
<sst xmlns="http://schemas.openxmlformats.org/spreadsheetml/2006/main" count="649" uniqueCount="233">
  <si>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</si>
  <si>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</si>
  <si>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</si>
  <si>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</si>
  <si>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</si>
  <si>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</si>
  <si>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</si>
  <si>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</si>
  <si>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</si>
  <si>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</si>
  <si>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</si>
  <si>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</si>
  <si>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</si>
  <si>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</si>
  <si>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</si>
  <si>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</si>
  <si>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</si>
  <si>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</si>
  <si>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</si>
  <si>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</si>
  <si>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</si>
  <si>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</si>
  <si>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</si>
  <si>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</si>
  <si>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</si>
  <si>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</si>
  <si>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</si>
  <si>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</si>
  <si>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</si>
  <si>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</si>
  <si>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</si>
  <si>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</si>
  <si>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</si>
  <si>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</si>
  <si>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</si>
  <si>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</si>
  <si>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</si>
  <si>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</si>
  <si>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</si>
  <si>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</si>
  <si>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</si>
  <si>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</si>
  <si>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</si>
  <si>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</si>
  <si>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</si>
  <si>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</si>
  <si>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</si>
  <si>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</si>
  <si>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</si>
  <si>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</si>
  <si>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</si>
  <si>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</si>
  <si>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</si>
  <si>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</si>
  <si>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</si>
  <si>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</si>
  <si>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</si>
  <si>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</si>
  <si>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</si>
  <si>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</si>
  <si>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</si>
  <si>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</si>
  <si>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</si>
  <si>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</si>
  <si>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</si>
  <si>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</si>
  <si>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</si>
  <si>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</si>
  <si>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</si>
  <si>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</si>
  <si>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</si>
  <si>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</si>
  <si>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</si>
  <si>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</si>
  <si>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</si>
  <si>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</si>
  <si>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</si>
  <si>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</si>
  <si>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</si>
  <si>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</si>
  <si>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</si>
  <si>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</si>
  <si>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</si>
  <si>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</si>
  <si>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</si>
  <si>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</si>
  <si>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</si>
  <si>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</si>
  <si>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</si>
  <si>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</si>
  <si>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</si>
  <si>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</si>
  <si>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</si>
  <si>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</si>
  <si>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</si>
  <si>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</si>
  <si>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</si>
  <si>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</si>
  <si>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</si>
  <si>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</si>
  <si>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</si>
  <si>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</si>
  <si>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</si>
  <si>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</si>
  <si>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</si>
  <si>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</si>
  <si>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</si>
  <si>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</si>
  <si>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</si>
  <si>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</si>
  <si>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</si>
  <si>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</si>
  <si>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</si>
  <si>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</si>
  <si>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</si>
  <si>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</si>
  <si>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</si>
  <si>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</si>
  <si>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</si>
  <si>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</si>
  <si>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</si>
  <si>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</si>
  <si>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</si>
  <si>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</si>
  <si>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</si>
  <si>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</si>
  <si>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</si>
  <si>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</si>
  <si>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</si>
  <si>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</si>
  <si>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</si>
  <si>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</si>
  <si>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</si>
  <si>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</si>
  <si>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</si>
  <si>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</si>
  <si>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>Otros procesos de voluntariado.</t>
  </si>
  <si>
    <t>Participación Voluntariado Universitario</t>
  </si>
  <si>
    <t>Proyectos</t>
  </si>
  <si>
    <t>Capacitación</t>
  </si>
  <si>
    <t>6. Estadísticas Asistencia La Cueva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</si>
  <si>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</si>
  <si>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</si>
  <si>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</si>
  <si>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</si>
  <si>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</si>
  <si>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</si>
  <si>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</si>
  <si>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</si>
  <si>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</si>
  <si>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</si>
  <si>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</si>
  <si>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</si>
  <si>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</si>
  <si>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</si>
  <si>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</si>
  <si>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</si>
  <si>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</si>
  <si>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</si>
  <si>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</si>
  <si>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</si>
  <si>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</si>
  <si>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</si>
  <si>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</si>
  <si>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</si>
  <si>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</si>
  <si>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</si>
  <si>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</si>
  <si>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</si>
  <si>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</si>
  <si>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</si>
  <si>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</si>
  <si>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</si>
  <si>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</si>
  <si>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</si>
  <si>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</si>
  <si>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</si>
  <si>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</si>
  <si>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</si>
  <si>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</si>
  <si>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</si>
  <si>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</si>
  <si>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</si>
  <si>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</si>
  <si>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</si>
  <si>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</si>
  <si>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</si>
  <si>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</si>
  <si>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</si>
  <si>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</si>
  <si>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</si>
  <si>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</si>
  <si>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</si>
  <si>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</si>
  <si>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</si>
  <si>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</si>
  <si>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</si>
  <si>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</si>
  <si>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ABRIL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</si>
  <si>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Selección de Fútbol Masculino A</t>
  </si>
  <si>
    <t>Selección de Fútbol Masculino B</t>
  </si>
  <si>
    <t xml:space="preserve">Representación Billar </t>
  </si>
  <si>
    <t xml:space="preserve">Representación Actividad Física </t>
  </si>
  <si>
    <t xml:space="preserve"> SEMANA DE LA SALUD  ABRIL 2017-1  - ACCIONES DE PROTECIÓN ESPECÍFICA Y DETECCIÓN TEMPRANA</t>
  </si>
  <si>
    <t>Académicos</t>
  </si>
  <si>
    <t xml:space="preserve">Admón. </t>
  </si>
  <si>
    <t>Orientación y Asesoría en Anticoncepción</t>
  </si>
  <si>
    <t xml:space="preserve">Edecación  Salud Auditiva ICAL </t>
  </si>
  <si>
    <t>Educación  Sensibilizacion  VIH</t>
  </si>
  <si>
    <t xml:space="preserve">Educación  Salud Oral </t>
  </si>
  <si>
    <t xml:space="preserve">Educación  Vacunación </t>
  </si>
  <si>
    <t>Educación Poliza Estudiantil</t>
  </si>
  <si>
    <t>Educación Prev. Cá de seno Ámese</t>
  </si>
  <si>
    <t xml:space="preserve">Fac. Odontología Educ. Pearcing </t>
  </si>
  <si>
    <t xml:space="preserve">Fac.Enfermería- Mitos Sexualidad </t>
  </si>
  <si>
    <t xml:space="preserve">Fac.Pedagogía - Auto gestion </t>
  </si>
  <si>
    <t xml:space="preserve">Prom. Alimentos Salud -Colsubsidio </t>
  </si>
  <si>
    <t>Relajación Facial B.U.</t>
  </si>
  <si>
    <t xml:space="preserve">Relajación Masaje en Camilla </t>
  </si>
  <si>
    <t xml:space="preserve">Relajacion Masaje Silla  </t>
  </si>
  <si>
    <t>Relajación Presoterapia</t>
  </si>
  <si>
    <t>Relajación Spa Manos</t>
  </si>
  <si>
    <t xml:space="preserve">Respons. Social D.  de Sangre </t>
  </si>
  <si>
    <t xml:space="preserve">Taller Alimentos Nutricionista B.U. </t>
  </si>
  <si>
    <t>Taller Lavado de manos S.O</t>
  </si>
  <si>
    <t>Valoración por Dermantología</t>
  </si>
  <si>
    <t xml:space="preserve">Valoración por Odontología  </t>
  </si>
  <si>
    <t xml:space="preserve">Valoración por Optometría </t>
  </si>
  <si>
    <t>Encuentro de la Guitarra</t>
  </si>
  <si>
    <t>Comedia Urbana</t>
  </si>
  <si>
    <t>Karaoke Final para Administ. Y docentes</t>
  </si>
  <si>
    <t xml:space="preserve">Deporte Por la Paz. </t>
  </si>
  <si>
    <t>ESTADÍSTICAS MES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</si>
</sst>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2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justify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8" borderId="11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0" borderId="19" xfId="0" applyBorder="1"/>
    <xf numFmtId="0" fontId="5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3" borderId="21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1" fillId="4" borderId="1" xfId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74"/>
  <sheetViews>
    <sheetView view="pageBreakPreview" topLeftCell="A215" zoomScaleNormal="100" zoomScaleSheetLayoutView="100" workbookViewId="0">
      <selection activeCell="D255" sqref="D255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12" t="s">
        <v>0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1:18" x14ac:dyDescent="0.25">
      <c r="A8" s="112" t="s">
        <v>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</row>
    <row r="9" spans="1:18" x14ac:dyDescent="0.25">
      <c r="A9" s="113" t="s">
        <v>198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68" t="s">
        <v>27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8"/>
      <c r="P13" s="9"/>
      <c r="Q13" s="9"/>
      <c r="R13" s="9"/>
    </row>
    <row r="14" spans="1:18" ht="15.75" customHeight="1" x14ac:dyDescent="0.25">
      <c r="A14" s="153" t="s">
        <v>3</v>
      </c>
      <c r="B14" s="153" t="s">
        <v>8</v>
      </c>
      <c r="C14" s="153"/>
      <c r="D14" s="153" t="s">
        <v>9</v>
      </c>
      <c r="E14" s="153"/>
      <c r="F14" s="153" t="s">
        <v>10</v>
      </c>
      <c r="G14" s="153"/>
      <c r="H14" s="153" t="s">
        <v>4</v>
      </c>
      <c r="I14" s="153"/>
      <c r="J14" s="153" t="s">
        <v>5</v>
      </c>
      <c r="K14" s="153"/>
      <c r="L14" s="153" t="s">
        <v>6</v>
      </c>
      <c r="M14" s="153"/>
      <c r="N14" s="154" t="s">
        <v>7</v>
      </c>
      <c r="O14" s="10"/>
      <c r="P14" s="11"/>
      <c r="Q14" s="11"/>
      <c r="R14" s="9"/>
    </row>
    <row r="15" spans="1:18" x14ac:dyDescent="0.25">
      <c r="A15" s="153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54"/>
      <c r="O15" s="10"/>
      <c r="P15" s="11"/>
      <c r="Q15" s="11"/>
      <c r="R15" s="9"/>
    </row>
    <row r="16" spans="1:18" x14ac:dyDescent="0.25">
      <c r="A16" s="13" t="s">
        <v>199</v>
      </c>
      <c r="B16" s="14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200</v>
      </c>
      <c r="B17" s="14"/>
      <c r="C17" s="14"/>
      <c r="D17" s="14"/>
      <c r="E17" s="14"/>
      <c r="F17" s="14"/>
      <c r="G17" s="14"/>
      <c r="H17" s="14">
        <v>19</v>
      </c>
      <c r="I17" s="14"/>
      <c r="J17" s="14">
        <v>17</v>
      </c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>
        <v>19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>
        <v>12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>
        <v>13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>
        <v>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>
        <v>15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35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36</v>
      </c>
      <c r="B24" s="14">
        <v>11</v>
      </c>
      <c r="C24" s="14">
        <v>191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3</v>
      </c>
      <c r="O24" s="15"/>
      <c r="P24" s="11"/>
      <c r="Q24" s="11"/>
      <c r="R24" s="16"/>
    </row>
    <row r="25" spans="1:18" x14ac:dyDescent="0.25">
      <c r="A25" s="13" t="s">
        <v>37</v>
      </c>
      <c r="B25" s="14">
        <v>12</v>
      </c>
      <c r="C25" s="14">
        <v>177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4</v>
      </c>
      <c r="O25" s="15"/>
      <c r="P25" s="11"/>
      <c r="Q25" s="11"/>
      <c r="R25" s="16"/>
    </row>
    <row r="26" spans="1:18" x14ac:dyDescent="0.25">
      <c r="A26" s="13" t="s">
        <v>38</v>
      </c>
      <c r="B26" s="14">
        <v>18</v>
      </c>
      <c r="C26" s="14">
        <v>97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>
        <v>2</v>
      </c>
      <c r="O26" s="15"/>
      <c r="P26" s="11"/>
      <c r="Q26" s="11"/>
      <c r="R26" s="16"/>
    </row>
    <row r="27" spans="1:18" x14ac:dyDescent="0.25">
      <c r="A27" s="13" t="s">
        <v>39</v>
      </c>
      <c r="B27" s="14">
        <v>14</v>
      </c>
      <c r="C27" s="14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2</v>
      </c>
      <c r="O27" s="15"/>
      <c r="P27" s="11"/>
      <c r="Q27" s="11"/>
      <c r="R27" s="16"/>
    </row>
    <row r="28" spans="1:18" x14ac:dyDescent="0.25">
      <c r="A28" s="13" t="s">
        <v>40</v>
      </c>
      <c r="B28" s="14">
        <v>10</v>
      </c>
      <c r="C28" s="14">
        <v>32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5"/>
      <c r="P28" s="11"/>
      <c r="Q28" s="11"/>
      <c r="R28" s="16"/>
    </row>
    <row r="29" spans="1:18" x14ac:dyDescent="0.25">
      <c r="A29" s="13" t="s">
        <v>41</v>
      </c>
      <c r="B29" s="14">
        <v>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42</v>
      </c>
      <c r="B30" s="14">
        <v>13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44</v>
      </c>
      <c r="B32" s="14">
        <v>7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45</v>
      </c>
      <c r="B33" s="14">
        <v>11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201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3" t="s">
        <v>202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5"/>
      <c r="P35" s="11"/>
      <c r="Q35" s="11"/>
      <c r="R35" s="16"/>
    </row>
    <row r="36" spans="1:18" x14ac:dyDescent="0.25">
      <c r="A36" s="17" t="s">
        <v>12</v>
      </c>
      <c r="B36" s="17">
        <f>SUM(B16:B35)</f>
        <v>191</v>
      </c>
      <c r="C36" s="17">
        <f t="shared" ref="C36:N36" si="0">SUM(C16:C35)</f>
        <v>516</v>
      </c>
      <c r="D36" s="17">
        <f t="shared" si="0"/>
        <v>0</v>
      </c>
      <c r="E36" s="17">
        <f t="shared" si="0"/>
        <v>0</v>
      </c>
      <c r="F36" s="17">
        <f t="shared" si="0"/>
        <v>0</v>
      </c>
      <c r="G36" s="17">
        <f t="shared" si="0"/>
        <v>0</v>
      </c>
      <c r="H36" s="17">
        <f t="shared" si="0"/>
        <v>19</v>
      </c>
      <c r="I36" s="17">
        <f t="shared" si="0"/>
        <v>0</v>
      </c>
      <c r="J36" s="17">
        <f t="shared" si="0"/>
        <v>17</v>
      </c>
      <c r="K36" s="17">
        <f t="shared" si="0"/>
        <v>0</v>
      </c>
      <c r="L36" s="17">
        <f t="shared" si="0"/>
        <v>0</v>
      </c>
      <c r="M36" s="17">
        <f t="shared" si="0"/>
        <v>0</v>
      </c>
      <c r="N36" s="17">
        <f t="shared" si="0"/>
        <v>13</v>
      </c>
      <c r="O36" s="8"/>
      <c r="P36" s="11"/>
      <c r="Q36" s="11"/>
      <c r="R36" s="9"/>
    </row>
    <row r="37" spans="1:18" x14ac:dyDescent="0.25">
      <c r="A37" s="168" t="s">
        <v>46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</row>
    <row r="38" spans="1:18" x14ac:dyDescent="0.25">
      <c r="A38" s="156" t="s">
        <v>3</v>
      </c>
      <c r="B38" s="134" t="s">
        <v>8</v>
      </c>
      <c r="C38" s="135"/>
      <c r="D38" s="134" t="s">
        <v>9</v>
      </c>
      <c r="E38" s="135"/>
      <c r="F38" s="134" t="s">
        <v>10</v>
      </c>
      <c r="G38" s="135"/>
      <c r="H38" s="127" t="s">
        <v>47</v>
      </c>
      <c r="I38" s="128"/>
      <c r="J38" s="127" t="s">
        <v>48</v>
      </c>
      <c r="K38" s="128"/>
      <c r="L38" s="134" t="s">
        <v>4</v>
      </c>
      <c r="M38" s="135"/>
      <c r="N38" s="134" t="s">
        <v>5</v>
      </c>
      <c r="O38" s="135"/>
      <c r="P38" s="134" t="s">
        <v>6</v>
      </c>
      <c r="Q38" s="135"/>
      <c r="R38" s="158" t="s">
        <v>7</v>
      </c>
    </row>
    <row r="39" spans="1:18" ht="15" customHeight="1" x14ac:dyDescent="0.25">
      <c r="A39" s="157"/>
      <c r="B39" s="12" t="s">
        <v>28</v>
      </c>
      <c r="C39" s="12" t="s">
        <v>29</v>
      </c>
      <c r="D39" s="12" t="s">
        <v>28</v>
      </c>
      <c r="E39" s="12" t="s">
        <v>29</v>
      </c>
      <c r="F39" s="12" t="s">
        <v>28</v>
      </c>
      <c r="G39" s="12" t="s">
        <v>29</v>
      </c>
      <c r="H39" s="12" t="s">
        <v>28</v>
      </c>
      <c r="I39" s="12" t="s">
        <v>29</v>
      </c>
      <c r="J39" s="12" t="s">
        <v>28</v>
      </c>
      <c r="K39" s="12" t="s">
        <v>29</v>
      </c>
      <c r="L39" s="12" t="s">
        <v>28</v>
      </c>
      <c r="M39" s="12" t="s">
        <v>29</v>
      </c>
      <c r="N39" s="12" t="s">
        <v>28</v>
      </c>
      <c r="O39" s="12" t="s">
        <v>29</v>
      </c>
      <c r="P39" s="12" t="s">
        <v>28</v>
      </c>
      <c r="Q39" s="12" t="s">
        <v>29</v>
      </c>
      <c r="R39" s="159"/>
    </row>
    <row r="40" spans="1:18" x14ac:dyDescent="0.25">
      <c r="A40" s="13" t="s">
        <v>49</v>
      </c>
      <c r="B40" s="14">
        <v>6</v>
      </c>
      <c r="C40" s="14">
        <v>16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141</v>
      </c>
      <c r="B41" s="14">
        <v>14</v>
      </c>
      <c r="C41" s="14">
        <v>121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50</v>
      </c>
      <c r="B42" s="14">
        <v>12</v>
      </c>
      <c r="C42" s="14">
        <v>84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51</v>
      </c>
      <c r="B43" s="14">
        <v>8</v>
      </c>
      <c r="C43" s="14">
        <v>43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52</v>
      </c>
      <c r="B44" s="14">
        <v>7</v>
      </c>
      <c r="C44" s="14">
        <v>35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53</v>
      </c>
      <c r="B45" s="14">
        <v>14</v>
      </c>
      <c r="C45" s="14">
        <v>42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54</v>
      </c>
      <c r="B46" s="14">
        <v>9</v>
      </c>
      <c r="C46" s="14">
        <v>25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55</v>
      </c>
      <c r="B47" s="14">
        <v>8</v>
      </c>
      <c r="C47" s="14">
        <v>79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56</v>
      </c>
      <c r="B48" s="14">
        <v>3</v>
      </c>
      <c r="C48" s="14">
        <v>22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57</v>
      </c>
      <c r="B49" s="14">
        <v>3</v>
      </c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 t="s">
        <v>58</v>
      </c>
      <c r="B50" s="14">
        <v>18</v>
      </c>
      <c r="C50" s="14">
        <v>126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3"/>
      <c r="B51" s="14">
        <v>17</v>
      </c>
      <c r="C51" s="14">
        <v>92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8" t="s">
        <v>12</v>
      </c>
      <c r="B52" s="18">
        <f t="shared" ref="B52:R52" si="1">SUM(B40:B50)</f>
        <v>102</v>
      </c>
      <c r="C52" s="18">
        <f t="shared" si="1"/>
        <v>611</v>
      </c>
      <c r="D52" s="18">
        <f t="shared" si="1"/>
        <v>0</v>
      </c>
      <c r="E52" s="18">
        <f t="shared" si="1"/>
        <v>0</v>
      </c>
      <c r="F52" s="18">
        <f t="shared" si="1"/>
        <v>0</v>
      </c>
      <c r="G52" s="18">
        <f t="shared" si="1"/>
        <v>0</v>
      </c>
      <c r="H52" s="18">
        <f t="shared" si="1"/>
        <v>0</v>
      </c>
      <c r="I52" s="18">
        <f t="shared" si="1"/>
        <v>0</v>
      </c>
      <c r="J52" s="18">
        <f t="shared" si="1"/>
        <v>0</v>
      </c>
      <c r="K52" s="18">
        <f t="shared" si="1"/>
        <v>0</v>
      </c>
      <c r="L52" s="18">
        <f t="shared" si="1"/>
        <v>0</v>
      </c>
      <c r="M52" s="18">
        <f t="shared" si="1"/>
        <v>0</v>
      </c>
      <c r="N52" s="18">
        <f t="shared" si="1"/>
        <v>0</v>
      </c>
      <c r="O52" s="18">
        <f t="shared" si="1"/>
        <v>0</v>
      </c>
      <c r="P52" s="18">
        <f t="shared" si="1"/>
        <v>0</v>
      </c>
      <c r="Q52" s="18">
        <f t="shared" si="1"/>
        <v>0</v>
      </c>
      <c r="R52" s="18">
        <f t="shared" si="1"/>
        <v>0</v>
      </c>
    </row>
    <row r="53" spans="1:18" x14ac:dyDescent="0.25">
      <c r="A53" s="155" t="s">
        <v>59</v>
      </c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</row>
    <row r="54" spans="1:18" ht="15" customHeight="1" x14ac:dyDescent="0.25">
      <c r="A54" s="156" t="s">
        <v>3</v>
      </c>
      <c r="B54" s="134" t="s">
        <v>8</v>
      </c>
      <c r="C54" s="135"/>
      <c r="D54" s="134" t="s">
        <v>9</v>
      </c>
      <c r="E54" s="135"/>
      <c r="F54" s="134" t="s">
        <v>10</v>
      </c>
      <c r="G54" s="135"/>
      <c r="H54" s="127" t="s">
        <v>47</v>
      </c>
      <c r="I54" s="128"/>
      <c r="J54" s="127" t="s">
        <v>48</v>
      </c>
      <c r="K54" s="128"/>
      <c r="L54" s="134" t="s">
        <v>4</v>
      </c>
      <c r="M54" s="135"/>
      <c r="N54" s="134" t="s">
        <v>5</v>
      </c>
      <c r="O54" s="135"/>
      <c r="P54" s="134" t="s">
        <v>6</v>
      </c>
      <c r="Q54" s="135"/>
      <c r="R54" s="158" t="s">
        <v>7</v>
      </c>
    </row>
    <row r="55" spans="1:18" x14ac:dyDescent="0.25">
      <c r="A55" s="157"/>
      <c r="B55" s="12" t="s">
        <v>28</v>
      </c>
      <c r="C55" s="12" t="s">
        <v>29</v>
      </c>
      <c r="D55" s="12" t="s">
        <v>28</v>
      </c>
      <c r="E55" s="12" t="s">
        <v>29</v>
      </c>
      <c r="F55" s="12" t="s">
        <v>28</v>
      </c>
      <c r="G55" s="12" t="s">
        <v>29</v>
      </c>
      <c r="H55" s="12" t="s">
        <v>28</v>
      </c>
      <c r="I55" s="12" t="s">
        <v>29</v>
      </c>
      <c r="J55" s="12" t="s">
        <v>28</v>
      </c>
      <c r="K55" s="12" t="s">
        <v>29</v>
      </c>
      <c r="L55" s="12" t="s">
        <v>28</v>
      </c>
      <c r="M55" s="12" t="s">
        <v>29</v>
      </c>
      <c r="N55" s="12" t="s">
        <v>28</v>
      </c>
      <c r="O55" s="12" t="s">
        <v>29</v>
      </c>
      <c r="P55" s="12" t="s">
        <v>28</v>
      </c>
      <c r="Q55" s="12" t="s">
        <v>29</v>
      </c>
      <c r="R55" s="159"/>
    </row>
    <row r="56" spans="1:18" x14ac:dyDescent="0.25">
      <c r="A56" s="19" t="s">
        <v>60</v>
      </c>
      <c r="B56" s="20">
        <v>239</v>
      </c>
      <c r="C56" s="20">
        <v>956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61</v>
      </c>
      <c r="B57" s="20">
        <v>82</v>
      </c>
      <c r="C57" s="20">
        <v>963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62</v>
      </c>
      <c r="B58" s="20">
        <v>608</v>
      </c>
      <c r="C58" s="20">
        <v>3301</v>
      </c>
      <c r="D58" s="20">
        <v>9</v>
      </c>
      <c r="E58" s="20">
        <v>126</v>
      </c>
      <c r="F58" s="20">
        <v>9</v>
      </c>
      <c r="G58" s="20">
        <v>152</v>
      </c>
      <c r="H58" s="20"/>
      <c r="I58" s="20"/>
      <c r="J58" s="20"/>
      <c r="K58" s="20"/>
      <c r="L58" s="20">
        <v>6</v>
      </c>
      <c r="M58" s="20">
        <v>72</v>
      </c>
      <c r="N58" s="20">
        <v>17</v>
      </c>
      <c r="O58" s="20">
        <v>95</v>
      </c>
      <c r="P58" s="20"/>
      <c r="Q58" s="20"/>
      <c r="R58" s="20"/>
    </row>
    <row r="59" spans="1:18" x14ac:dyDescent="0.25">
      <c r="A59" s="19" t="s">
        <v>63</v>
      </c>
      <c r="B59" s="20">
        <v>337</v>
      </c>
      <c r="C59" s="20">
        <v>337</v>
      </c>
      <c r="D59" s="20"/>
      <c r="E59" s="20"/>
      <c r="F59" s="20">
        <v>1</v>
      </c>
      <c r="G59" s="20">
        <v>1</v>
      </c>
      <c r="H59" s="20"/>
      <c r="I59" s="20"/>
      <c r="J59" s="20"/>
      <c r="K59" s="20"/>
      <c r="L59" s="20">
        <v>1</v>
      </c>
      <c r="M59" s="20">
        <v>1</v>
      </c>
      <c r="N59" s="20">
        <v>2</v>
      </c>
      <c r="O59" s="20">
        <v>2</v>
      </c>
      <c r="P59" s="20"/>
      <c r="Q59" s="20"/>
      <c r="R59" s="20"/>
    </row>
    <row r="60" spans="1:18" x14ac:dyDescent="0.25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x14ac:dyDescent="0.25">
      <c r="A61" s="21" t="s">
        <v>12</v>
      </c>
      <c r="B61" s="21">
        <f>SUM(B56:B60)</f>
        <v>1266</v>
      </c>
      <c r="C61" s="21">
        <f>SUM(C56:C60)</f>
        <v>5557</v>
      </c>
      <c r="D61" s="21">
        <f>SUM(D56:D60)</f>
        <v>9</v>
      </c>
      <c r="E61" s="21">
        <f>SUM(E56:E60)</f>
        <v>126</v>
      </c>
      <c r="F61" s="21">
        <f>SUM(F56:F60)</f>
        <v>10</v>
      </c>
      <c r="G61" s="21">
        <f>SUM(G56:G60)</f>
        <v>153</v>
      </c>
      <c r="H61" s="21">
        <f>SUM(H56:H60)</f>
        <v>0</v>
      </c>
      <c r="I61" s="21">
        <f>SUM(I56:I60)</f>
        <v>0</v>
      </c>
      <c r="J61" s="21">
        <f>SUM(J56:J60)</f>
        <v>0</v>
      </c>
      <c r="K61" s="21">
        <f>SUM(K56:K60)</f>
        <v>0</v>
      </c>
      <c r="L61" s="21">
        <f>SUM(L56:L60)</f>
        <v>7</v>
      </c>
      <c r="M61" s="21">
        <f>SUM(M56:M60)</f>
        <v>73</v>
      </c>
      <c r="N61" s="21">
        <f>SUM(N56:N60)</f>
        <v>19</v>
      </c>
      <c r="O61" s="21">
        <f>SUM(O56:O60)</f>
        <v>97</v>
      </c>
      <c r="P61" s="21">
        <f>SUM(P56:P60)</f>
        <v>0</v>
      </c>
      <c r="Q61" s="21">
        <f>SUM(Q56:Q60)</f>
        <v>0</v>
      </c>
      <c r="R61" s="21">
        <f>SUM(R56:R60)</f>
        <v>0</v>
      </c>
    </row>
    <row r="63" spans="1:18" ht="15" customHeight="1" x14ac:dyDescent="0.25">
      <c r="A63" s="140" t="s">
        <v>64</v>
      </c>
      <c r="B63" s="142" t="s">
        <v>8</v>
      </c>
      <c r="C63" s="143"/>
      <c r="D63" s="142" t="s">
        <v>9</v>
      </c>
      <c r="E63" s="143"/>
      <c r="F63" s="142" t="s">
        <v>10</v>
      </c>
      <c r="G63" s="143"/>
      <c r="H63" s="117" t="s">
        <v>47</v>
      </c>
      <c r="I63" s="118"/>
      <c r="J63" s="117" t="s">
        <v>48</v>
      </c>
      <c r="K63" s="118"/>
      <c r="L63" s="142" t="s">
        <v>4</v>
      </c>
      <c r="M63" s="143"/>
      <c r="N63" s="142" t="s">
        <v>5</v>
      </c>
      <c r="O63" s="143"/>
      <c r="P63" s="142" t="s">
        <v>6</v>
      </c>
      <c r="Q63" s="143"/>
      <c r="R63" s="148" t="s">
        <v>7</v>
      </c>
    </row>
    <row r="64" spans="1:18" x14ac:dyDescent="0.25">
      <c r="A64" s="141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49"/>
    </row>
    <row r="65" spans="1:18" x14ac:dyDescent="0.25">
      <c r="A65" s="23" t="s">
        <v>65</v>
      </c>
      <c r="B65" s="24">
        <f>SUM(B61,B52,B36)</f>
        <v>1559</v>
      </c>
      <c r="C65" s="24">
        <f>SUM(C61,C52,C36)</f>
        <v>6684</v>
      </c>
      <c r="D65" s="24">
        <f>SUM(D61,D52,D36)</f>
        <v>9</v>
      </c>
      <c r="E65" s="24">
        <f>SUM(E61,E52,E36)</f>
        <v>126</v>
      </c>
      <c r="F65" s="24">
        <f>SUM(F61,F52,F36)</f>
        <v>10</v>
      </c>
      <c r="G65" s="24">
        <f>SUM(G61,G52,G36)</f>
        <v>153</v>
      </c>
      <c r="H65" s="24">
        <f>SUM(H61,H52,H36)</f>
        <v>19</v>
      </c>
      <c r="I65" s="24">
        <f>SUM(I61,I52,I36)</f>
        <v>0</v>
      </c>
      <c r="J65" s="24">
        <f>SUM(J61,J52,J36)</f>
        <v>17</v>
      </c>
      <c r="K65" s="24">
        <f>SUM(K61,K52,K36)</f>
        <v>0</v>
      </c>
      <c r="L65" s="24">
        <f>SUM(L61,L52,L36)</f>
        <v>7</v>
      </c>
      <c r="M65" s="24">
        <f>SUM(M61,M52,M36)</f>
        <v>73</v>
      </c>
      <c r="N65" s="24">
        <f>SUM(N61,N52,N36)</f>
        <v>32</v>
      </c>
      <c r="O65" s="24">
        <f>SUM(O61,O52,O36)</f>
        <v>97</v>
      </c>
      <c r="P65" s="24">
        <f>SUM(P61,P52,P36)</f>
        <v>0</v>
      </c>
      <c r="Q65" s="24">
        <f>SUM(Q61,Q52,Q36)</f>
        <v>0</v>
      </c>
      <c r="R65" s="24">
        <f>SUM(R61,R52,R36)</f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87</v>
      </c>
    </row>
    <row r="68" spans="1:18" ht="15.75" x14ac:dyDescent="0.25">
      <c r="A68" s="2"/>
    </row>
    <row r="69" spans="1:18" x14ac:dyDescent="0.25">
      <c r="A69" s="131" t="s">
        <v>66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3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47</v>
      </c>
      <c r="I70" s="28"/>
      <c r="J70" s="27" t="s">
        <v>48</v>
      </c>
      <c r="K70" s="28"/>
      <c r="L70" s="27" t="s">
        <v>4</v>
      </c>
      <c r="M70" s="28"/>
      <c r="N70" s="25" t="s">
        <v>67</v>
      </c>
      <c r="O70" s="26"/>
      <c r="P70" s="25" t="s">
        <v>6</v>
      </c>
      <c r="Q70" s="26"/>
      <c r="R70" s="29" t="s">
        <v>68</v>
      </c>
    </row>
    <row r="71" spans="1:18" x14ac:dyDescent="0.25">
      <c r="A71" s="30"/>
      <c r="B71" s="31" t="s">
        <v>69</v>
      </c>
      <c r="C71" s="31" t="s">
        <v>29</v>
      </c>
      <c r="D71" s="31" t="s">
        <v>69</v>
      </c>
      <c r="E71" s="31" t="s">
        <v>29</v>
      </c>
      <c r="F71" s="31" t="s">
        <v>69</v>
      </c>
      <c r="G71" s="31" t="s">
        <v>29</v>
      </c>
      <c r="H71" s="31" t="s">
        <v>69</v>
      </c>
      <c r="I71" s="31" t="s">
        <v>29</v>
      </c>
      <c r="J71" s="31" t="s">
        <v>69</v>
      </c>
      <c r="K71" s="31" t="s">
        <v>29</v>
      </c>
      <c r="L71" s="31" t="s">
        <v>69</v>
      </c>
      <c r="M71" s="31" t="s">
        <v>29</v>
      </c>
      <c r="N71" s="31" t="s">
        <v>69</v>
      </c>
      <c r="O71" s="31" t="s">
        <v>29</v>
      </c>
      <c r="P71" s="31" t="s">
        <v>69</v>
      </c>
      <c r="Q71" s="31" t="s">
        <v>29</v>
      </c>
      <c r="R71" s="30"/>
    </row>
    <row r="72" spans="1:18" x14ac:dyDescent="0.25">
      <c r="A72" s="20" t="s">
        <v>70</v>
      </c>
      <c r="B72" s="32">
        <v>250</v>
      </c>
      <c r="C72" s="32">
        <v>250</v>
      </c>
      <c r="D72" s="32">
        <v>6</v>
      </c>
      <c r="E72" s="32">
        <v>6</v>
      </c>
      <c r="F72" s="32">
        <v>1</v>
      </c>
      <c r="G72" s="32">
        <v>1</v>
      </c>
      <c r="H72" s="32">
        <v>3</v>
      </c>
      <c r="I72" s="32">
        <v>3</v>
      </c>
      <c r="J72" s="32">
        <v>5</v>
      </c>
      <c r="K72" s="32">
        <v>5</v>
      </c>
      <c r="L72" s="32">
        <v>15</v>
      </c>
      <c r="M72" s="32">
        <v>16</v>
      </c>
      <c r="N72" s="32">
        <v>30</v>
      </c>
      <c r="O72" s="32">
        <v>31</v>
      </c>
      <c r="P72" s="32">
        <v>1</v>
      </c>
      <c r="Q72" s="32">
        <v>1</v>
      </c>
      <c r="R72" s="33">
        <f>SUM(B72:P72)</f>
        <v>623</v>
      </c>
    </row>
    <row r="73" spans="1:18" x14ac:dyDescent="0.25">
      <c r="A73" s="20" t="s">
        <v>71</v>
      </c>
      <c r="B73" s="14">
        <v>53</v>
      </c>
      <c r="C73" s="14">
        <v>53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5</v>
      </c>
      <c r="M73" s="14">
        <v>5</v>
      </c>
      <c r="N73" s="14">
        <v>21</v>
      </c>
      <c r="O73" s="14">
        <v>21</v>
      </c>
      <c r="P73" s="20">
        <v>0</v>
      </c>
      <c r="Q73" s="20">
        <v>0</v>
      </c>
      <c r="R73" s="33">
        <f>SUM(B73:P73)</f>
        <v>158</v>
      </c>
    </row>
    <row r="74" spans="1:18" x14ac:dyDescent="0.25">
      <c r="A74" s="20" t="s">
        <v>72</v>
      </c>
      <c r="B74" s="20">
        <v>95</v>
      </c>
      <c r="C74" s="20">
        <v>95</v>
      </c>
      <c r="D74" s="20">
        <v>2</v>
      </c>
      <c r="E74" s="20">
        <v>2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5</v>
      </c>
      <c r="M74" s="20">
        <v>5</v>
      </c>
      <c r="N74" s="20">
        <v>2</v>
      </c>
      <c r="O74" s="20">
        <v>2</v>
      </c>
      <c r="P74" s="20">
        <v>0</v>
      </c>
      <c r="Q74" s="20">
        <v>0</v>
      </c>
      <c r="R74" s="33">
        <f>SUM(B74:P74)</f>
        <v>208</v>
      </c>
    </row>
    <row r="75" spans="1:18" x14ac:dyDescent="0.25">
      <c r="A75" s="20" t="s">
        <v>73</v>
      </c>
      <c r="B75" s="20">
        <v>21</v>
      </c>
      <c r="C75" s="20">
        <v>21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3</v>
      </c>
      <c r="M75" s="20">
        <v>4</v>
      </c>
      <c r="N75" s="20">
        <v>3</v>
      </c>
      <c r="O75" s="20">
        <v>3</v>
      </c>
      <c r="P75" s="20">
        <v>0</v>
      </c>
      <c r="Q75" s="20">
        <v>0</v>
      </c>
      <c r="R75" s="33">
        <f>SUM(B75:P75)</f>
        <v>55</v>
      </c>
    </row>
    <row r="76" spans="1:18" x14ac:dyDescent="0.25">
      <c r="A76" s="21" t="s">
        <v>74</v>
      </c>
      <c r="B76" s="21">
        <f>SUM(B72:B75)</f>
        <v>419</v>
      </c>
      <c r="C76" s="21">
        <f t="shared" ref="C76:R76" si="2">SUM(C72:C75)</f>
        <v>419</v>
      </c>
      <c r="D76" s="21">
        <f t="shared" si="2"/>
        <v>8</v>
      </c>
      <c r="E76" s="21">
        <f t="shared" si="2"/>
        <v>8</v>
      </c>
      <c r="F76" s="21">
        <f t="shared" si="2"/>
        <v>1</v>
      </c>
      <c r="G76" s="21">
        <f t="shared" si="2"/>
        <v>1</v>
      </c>
      <c r="H76" s="21">
        <f t="shared" si="2"/>
        <v>3</v>
      </c>
      <c r="I76" s="21">
        <f t="shared" si="2"/>
        <v>3</v>
      </c>
      <c r="J76" s="21">
        <f t="shared" si="2"/>
        <v>5</v>
      </c>
      <c r="K76" s="21">
        <f t="shared" si="2"/>
        <v>5</v>
      </c>
      <c r="L76" s="21">
        <f t="shared" si="2"/>
        <v>28</v>
      </c>
      <c r="M76" s="21">
        <f t="shared" si="2"/>
        <v>30</v>
      </c>
      <c r="N76" s="21">
        <f t="shared" si="2"/>
        <v>56</v>
      </c>
      <c r="O76" s="21">
        <f t="shared" si="2"/>
        <v>57</v>
      </c>
      <c r="P76" s="21">
        <f t="shared" si="2"/>
        <v>1</v>
      </c>
      <c r="Q76" s="21">
        <f t="shared" si="2"/>
        <v>1</v>
      </c>
      <c r="R76" s="21">
        <f t="shared" si="2"/>
        <v>1044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6"/>
    </row>
    <row r="78" spans="1:18" x14ac:dyDescent="0.25">
      <c r="A78" s="150" t="s">
        <v>75</v>
      </c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2"/>
    </row>
    <row r="79" spans="1:18" x14ac:dyDescent="0.25">
      <c r="A79" s="144" t="s">
        <v>3</v>
      </c>
      <c r="B79" s="127" t="s">
        <v>8</v>
      </c>
      <c r="C79" s="128"/>
      <c r="D79" s="127" t="s">
        <v>9</v>
      </c>
      <c r="E79" s="128"/>
      <c r="F79" s="127" t="s">
        <v>10</v>
      </c>
      <c r="G79" s="128"/>
      <c r="H79" s="139" t="s">
        <v>47</v>
      </c>
      <c r="I79" s="139"/>
      <c r="J79" s="139" t="s">
        <v>48</v>
      </c>
      <c r="K79" s="139"/>
      <c r="L79" s="127" t="s">
        <v>4</v>
      </c>
      <c r="M79" s="128"/>
      <c r="N79" s="134" t="s">
        <v>67</v>
      </c>
      <c r="O79" s="135"/>
      <c r="P79" s="134" t="s">
        <v>6</v>
      </c>
      <c r="Q79" s="135"/>
      <c r="R79" s="144" t="s">
        <v>74</v>
      </c>
    </row>
    <row r="80" spans="1:18" x14ac:dyDescent="0.25">
      <c r="A80" s="145"/>
      <c r="B80" s="31" t="s">
        <v>69</v>
      </c>
      <c r="C80" s="31" t="s">
        <v>29</v>
      </c>
      <c r="D80" s="31" t="s">
        <v>69</v>
      </c>
      <c r="E80" s="31" t="s">
        <v>29</v>
      </c>
      <c r="F80" s="31" t="s">
        <v>69</v>
      </c>
      <c r="G80" s="31" t="s">
        <v>29</v>
      </c>
      <c r="H80" s="31" t="s">
        <v>69</v>
      </c>
      <c r="I80" s="31" t="s">
        <v>29</v>
      </c>
      <c r="J80" s="31" t="s">
        <v>69</v>
      </c>
      <c r="K80" s="31" t="s">
        <v>29</v>
      </c>
      <c r="L80" s="31" t="s">
        <v>69</v>
      </c>
      <c r="M80" s="31" t="s">
        <v>29</v>
      </c>
      <c r="N80" s="31" t="s">
        <v>69</v>
      </c>
      <c r="O80" s="31" t="s">
        <v>29</v>
      </c>
      <c r="P80" s="31" t="s">
        <v>69</v>
      </c>
      <c r="Q80" s="31" t="s">
        <v>29</v>
      </c>
      <c r="R80" s="145"/>
    </row>
    <row r="81" spans="1:18" ht="24" x14ac:dyDescent="0.25">
      <c r="A81" s="38" t="s">
        <v>76</v>
      </c>
      <c r="B81" s="197">
        <v>87</v>
      </c>
      <c r="C81" s="197">
        <v>93</v>
      </c>
      <c r="D81" s="197">
        <v>0</v>
      </c>
      <c r="E81" s="197">
        <v>0</v>
      </c>
      <c r="F81" s="197">
        <v>1</v>
      </c>
      <c r="G81" s="197">
        <v>1</v>
      </c>
      <c r="H81" s="197">
        <v>1</v>
      </c>
      <c r="I81" s="197">
        <v>1</v>
      </c>
      <c r="J81" s="197">
        <v>0</v>
      </c>
      <c r="K81" s="197">
        <v>0</v>
      </c>
      <c r="L81" s="197">
        <v>3</v>
      </c>
      <c r="M81" s="197">
        <v>3</v>
      </c>
      <c r="N81" s="197">
        <v>0</v>
      </c>
      <c r="O81" s="197">
        <v>0</v>
      </c>
      <c r="P81" s="197">
        <v>0</v>
      </c>
      <c r="Q81" s="197">
        <v>0</v>
      </c>
      <c r="R81" s="7">
        <f t="shared" ref="R81:R90" si="3">SUM(B81:Q81)</f>
        <v>190</v>
      </c>
    </row>
    <row r="82" spans="1:18" ht="24" x14ac:dyDescent="0.25">
      <c r="A82" s="38" t="s">
        <v>77</v>
      </c>
      <c r="B82" s="197">
        <v>15</v>
      </c>
      <c r="C82" s="197">
        <v>15</v>
      </c>
      <c r="D82" s="197">
        <v>0</v>
      </c>
      <c r="E82" s="197">
        <v>0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  <c r="L82" s="197">
        <v>0</v>
      </c>
      <c r="M82" s="197">
        <v>0</v>
      </c>
      <c r="N82" s="197">
        <v>0</v>
      </c>
      <c r="O82" s="197">
        <v>0</v>
      </c>
      <c r="P82" s="197">
        <v>0</v>
      </c>
      <c r="Q82" s="197">
        <v>0</v>
      </c>
      <c r="R82" s="7">
        <f t="shared" si="3"/>
        <v>30</v>
      </c>
    </row>
    <row r="83" spans="1:18" x14ac:dyDescent="0.25">
      <c r="A83" s="38" t="s">
        <v>78</v>
      </c>
      <c r="B83" s="197">
        <v>0</v>
      </c>
      <c r="C83" s="197">
        <v>0</v>
      </c>
      <c r="D83" s="197">
        <v>0</v>
      </c>
      <c r="E83" s="197">
        <v>0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  <c r="L83" s="197">
        <v>0</v>
      </c>
      <c r="M83" s="197">
        <v>0</v>
      </c>
      <c r="N83" s="197">
        <v>0</v>
      </c>
      <c r="O83" s="197">
        <v>0</v>
      </c>
      <c r="P83" s="197">
        <v>0</v>
      </c>
      <c r="Q83" s="197">
        <v>0</v>
      </c>
      <c r="R83" s="7">
        <f t="shared" si="3"/>
        <v>0</v>
      </c>
    </row>
    <row r="84" spans="1:18" x14ac:dyDescent="0.25">
      <c r="A84" s="39" t="s">
        <v>79</v>
      </c>
      <c r="B84" s="197">
        <v>4</v>
      </c>
      <c r="C84" s="197">
        <v>5</v>
      </c>
      <c r="D84" s="197">
        <v>0</v>
      </c>
      <c r="E84" s="197">
        <v>0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  <c r="L84" s="197">
        <v>0</v>
      </c>
      <c r="M84" s="197">
        <v>0</v>
      </c>
      <c r="N84" s="197">
        <v>0</v>
      </c>
      <c r="O84" s="197">
        <v>0</v>
      </c>
      <c r="P84" s="197">
        <v>0</v>
      </c>
      <c r="Q84" s="197">
        <v>0</v>
      </c>
      <c r="R84" s="7">
        <f t="shared" si="3"/>
        <v>9</v>
      </c>
    </row>
    <row r="85" spans="1:18" x14ac:dyDescent="0.25">
      <c r="A85" s="39" t="s">
        <v>80</v>
      </c>
      <c r="B85" s="197">
        <v>2</v>
      </c>
      <c r="C85" s="197">
        <v>2</v>
      </c>
      <c r="D85" s="197">
        <v>0</v>
      </c>
      <c r="E85" s="197">
        <v>0</v>
      </c>
      <c r="F85" s="197">
        <v>0</v>
      </c>
      <c r="G85" s="197">
        <v>0</v>
      </c>
      <c r="H85" s="197">
        <v>0</v>
      </c>
      <c r="I85" s="197">
        <v>0</v>
      </c>
      <c r="J85" s="197">
        <v>0</v>
      </c>
      <c r="K85" s="197">
        <v>0</v>
      </c>
      <c r="L85" s="197">
        <v>3</v>
      </c>
      <c r="M85" s="197">
        <v>3</v>
      </c>
      <c r="N85" s="197">
        <v>1</v>
      </c>
      <c r="O85" s="197">
        <v>1</v>
      </c>
      <c r="P85" s="197">
        <v>0</v>
      </c>
      <c r="Q85" s="197">
        <v>0</v>
      </c>
      <c r="R85" s="7">
        <f t="shared" si="3"/>
        <v>12</v>
      </c>
    </row>
    <row r="86" spans="1:18" x14ac:dyDescent="0.25">
      <c r="A86" s="39" t="s">
        <v>81</v>
      </c>
      <c r="B86" s="197">
        <v>0</v>
      </c>
      <c r="C86" s="197">
        <v>0</v>
      </c>
      <c r="D86" s="197">
        <v>0</v>
      </c>
      <c r="E86" s="197">
        <v>0</v>
      </c>
      <c r="F86" s="197">
        <v>0</v>
      </c>
      <c r="G86" s="197">
        <v>0</v>
      </c>
      <c r="H86" s="197">
        <v>0</v>
      </c>
      <c r="I86" s="197">
        <v>0</v>
      </c>
      <c r="J86" s="197">
        <v>0</v>
      </c>
      <c r="K86" s="197">
        <v>0</v>
      </c>
      <c r="L86" s="197">
        <v>0</v>
      </c>
      <c r="M86" s="197">
        <v>0</v>
      </c>
      <c r="N86" s="197">
        <v>2</v>
      </c>
      <c r="O86" s="197">
        <v>3</v>
      </c>
      <c r="P86" s="197">
        <v>0</v>
      </c>
      <c r="Q86" s="197">
        <v>0</v>
      </c>
      <c r="R86" s="7">
        <f t="shared" si="3"/>
        <v>5</v>
      </c>
    </row>
    <row r="87" spans="1:18" x14ac:dyDescent="0.25">
      <c r="A87" s="38" t="s">
        <v>82</v>
      </c>
      <c r="B87" s="197">
        <v>3</v>
      </c>
      <c r="C87" s="197">
        <v>3</v>
      </c>
      <c r="D87" s="197">
        <v>0</v>
      </c>
      <c r="E87" s="197">
        <v>0</v>
      </c>
      <c r="F87" s="197">
        <v>0</v>
      </c>
      <c r="G87" s="197">
        <v>0</v>
      </c>
      <c r="H87" s="197">
        <v>0</v>
      </c>
      <c r="I87" s="197">
        <v>0</v>
      </c>
      <c r="J87" s="197">
        <v>0</v>
      </c>
      <c r="K87" s="197">
        <v>0</v>
      </c>
      <c r="L87" s="197">
        <v>0</v>
      </c>
      <c r="M87" s="197">
        <v>0</v>
      </c>
      <c r="N87" s="197">
        <v>0</v>
      </c>
      <c r="O87" s="197">
        <v>0</v>
      </c>
      <c r="P87" s="197">
        <v>0</v>
      </c>
      <c r="Q87" s="197">
        <v>0</v>
      </c>
      <c r="R87" s="7">
        <f t="shared" si="3"/>
        <v>6</v>
      </c>
    </row>
    <row r="88" spans="1:18" ht="24" x14ac:dyDescent="0.25">
      <c r="A88" s="38" t="s">
        <v>83</v>
      </c>
      <c r="B88" s="197">
        <v>49</v>
      </c>
      <c r="C88" s="197">
        <v>49</v>
      </c>
      <c r="D88" s="197">
        <v>2</v>
      </c>
      <c r="E88" s="197">
        <v>2</v>
      </c>
      <c r="F88" s="197">
        <v>0</v>
      </c>
      <c r="G88" s="197">
        <v>0</v>
      </c>
      <c r="H88" s="197">
        <v>0</v>
      </c>
      <c r="I88" s="197">
        <v>0</v>
      </c>
      <c r="J88" s="197">
        <v>0</v>
      </c>
      <c r="K88" s="197">
        <v>0</v>
      </c>
      <c r="L88" s="197">
        <v>0</v>
      </c>
      <c r="M88" s="197">
        <v>0</v>
      </c>
      <c r="N88" s="197">
        <v>0</v>
      </c>
      <c r="O88" s="197">
        <v>0</v>
      </c>
      <c r="P88" s="197">
        <v>0</v>
      </c>
      <c r="Q88" s="197">
        <v>0</v>
      </c>
      <c r="R88" s="7">
        <f t="shared" si="3"/>
        <v>102</v>
      </c>
    </row>
    <row r="89" spans="1:18" x14ac:dyDescent="0.25">
      <c r="A89" s="38" t="s">
        <v>84</v>
      </c>
      <c r="B89" s="197">
        <v>65</v>
      </c>
      <c r="C89" s="197">
        <v>65</v>
      </c>
      <c r="D89" s="197">
        <v>0</v>
      </c>
      <c r="E89" s="197">
        <v>0</v>
      </c>
      <c r="F89" s="197">
        <v>1</v>
      </c>
      <c r="G89" s="197">
        <v>1</v>
      </c>
      <c r="H89" s="197">
        <v>0</v>
      </c>
      <c r="I89" s="197">
        <v>0</v>
      </c>
      <c r="J89" s="197">
        <v>0</v>
      </c>
      <c r="K89" s="197">
        <v>0</v>
      </c>
      <c r="L89" s="197">
        <v>4</v>
      </c>
      <c r="M89" s="197">
        <v>4</v>
      </c>
      <c r="N89" s="197">
        <v>4</v>
      </c>
      <c r="O89" s="197">
        <v>4</v>
      </c>
      <c r="P89" s="197">
        <v>0</v>
      </c>
      <c r="Q89" s="197">
        <v>0</v>
      </c>
      <c r="R89" s="7">
        <f t="shared" si="3"/>
        <v>148</v>
      </c>
    </row>
    <row r="90" spans="1:18" x14ac:dyDescent="0.25">
      <c r="A90" s="38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7">
        <f t="shared" si="3"/>
        <v>0</v>
      </c>
    </row>
    <row r="91" spans="1:18" x14ac:dyDescent="0.25">
      <c r="A91" s="40" t="s">
        <v>74</v>
      </c>
      <c r="B91" s="6">
        <f t="shared" ref="B91:R91" si="4">SUM(B81:B90)</f>
        <v>225</v>
      </c>
      <c r="C91" s="6">
        <f t="shared" si="4"/>
        <v>232</v>
      </c>
      <c r="D91" s="6">
        <f t="shared" si="4"/>
        <v>2</v>
      </c>
      <c r="E91" s="6">
        <f t="shared" si="4"/>
        <v>2</v>
      </c>
      <c r="F91" s="6">
        <f t="shared" si="4"/>
        <v>2</v>
      </c>
      <c r="G91" s="6">
        <f t="shared" si="4"/>
        <v>2</v>
      </c>
      <c r="H91" s="6">
        <f t="shared" si="4"/>
        <v>1</v>
      </c>
      <c r="I91" s="6">
        <f t="shared" si="4"/>
        <v>1</v>
      </c>
      <c r="J91" s="6">
        <f t="shared" si="4"/>
        <v>0</v>
      </c>
      <c r="K91" s="6">
        <f t="shared" si="4"/>
        <v>0</v>
      </c>
      <c r="L91" s="6">
        <f t="shared" si="4"/>
        <v>10</v>
      </c>
      <c r="M91" s="6">
        <f t="shared" si="4"/>
        <v>10</v>
      </c>
      <c r="N91" s="6">
        <f t="shared" si="4"/>
        <v>7</v>
      </c>
      <c r="O91" s="6">
        <f t="shared" si="4"/>
        <v>8</v>
      </c>
      <c r="P91" s="6">
        <f t="shared" si="4"/>
        <v>0</v>
      </c>
      <c r="Q91" s="6">
        <f t="shared" si="4"/>
        <v>0</v>
      </c>
      <c r="R91" s="6">
        <f t="shared" si="4"/>
        <v>502</v>
      </c>
    </row>
    <row r="93" spans="1:18" x14ac:dyDescent="0.25">
      <c r="A93" s="146" t="s">
        <v>3</v>
      </c>
      <c r="B93" s="127" t="s">
        <v>8</v>
      </c>
      <c r="C93" s="128"/>
      <c r="D93" s="127" t="s">
        <v>9</v>
      </c>
      <c r="E93" s="128"/>
      <c r="F93" s="127" t="s">
        <v>10</v>
      </c>
      <c r="G93" s="128"/>
      <c r="H93" s="127" t="s">
        <v>47</v>
      </c>
      <c r="I93" s="128"/>
      <c r="J93" s="127" t="s">
        <v>48</v>
      </c>
      <c r="K93" s="128"/>
      <c r="L93" s="127" t="s">
        <v>4</v>
      </c>
      <c r="M93" s="128"/>
      <c r="N93" s="134" t="s">
        <v>67</v>
      </c>
      <c r="O93" s="135"/>
      <c r="P93" s="134" t="s">
        <v>6</v>
      </c>
      <c r="Q93" s="135"/>
    </row>
    <row r="94" spans="1:18" x14ac:dyDescent="0.25">
      <c r="A94" s="147"/>
      <c r="B94" s="31" t="s">
        <v>69</v>
      </c>
      <c r="C94" s="31" t="s">
        <v>29</v>
      </c>
      <c r="D94" s="31" t="s">
        <v>69</v>
      </c>
      <c r="E94" s="31" t="s">
        <v>29</v>
      </c>
      <c r="F94" s="31" t="s">
        <v>69</v>
      </c>
      <c r="G94" s="31" t="s">
        <v>29</v>
      </c>
      <c r="H94" s="31" t="s">
        <v>69</v>
      </c>
      <c r="I94" s="31" t="s">
        <v>29</v>
      </c>
      <c r="J94" s="31" t="s">
        <v>69</v>
      </c>
      <c r="K94" s="31" t="s">
        <v>29</v>
      </c>
      <c r="L94" s="31" t="s">
        <v>69</v>
      </c>
      <c r="M94" s="31" t="s">
        <v>29</v>
      </c>
      <c r="N94" s="31" t="s">
        <v>69</v>
      </c>
      <c r="O94" s="31" t="s">
        <v>29</v>
      </c>
      <c r="P94" s="31" t="s">
        <v>69</v>
      </c>
      <c r="Q94" s="31" t="s">
        <v>29</v>
      </c>
    </row>
    <row r="95" spans="1:18" x14ac:dyDescent="0.25">
      <c r="A95" s="41" t="s">
        <v>14</v>
      </c>
      <c r="B95" s="42">
        <f t="shared" ref="B95:Q95" si="5">B76</f>
        <v>419</v>
      </c>
      <c r="C95" s="42">
        <f t="shared" si="5"/>
        <v>419</v>
      </c>
      <c r="D95" s="42">
        <f t="shared" si="5"/>
        <v>8</v>
      </c>
      <c r="E95" s="42">
        <f t="shared" si="5"/>
        <v>8</v>
      </c>
      <c r="F95" s="42">
        <f t="shared" si="5"/>
        <v>1</v>
      </c>
      <c r="G95" s="42">
        <f t="shared" si="5"/>
        <v>1</v>
      </c>
      <c r="H95" s="42">
        <f t="shared" si="5"/>
        <v>3</v>
      </c>
      <c r="I95" s="42">
        <f t="shared" si="5"/>
        <v>3</v>
      </c>
      <c r="J95" s="42">
        <f t="shared" si="5"/>
        <v>5</v>
      </c>
      <c r="K95" s="42">
        <f t="shared" si="5"/>
        <v>5</v>
      </c>
      <c r="L95" s="42">
        <f t="shared" si="5"/>
        <v>28</v>
      </c>
      <c r="M95" s="42">
        <f t="shared" si="5"/>
        <v>30</v>
      </c>
      <c r="N95" s="42">
        <f t="shared" si="5"/>
        <v>56</v>
      </c>
      <c r="O95" s="42">
        <f t="shared" si="5"/>
        <v>57</v>
      </c>
      <c r="P95" s="42">
        <f t="shared" si="5"/>
        <v>1</v>
      </c>
      <c r="Q95" s="42">
        <f t="shared" si="5"/>
        <v>1</v>
      </c>
    </row>
    <row r="96" spans="1:18" x14ac:dyDescent="0.25">
      <c r="A96" s="43" t="s">
        <v>86</v>
      </c>
      <c r="B96" s="42">
        <f>B91</f>
        <v>225</v>
      </c>
      <c r="C96" s="42">
        <f t="shared" ref="C96:Q96" si="6">C91</f>
        <v>232</v>
      </c>
      <c r="D96" s="42">
        <f t="shared" si="6"/>
        <v>2</v>
      </c>
      <c r="E96" s="42">
        <f t="shared" si="6"/>
        <v>2</v>
      </c>
      <c r="F96" s="42">
        <f t="shared" si="6"/>
        <v>2</v>
      </c>
      <c r="G96" s="42">
        <f t="shared" si="6"/>
        <v>2</v>
      </c>
      <c r="H96" s="42">
        <f t="shared" si="6"/>
        <v>1</v>
      </c>
      <c r="I96" s="42">
        <f t="shared" si="6"/>
        <v>1</v>
      </c>
      <c r="J96" s="42">
        <f t="shared" si="6"/>
        <v>0</v>
      </c>
      <c r="K96" s="42">
        <f t="shared" si="6"/>
        <v>0</v>
      </c>
      <c r="L96" s="42">
        <f t="shared" si="6"/>
        <v>10</v>
      </c>
      <c r="M96" s="42">
        <f t="shared" si="6"/>
        <v>10</v>
      </c>
      <c r="N96" s="42">
        <f t="shared" si="6"/>
        <v>7</v>
      </c>
      <c r="O96" s="42">
        <f t="shared" si="6"/>
        <v>8</v>
      </c>
      <c r="P96" s="42">
        <f t="shared" si="6"/>
        <v>0</v>
      </c>
      <c r="Q96" s="42">
        <f t="shared" si="6"/>
        <v>0</v>
      </c>
    </row>
    <row r="97" spans="1:17" x14ac:dyDescent="0.25">
      <c r="A97" s="44" t="s">
        <v>12</v>
      </c>
      <c r="B97" s="5">
        <f>SUM(B95:B96)</f>
        <v>644</v>
      </c>
      <c r="C97" s="5">
        <f t="shared" ref="C97:P97" si="7">SUM(C95:C96)</f>
        <v>651</v>
      </c>
      <c r="D97" s="5">
        <f t="shared" si="7"/>
        <v>10</v>
      </c>
      <c r="E97" s="5">
        <f t="shared" si="7"/>
        <v>10</v>
      </c>
      <c r="F97" s="5">
        <f t="shared" si="7"/>
        <v>3</v>
      </c>
      <c r="G97" s="5">
        <f t="shared" si="7"/>
        <v>3</v>
      </c>
      <c r="H97" s="5">
        <f t="shared" si="7"/>
        <v>4</v>
      </c>
      <c r="I97" s="5">
        <f t="shared" si="7"/>
        <v>4</v>
      </c>
      <c r="J97" s="5">
        <f t="shared" si="7"/>
        <v>5</v>
      </c>
      <c r="K97" s="5">
        <f t="shared" si="7"/>
        <v>5</v>
      </c>
      <c r="L97" s="5">
        <f t="shared" si="7"/>
        <v>38</v>
      </c>
      <c r="M97" s="5">
        <f t="shared" si="7"/>
        <v>40</v>
      </c>
      <c r="N97" s="5">
        <f t="shared" si="7"/>
        <v>63</v>
      </c>
      <c r="O97" s="5">
        <f t="shared" si="7"/>
        <v>65</v>
      </c>
      <c r="P97" s="5">
        <f t="shared" si="7"/>
        <v>1</v>
      </c>
      <c r="Q97" s="5">
        <f>SUM(Q95:Q96)</f>
        <v>1</v>
      </c>
    </row>
    <row r="98" spans="1:17" x14ac:dyDescent="0.25">
      <c r="A98" s="6" t="s">
        <v>13</v>
      </c>
      <c r="B98" s="136">
        <f>SUM(B97,D97,F97,H97,J97,L97,N97,P97)</f>
        <v>768</v>
      </c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</row>
    <row r="99" spans="1:17" ht="15.75" thickBot="1" x14ac:dyDescent="0.3"/>
    <row r="100" spans="1:17" x14ac:dyDescent="0.25">
      <c r="A100" s="198" t="s">
        <v>203</v>
      </c>
      <c r="B100" s="199"/>
      <c r="C100" s="199"/>
      <c r="D100" s="199"/>
      <c r="E100" s="199"/>
      <c r="F100" s="199"/>
      <c r="G100" s="200"/>
    </row>
    <row r="101" spans="1:17" x14ac:dyDescent="0.25">
      <c r="A101" s="201" t="s">
        <v>3</v>
      </c>
      <c r="B101" s="202" t="s">
        <v>161</v>
      </c>
      <c r="C101" s="202"/>
      <c r="D101" s="203" t="s">
        <v>10</v>
      </c>
      <c r="E101" s="203" t="s">
        <v>204</v>
      </c>
      <c r="F101" s="203" t="s">
        <v>205</v>
      </c>
      <c r="G101" s="204" t="s">
        <v>154</v>
      </c>
    </row>
    <row r="102" spans="1:17" ht="15.75" thickBot="1" x14ac:dyDescent="0.3">
      <c r="A102" s="205"/>
      <c r="B102" s="206" t="s">
        <v>8</v>
      </c>
      <c r="C102" s="206" t="s">
        <v>9</v>
      </c>
      <c r="D102" s="207"/>
      <c r="E102" s="207"/>
      <c r="F102" s="207"/>
      <c r="G102" s="208"/>
    </row>
    <row r="103" spans="1:17" x14ac:dyDescent="0.25">
      <c r="A103" s="209" t="s">
        <v>206</v>
      </c>
      <c r="B103" s="210">
        <v>111</v>
      </c>
      <c r="C103" s="210">
        <v>2</v>
      </c>
      <c r="D103" s="210">
        <v>1</v>
      </c>
      <c r="E103" s="210">
        <v>3</v>
      </c>
      <c r="F103" s="210">
        <v>5</v>
      </c>
      <c r="G103" s="211">
        <f>SUM(B103:F103)</f>
        <v>122</v>
      </c>
    </row>
    <row r="104" spans="1:17" ht="24" x14ac:dyDescent="0.25">
      <c r="A104" s="212" t="s">
        <v>85</v>
      </c>
      <c r="B104" s="213"/>
      <c r="C104" s="214"/>
      <c r="D104" s="214"/>
      <c r="E104" s="214"/>
      <c r="F104" s="214"/>
      <c r="G104" s="215"/>
    </row>
    <row r="105" spans="1:17" x14ac:dyDescent="0.25">
      <c r="A105" s="216" t="s">
        <v>207</v>
      </c>
      <c r="B105" s="87">
        <v>121</v>
      </c>
      <c r="C105" s="87">
        <v>0</v>
      </c>
      <c r="D105" s="87">
        <v>0</v>
      </c>
      <c r="E105" s="87">
        <v>1</v>
      </c>
      <c r="F105" s="87">
        <v>0</v>
      </c>
      <c r="G105" s="217">
        <f t="shared" ref="G105:G125" si="8">SUM(B105:F105)</f>
        <v>122</v>
      </c>
    </row>
    <row r="106" spans="1:17" x14ac:dyDescent="0.25">
      <c r="A106" s="216" t="s">
        <v>208</v>
      </c>
      <c r="B106" s="87">
        <v>124</v>
      </c>
      <c r="C106" s="87">
        <v>0</v>
      </c>
      <c r="D106" s="87">
        <v>0</v>
      </c>
      <c r="E106" s="87">
        <v>20</v>
      </c>
      <c r="F106" s="87">
        <v>5</v>
      </c>
      <c r="G106" s="218">
        <f t="shared" si="8"/>
        <v>149</v>
      </c>
    </row>
    <row r="107" spans="1:17" x14ac:dyDescent="0.25">
      <c r="A107" s="216" t="s">
        <v>209</v>
      </c>
      <c r="B107" s="87">
        <v>317</v>
      </c>
      <c r="C107" s="87">
        <v>3</v>
      </c>
      <c r="D107" s="87">
        <v>0</v>
      </c>
      <c r="E107" s="87">
        <v>2</v>
      </c>
      <c r="F107" s="87">
        <v>0</v>
      </c>
      <c r="G107" s="218">
        <f t="shared" si="8"/>
        <v>322</v>
      </c>
    </row>
    <row r="108" spans="1:17" x14ac:dyDescent="0.25">
      <c r="A108" s="216" t="s">
        <v>210</v>
      </c>
      <c r="B108" s="87">
        <v>32</v>
      </c>
      <c r="C108" s="87">
        <v>0</v>
      </c>
      <c r="D108" s="87">
        <v>0</v>
      </c>
      <c r="E108" s="87">
        <v>0</v>
      </c>
      <c r="F108" s="87">
        <v>0</v>
      </c>
      <c r="G108" s="218">
        <f t="shared" si="8"/>
        <v>32</v>
      </c>
    </row>
    <row r="109" spans="1:17" x14ac:dyDescent="0.25">
      <c r="A109" s="216" t="s">
        <v>211</v>
      </c>
      <c r="B109" s="87">
        <v>334</v>
      </c>
      <c r="C109" s="87">
        <v>0</v>
      </c>
      <c r="D109" s="87">
        <v>0</v>
      </c>
      <c r="E109" s="87">
        <v>0</v>
      </c>
      <c r="F109" s="87">
        <v>0</v>
      </c>
      <c r="G109" s="218">
        <f t="shared" si="8"/>
        <v>334</v>
      </c>
    </row>
    <row r="110" spans="1:17" x14ac:dyDescent="0.25">
      <c r="A110" s="216" t="s">
        <v>212</v>
      </c>
      <c r="B110" s="87">
        <v>53</v>
      </c>
      <c r="C110" s="87">
        <v>0</v>
      </c>
      <c r="D110" s="87">
        <v>0</v>
      </c>
      <c r="E110" s="87">
        <v>4</v>
      </c>
      <c r="F110" s="87">
        <v>0</v>
      </c>
      <c r="G110" s="218">
        <f t="shared" si="8"/>
        <v>57</v>
      </c>
    </row>
    <row r="111" spans="1:17" x14ac:dyDescent="0.25">
      <c r="A111" s="216" t="s">
        <v>213</v>
      </c>
      <c r="B111" s="87">
        <v>89</v>
      </c>
      <c r="C111" s="87">
        <v>3</v>
      </c>
      <c r="D111" s="87">
        <v>0</v>
      </c>
      <c r="E111" s="87">
        <v>1</v>
      </c>
      <c r="F111" s="87">
        <v>16</v>
      </c>
      <c r="G111" s="218">
        <f t="shared" si="8"/>
        <v>109</v>
      </c>
    </row>
    <row r="112" spans="1:17" x14ac:dyDescent="0.25">
      <c r="A112" s="216" t="s">
        <v>214</v>
      </c>
      <c r="B112" s="87">
        <v>168</v>
      </c>
      <c r="C112" s="87">
        <v>1</v>
      </c>
      <c r="D112" s="87">
        <v>0</v>
      </c>
      <c r="E112" s="87">
        <v>3</v>
      </c>
      <c r="F112" s="87">
        <v>8</v>
      </c>
      <c r="G112" s="218">
        <f t="shared" si="8"/>
        <v>180</v>
      </c>
    </row>
    <row r="113" spans="1:7" x14ac:dyDescent="0.25">
      <c r="A113" s="216" t="s">
        <v>215</v>
      </c>
      <c r="B113" s="87">
        <v>309</v>
      </c>
      <c r="C113" s="87">
        <v>0</v>
      </c>
      <c r="D113" s="87">
        <v>0</v>
      </c>
      <c r="E113" s="87">
        <v>7</v>
      </c>
      <c r="F113" s="87">
        <v>2</v>
      </c>
      <c r="G113" s="218">
        <f t="shared" si="8"/>
        <v>318</v>
      </c>
    </row>
    <row r="114" spans="1:7" x14ac:dyDescent="0.25">
      <c r="A114" s="216" t="s">
        <v>216</v>
      </c>
      <c r="B114" s="87">
        <v>122</v>
      </c>
      <c r="C114" s="87">
        <v>0</v>
      </c>
      <c r="D114" s="87">
        <v>0</v>
      </c>
      <c r="E114" s="87">
        <v>32</v>
      </c>
      <c r="F114" s="87">
        <v>104</v>
      </c>
      <c r="G114" s="218">
        <f t="shared" si="8"/>
        <v>258</v>
      </c>
    </row>
    <row r="115" spans="1:7" x14ac:dyDescent="0.25">
      <c r="A115" s="216" t="s">
        <v>217</v>
      </c>
      <c r="B115" s="87">
        <v>9</v>
      </c>
      <c r="C115" s="87">
        <v>0</v>
      </c>
      <c r="D115" s="87">
        <v>0</v>
      </c>
      <c r="E115" s="87">
        <v>6</v>
      </c>
      <c r="F115" s="87">
        <v>23</v>
      </c>
      <c r="G115" s="218">
        <f t="shared" si="8"/>
        <v>38</v>
      </c>
    </row>
    <row r="116" spans="1:7" x14ac:dyDescent="0.25">
      <c r="A116" s="216" t="s">
        <v>218</v>
      </c>
      <c r="B116" s="87">
        <v>4</v>
      </c>
      <c r="C116" s="87">
        <v>0</v>
      </c>
      <c r="D116" s="87">
        <v>0</v>
      </c>
      <c r="E116" s="87">
        <v>0</v>
      </c>
      <c r="F116" s="87">
        <v>41</v>
      </c>
      <c r="G116" s="218">
        <f t="shared" si="8"/>
        <v>45</v>
      </c>
    </row>
    <row r="117" spans="1:7" x14ac:dyDescent="0.25">
      <c r="A117" s="216" t="s">
        <v>219</v>
      </c>
      <c r="B117" s="87">
        <v>0</v>
      </c>
      <c r="C117" s="87">
        <v>0</v>
      </c>
      <c r="D117" s="87">
        <v>0</v>
      </c>
      <c r="E117" s="87">
        <v>0</v>
      </c>
      <c r="F117" s="87">
        <v>87</v>
      </c>
      <c r="G117" s="218">
        <f t="shared" si="8"/>
        <v>87</v>
      </c>
    </row>
    <row r="118" spans="1:7" x14ac:dyDescent="0.25">
      <c r="A118" s="216" t="s">
        <v>220</v>
      </c>
      <c r="B118" s="87">
        <v>5</v>
      </c>
      <c r="C118" s="87">
        <v>0</v>
      </c>
      <c r="D118" s="87">
        <v>0</v>
      </c>
      <c r="E118" s="87">
        <v>8</v>
      </c>
      <c r="F118" s="87">
        <v>32</v>
      </c>
      <c r="G118" s="218">
        <f t="shared" si="8"/>
        <v>45</v>
      </c>
    </row>
    <row r="119" spans="1:7" x14ac:dyDescent="0.25">
      <c r="A119" s="216" t="s">
        <v>221</v>
      </c>
      <c r="B119" s="87">
        <v>20</v>
      </c>
      <c r="C119" s="87">
        <v>0</v>
      </c>
      <c r="D119" s="87">
        <v>0</v>
      </c>
      <c r="E119" s="87">
        <v>5</v>
      </c>
      <c r="F119" s="87">
        <v>30</v>
      </c>
      <c r="G119" s="218">
        <f t="shared" si="8"/>
        <v>55</v>
      </c>
    </row>
    <row r="120" spans="1:7" x14ac:dyDescent="0.25">
      <c r="A120" s="216" t="s">
        <v>222</v>
      </c>
      <c r="B120" s="87">
        <v>265</v>
      </c>
      <c r="C120" s="87">
        <v>4</v>
      </c>
      <c r="D120" s="87">
        <v>1</v>
      </c>
      <c r="E120" s="87">
        <v>0</v>
      </c>
      <c r="F120" s="87">
        <v>19</v>
      </c>
      <c r="G120" s="218">
        <f t="shared" si="8"/>
        <v>289</v>
      </c>
    </row>
    <row r="121" spans="1:7" x14ac:dyDescent="0.25">
      <c r="A121" s="216" t="s">
        <v>223</v>
      </c>
      <c r="B121" s="87">
        <v>1</v>
      </c>
      <c r="C121" s="87">
        <v>0</v>
      </c>
      <c r="D121" s="87">
        <v>0</v>
      </c>
      <c r="E121" s="87">
        <v>9</v>
      </c>
      <c r="F121" s="87">
        <v>33</v>
      </c>
      <c r="G121" s="218">
        <f t="shared" si="8"/>
        <v>43</v>
      </c>
    </row>
    <row r="122" spans="1:7" x14ac:dyDescent="0.25">
      <c r="A122" s="216" t="s">
        <v>224</v>
      </c>
      <c r="B122" s="87">
        <v>2</v>
      </c>
      <c r="C122" s="87">
        <v>0</v>
      </c>
      <c r="D122" s="87">
        <v>0</v>
      </c>
      <c r="E122" s="87">
        <v>0</v>
      </c>
      <c r="F122" s="87">
        <v>18</v>
      </c>
      <c r="G122" s="218">
        <f t="shared" si="8"/>
        <v>20</v>
      </c>
    </row>
    <row r="123" spans="1:7" x14ac:dyDescent="0.25">
      <c r="A123" s="216" t="s">
        <v>225</v>
      </c>
      <c r="B123" s="87">
        <v>7</v>
      </c>
      <c r="C123" s="87">
        <v>0</v>
      </c>
      <c r="D123" s="87">
        <v>0</v>
      </c>
      <c r="E123" s="87">
        <v>1</v>
      </c>
      <c r="F123" s="87">
        <v>10</v>
      </c>
      <c r="G123" s="218">
        <f t="shared" si="8"/>
        <v>18</v>
      </c>
    </row>
    <row r="124" spans="1:7" x14ac:dyDescent="0.25">
      <c r="A124" s="216" t="s">
        <v>226</v>
      </c>
      <c r="B124" s="87">
        <v>11</v>
      </c>
      <c r="C124" s="87">
        <v>0</v>
      </c>
      <c r="D124" s="87">
        <v>0</v>
      </c>
      <c r="E124" s="87">
        <v>0</v>
      </c>
      <c r="F124" s="87">
        <v>1</v>
      </c>
      <c r="G124" s="218">
        <f t="shared" si="8"/>
        <v>12</v>
      </c>
    </row>
    <row r="125" spans="1:7" ht="15.75" thickBot="1" x14ac:dyDescent="0.3">
      <c r="A125" s="216" t="s">
        <v>227</v>
      </c>
      <c r="B125" s="219">
        <v>5</v>
      </c>
      <c r="C125" s="87">
        <v>0</v>
      </c>
      <c r="D125" s="87">
        <v>0</v>
      </c>
      <c r="E125" s="219">
        <v>3</v>
      </c>
      <c r="F125" s="219">
        <v>17</v>
      </c>
      <c r="G125" s="220">
        <f t="shared" si="8"/>
        <v>25</v>
      </c>
    </row>
    <row r="126" spans="1:7" ht="15.75" thickBot="1" x14ac:dyDescent="0.3">
      <c r="A126" s="221" t="s">
        <v>12</v>
      </c>
      <c r="B126" s="222">
        <f t="shared" ref="B126:G126" si="9">SUM(B103:B125)</f>
        <v>2109</v>
      </c>
      <c r="C126" s="222">
        <f t="shared" si="9"/>
        <v>13</v>
      </c>
      <c r="D126" s="222">
        <f t="shared" si="9"/>
        <v>2</v>
      </c>
      <c r="E126" s="222">
        <f t="shared" si="9"/>
        <v>105</v>
      </c>
      <c r="F126" s="222">
        <f t="shared" si="9"/>
        <v>451</v>
      </c>
      <c r="G126" s="223">
        <f t="shared" si="9"/>
        <v>2680</v>
      </c>
    </row>
    <row r="128" spans="1:7" ht="15.75" x14ac:dyDescent="0.25">
      <c r="A128" s="2" t="s">
        <v>15</v>
      </c>
    </row>
    <row r="129" spans="1:14" ht="15.75" x14ac:dyDescent="0.25">
      <c r="A129" s="2"/>
    </row>
    <row r="130" spans="1:14" x14ac:dyDescent="0.25">
      <c r="A130" s="123" t="s">
        <v>3</v>
      </c>
      <c r="B130" s="127" t="s">
        <v>8</v>
      </c>
      <c r="C130" s="128"/>
      <c r="D130" s="127" t="s">
        <v>9</v>
      </c>
      <c r="E130" s="128"/>
      <c r="F130" s="129" t="s">
        <v>10</v>
      </c>
      <c r="G130" s="130"/>
      <c r="H130" s="129" t="s">
        <v>4</v>
      </c>
      <c r="I130" s="130"/>
      <c r="J130" s="129" t="s">
        <v>5</v>
      </c>
      <c r="K130" s="130"/>
      <c r="L130" s="129" t="s">
        <v>6</v>
      </c>
      <c r="M130" s="130"/>
      <c r="N130" s="123" t="s">
        <v>16</v>
      </c>
    </row>
    <row r="131" spans="1:14" x14ac:dyDescent="0.25">
      <c r="A131" s="124"/>
      <c r="B131" s="111" t="s">
        <v>69</v>
      </c>
      <c r="C131" s="111" t="s">
        <v>29</v>
      </c>
      <c r="D131" s="111" t="s">
        <v>69</v>
      </c>
      <c r="E131" s="111" t="s">
        <v>29</v>
      </c>
      <c r="F131" s="111" t="s">
        <v>69</v>
      </c>
      <c r="G131" s="111" t="s">
        <v>29</v>
      </c>
      <c r="H131" s="31" t="s">
        <v>69</v>
      </c>
      <c r="I131" s="31" t="s">
        <v>29</v>
      </c>
      <c r="J131" s="31" t="s">
        <v>69</v>
      </c>
      <c r="K131" s="31" t="s">
        <v>29</v>
      </c>
      <c r="L131" s="31" t="s">
        <v>69</v>
      </c>
      <c r="M131" s="31" t="s">
        <v>29</v>
      </c>
      <c r="N131" s="124"/>
    </row>
    <row r="132" spans="1:14" x14ac:dyDescent="0.25">
      <c r="A132" s="20" t="s">
        <v>88</v>
      </c>
      <c r="B132" s="20">
        <v>6</v>
      </c>
      <c r="C132" s="20">
        <v>28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6"/>
    </row>
    <row r="133" spans="1:14" x14ac:dyDescent="0.25">
      <c r="A133" s="20" t="s">
        <v>89</v>
      </c>
      <c r="B133" s="20">
        <v>4</v>
      </c>
      <c r="C133" s="20">
        <v>10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6"/>
    </row>
    <row r="134" spans="1:14" x14ac:dyDescent="0.25">
      <c r="A134" s="20" t="s">
        <v>90</v>
      </c>
      <c r="B134" s="20">
        <v>17</v>
      </c>
      <c r="C134" s="20">
        <v>48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6"/>
    </row>
    <row r="135" spans="1:14" x14ac:dyDescent="0.25">
      <c r="A135" s="20" t="s">
        <v>91</v>
      </c>
      <c r="B135" s="20">
        <v>7</v>
      </c>
      <c r="C135" s="20">
        <v>55</v>
      </c>
      <c r="D135" s="45"/>
      <c r="E135" s="45"/>
      <c r="F135" s="45"/>
      <c r="G135" s="45"/>
      <c r="H135" s="45"/>
      <c r="I135" s="45"/>
      <c r="J135" s="45"/>
      <c r="K135" s="45">
        <v>10</v>
      </c>
      <c r="L135" s="45"/>
      <c r="M135" s="45"/>
      <c r="N135" s="46"/>
    </row>
    <row r="136" spans="1:14" x14ac:dyDescent="0.25">
      <c r="A136" s="20" t="s">
        <v>92</v>
      </c>
      <c r="B136" s="20">
        <v>4</v>
      </c>
      <c r="C136" s="20">
        <v>20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6"/>
    </row>
    <row r="137" spans="1:14" x14ac:dyDescent="0.25">
      <c r="A137" s="20" t="s">
        <v>93</v>
      </c>
      <c r="B137" s="20">
        <v>12</v>
      </c>
      <c r="C137" s="20">
        <v>44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6"/>
    </row>
    <row r="138" spans="1:14" x14ac:dyDescent="0.25">
      <c r="A138" s="20" t="s">
        <v>94</v>
      </c>
      <c r="B138" s="20">
        <v>15</v>
      </c>
      <c r="C138" s="20">
        <v>85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6"/>
    </row>
    <row r="139" spans="1:14" x14ac:dyDescent="0.25">
      <c r="A139" s="20" t="s">
        <v>95</v>
      </c>
      <c r="B139" s="20">
        <v>15</v>
      </c>
      <c r="C139" s="20">
        <v>28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6"/>
    </row>
    <row r="140" spans="1:14" x14ac:dyDescent="0.25">
      <c r="A140" s="20" t="s">
        <v>96</v>
      </c>
      <c r="B140" s="20">
        <v>7</v>
      </c>
      <c r="C140" s="20">
        <v>24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6"/>
    </row>
    <row r="141" spans="1:14" x14ac:dyDescent="0.25">
      <c r="A141" s="20" t="s">
        <v>97</v>
      </c>
      <c r="B141" s="20">
        <v>7</v>
      </c>
      <c r="C141" s="20">
        <v>28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6"/>
    </row>
    <row r="142" spans="1:14" x14ac:dyDescent="0.25">
      <c r="A142" s="20" t="s">
        <v>98</v>
      </c>
      <c r="B142" s="20">
        <v>2</v>
      </c>
      <c r="C142" s="20">
        <v>7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6"/>
    </row>
    <row r="143" spans="1:14" x14ac:dyDescent="0.25">
      <c r="A143" s="20" t="s">
        <v>99</v>
      </c>
      <c r="B143" s="20">
        <v>9</v>
      </c>
      <c r="C143" s="20">
        <v>14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6"/>
    </row>
    <row r="144" spans="1:14" x14ac:dyDescent="0.25">
      <c r="A144" s="20"/>
      <c r="B144" s="20"/>
      <c r="C144" s="20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6"/>
    </row>
    <row r="145" spans="1:14" x14ac:dyDescent="0.25">
      <c r="A145" s="21" t="s">
        <v>12</v>
      </c>
      <c r="B145" s="21">
        <f t="shared" ref="B145:N145" si="10">SUM(B132:B144)</f>
        <v>105</v>
      </c>
      <c r="C145" s="21">
        <f t="shared" si="10"/>
        <v>391</v>
      </c>
      <c r="D145" s="21">
        <f t="shared" si="10"/>
        <v>0</v>
      </c>
      <c r="E145" s="21">
        <f t="shared" si="10"/>
        <v>0</v>
      </c>
      <c r="F145" s="21">
        <f t="shared" si="10"/>
        <v>0</v>
      </c>
      <c r="G145" s="21">
        <f t="shared" si="10"/>
        <v>0</v>
      </c>
      <c r="H145" s="21">
        <f t="shared" si="10"/>
        <v>0</v>
      </c>
      <c r="I145" s="21">
        <f t="shared" si="10"/>
        <v>0</v>
      </c>
      <c r="J145" s="21">
        <f t="shared" si="10"/>
        <v>0</v>
      </c>
      <c r="K145" s="21">
        <f t="shared" si="10"/>
        <v>10</v>
      </c>
      <c r="L145" s="21">
        <f t="shared" si="10"/>
        <v>0</v>
      </c>
      <c r="M145" s="21">
        <f t="shared" si="10"/>
        <v>0</v>
      </c>
      <c r="N145" s="21">
        <f t="shared" si="10"/>
        <v>0</v>
      </c>
    </row>
    <row r="146" spans="1:14" x14ac:dyDescent="0.25">
      <c r="A146" s="131" t="s">
        <v>46</v>
      </c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3"/>
    </row>
    <row r="147" spans="1:14" x14ac:dyDescent="0.25">
      <c r="A147" s="123" t="s">
        <v>3</v>
      </c>
      <c r="B147" s="127" t="s">
        <v>8</v>
      </c>
      <c r="C147" s="128"/>
      <c r="D147" s="127" t="s">
        <v>9</v>
      </c>
      <c r="E147" s="128"/>
      <c r="F147" s="129" t="s">
        <v>10</v>
      </c>
      <c r="G147" s="130"/>
      <c r="H147" s="129" t="s">
        <v>4</v>
      </c>
      <c r="I147" s="130"/>
      <c r="J147" s="129" t="s">
        <v>5</v>
      </c>
      <c r="K147" s="130"/>
      <c r="L147" s="129" t="s">
        <v>6</v>
      </c>
      <c r="M147" s="130"/>
      <c r="N147" s="123" t="s">
        <v>16</v>
      </c>
    </row>
    <row r="148" spans="1:14" x14ac:dyDescent="0.25">
      <c r="A148" s="124"/>
      <c r="B148" s="31" t="s">
        <v>69</v>
      </c>
      <c r="C148" s="31" t="s">
        <v>29</v>
      </c>
      <c r="D148" s="31" t="s">
        <v>69</v>
      </c>
      <c r="E148" s="31" t="s">
        <v>29</v>
      </c>
      <c r="F148" s="31" t="s">
        <v>69</v>
      </c>
      <c r="G148" s="31" t="s">
        <v>29</v>
      </c>
      <c r="H148" s="31" t="s">
        <v>69</v>
      </c>
      <c r="I148" s="31" t="s">
        <v>29</v>
      </c>
      <c r="J148" s="31" t="s">
        <v>69</v>
      </c>
      <c r="K148" s="31" t="s">
        <v>29</v>
      </c>
      <c r="L148" s="31" t="s">
        <v>69</v>
      </c>
      <c r="M148" s="31" t="s">
        <v>29</v>
      </c>
      <c r="N148" s="124"/>
    </row>
    <row r="149" spans="1:14" x14ac:dyDescent="0.25">
      <c r="A149" s="20" t="s">
        <v>100</v>
      </c>
      <c r="B149" s="20">
        <v>5</v>
      </c>
      <c r="C149" s="20">
        <v>10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6"/>
    </row>
    <row r="150" spans="1:14" x14ac:dyDescent="0.25">
      <c r="A150" s="20" t="s">
        <v>101</v>
      </c>
      <c r="B150" s="20">
        <v>1</v>
      </c>
      <c r="C150" s="20">
        <v>3</v>
      </c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6"/>
    </row>
    <row r="151" spans="1:14" x14ac:dyDescent="0.25">
      <c r="A151" s="20" t="s">
        <v>102</v>
      </c>
      <c r="B151" s="20">
        <v>30</v>
      </c>
      <c r="C151" s="20">
        <v>43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6"/>
    </row>
    <row r="152" spans="1:14" x14ac:dyDescent="0.25">
      <c r="A152" s="20" t="s">
        <v>103</v>
      </c>
      <c r="B152" s="20">
        <v>31</v>
      </c>
      <c r="C152" s="20">
        <v>17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6"/>
    </row>
    <row r="153" spans="1:14" x14ac:dyDescent="0.25">
      <c r="A153" s="20" t="s">
        <v>104</v>
      </c>
      <c r="B153" s="20">
        <v>5</v>
      </c>
      <c r="C153" s="20">
        <v>11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6"/>
    </row>
    <row r="154" spans="1:14" x14ac:dyDescent="0.25">
      <c r="A154" s="20" t="s">
        <v>105</v>
      </c>
      <c r="B154" s="20">
        <v>15</v>
      </c>
      <c r="C154" s="20">
        <v>21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6"/>
    </row>
    <row r="155" spans="1:14" x14ac:dyDescent="0.25">
      <c r="A155" s="20" t="s">
        <v>106</v>
      </c>
      <c r="B155" s="20">
        <v>1</v>
      </c>
      <c r="C155" s="20">
        <v>6</v>
      </c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6"/>
    </row>
    <row r="156" spans="1:14" x14ac:dyDescent="0.25">
      <c r="A156" s="20" t="s">
        <v>107</v>
      </c>
      <c r="B156" s="20">
        <v>41</v>
      </c>
      <c r="C156" s="20">
        <v>81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6"/>
    </row>
    <row r="157" spans="1:14" x14ac:dyDescent="0.25">
      <c r="A157" s="20" t="s">
        <v>108</v>
      </c>
      <c r="B157" s="20">
        <v>5</v>
      </c>
      <c r="C157" s="20">
        <v>11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6"/>
    </row>
    <row r="158" spans="1:14" x14ac:dyDescent="0.25">
      <c r="A158" s="20" t="s">
        <v>109</v>
      </c>
      <c r="B158" s="20">
        <v>15</v>
      </c>
      <c r="C158" s="20">
        <v>46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6"/>
    </row>
    <row r="159" spans="1:14" x14ac:dyDescent="0.25">
      <c r="A159" s="20" t="s">
        <v>110</v>
      </c>
      <c r="B159" s="20">
        <v>18</v>
      </c>
      <c r="C159" s="20">
        <v>15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6"/>
    </row>
    <row r="160" spans="1:14" x14ac:dyDescent="0.25">
      <c r="A160" s="20" t="s">
        <v>111</v>
      </c>
      <c r="B160" s="20">
        <v>15</v>
      </c>
      <c r="C160" s="20">
        <v>58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6"/>
    </row>
    <row r="161" spans="1:14" x14ac:dyDescent="0.25">
      <c r="A161" s="20" t="s">
        <v>112</v>
      </c>
      <c r="B161" s="20">
        <v>15</v>
      </c>
      <c r="C161" s="20">
        <v>12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6"/>
    </row>
    <row r="162" spans="1:14" x14ac:dyDescent="0.25">
      <c r="A162" s="20" t="s">
        <v>113</v>
      </c>
      <c r="B162" s="20">
        <v>9</v>
      </c>
      <c r="C162" s="20">
        <v>23</v>
      </c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6"/>
    </row>
    <row r="163" spans="1:14" x14ac:dyDescent="0.25">
      <c r="A163" s="20" t="s">
        <v>114</v>
      </c>
      <c r="B163" s="20">
        <v>50</v>
      </c>
      <c r="C163" s="20">
        <v>45</v>
      </c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6"/>
    </row>
    <row r="164" spans="1:14" x14ac:dyDescent="0.25">
      <c r="A164" s="20" t="s">
        <v>115</v>
      </c>
      <c r="B164" s="20">
        <v>4</v>
      </c>
      <c r="C164" s="20">
        <v>25</v>
      </c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6"/>
    </row>
    <row r="165" spans="1:14" x14ac:dyDescent="0.25">
      <c r="A165" s="20" t="s">
        <v>116</v>
      </c>
      <c r="B165" s="20">
        <v>7</v>
      </c>
      <c r="C165" s="20">
        <v>29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6"/>
    </row>
    <row r="166" spans="1:14" x14ac:dyDescent="0.25">
      <c r="A166" s="20" t="s">
        <v>117</v>
      </c>
      <c r="B166" s="20">
        <v>3</v>
      </c>
      <c r="C166" s="20">
        <v>17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6"/>
    </row>
    <row r="167" spans="1:14" x14ac:dyDescent="0.25">
      <c r="A167" s="21" t="s">
        <v>12</v>
      </c>
      <c r="B167" s="21">
        <f t="shared" ref="B167:N167" si="11">SUM(B149:B166)</f>
        <v>270</v>
      </c>
      <c r="C167" s="21">
        <f t="shared" si="11"/>
        <v>473</v>
      </c>
      <c r="D167" s="21">
        <f t="shared" si="11"/>
        <v>0</v>
      </c>
      <c r="E167" s="21">
        <f t="shared" si="11"/>
        <v>0</v>
      </c>
      <c r="F167" s="21">
        <f t="shared" si="11"/>
        <v>0</v>
      </c>
      <c r="G167" s="21">
        <f t="shared" si="11"/>
        <v>0</v>
      </c>
      <c r="H167" s="21">
        <f t="shared" si="11"/>
        <v>0</v>
      </c>
      <c r="I167" s="21">
        <f t="shared" si="11"/>
        <v>0</v>
      </c>
      <c r="J167" s="21">
        <f t="shared" si="11"/>
        <v>0</v>
      </c>
      <c r="K167" s="21">
        <f t="shared" si="11"/>
        <v>0</v>
      </c>
      <c r="L167" s="21">
        <f t="shared" si="11"/>
        <v>0</v>
      </c>
      <c r="M167" s="21">
        <f t="shared" si="11"/>
        <v>0</v>
      </c>
      <c r="N167" s="21">
        <f t="shared" si="11"/>
        <v>0</v>
      </c>
    </row>
    <row r="168" spans="1:14" x14ac:dyDescent="0.25">
      <c r="A168" s="131" t="s">
        <v>118</v>
      </c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3"/>
    </row>
    <row r="169" spans="1:14" x14ac:dyDescent="0.25">
      <c r="A169" s="123" t="s">
        <v>3</v>
      </c>
      <c r="B169" s="127" t="s">
        <v>8</v>
      </c>
      <c r="C169" s="128"/>
      <c r="D169" s="127" t="s">
        <v>9</v>
      </c>
      <c r="E169" s="128"/>
      <c r="F169" s="129" t="s">
        <v>10</v>
      </c>
      <c r="G169" s="130"/>
      <c r="H169" s="129" t="s">
        <v>4</v>
      </c>
      <c r="I169" s="130"/>
      <c r="J169" s="129" t="s">
        <v>5</v>
      </c>
      <c r="K169" s="130"/>
      <c r="L169" s="129" t="s">
        <v>6</v>
      </c>
      <c r="M169" s="130"/>
      <c r="N169" s="123" t="s">
        <v>119</v>
      </c>
    </row>
    <row r="170" spans="1:14" x14ac:dyDescent="0.25">
      <c r="A170" s="124"/>
      <c r="B170" s="31" t="s">
        <v>69</v>
      </c>
      <c r="C170" s="31" t="s">
        <v>29</v>
      </c>
      <c r="D170" s="31" t="s">
        <v>69</v>
      </c>
      <c r="E170" s="31" t="s">
        <v>29</v>
      </c>
      <c r="F170" s="31" t="s">
        <v>69</v>
      </c>
      <c r="G170" s="31" t="s">
        <v>29</v>
      </c>
      <c r="H170" s="31" t="s">
        <v>69</v>
      </c>
      <c r="I170" s="31" t="s">
        <v>29</v>
      </c>
      <c r="J170" s="31" t="s">
        <v>69</v>
      </c>
      <c r="K170" s="31" t="s">
        <v>29</v>
      </c>
      <c r="L170" s="31" t="s">
        <v>69</v>
      </c>
      <c r="M170" s="31" t="s">
        <v>29</v>
      </c>
      <c r="N170" s="124"/>
    </row>
    <row r="171" spans="1:14" x14ac:dyDescent="0.25">
      <c r="A171" s="20" t="s">
        <v>120</v>
      </c>
      <c r="B171" s="20">
        <v>700</v>
      </c>
      <c r="C171" s="20">
        <v>700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6"/>
    </row>
    <row r="172" spans="1:14" x14ac:dyDescent="0.25">
      <c r="A172" s="20" t="s">
        <v>121</v>
      </c>
      <c r="B172" s="20">
        <v>37</v>
      </c>
      <c r="C172" s="20">
        <v>37</v>
      </c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6"/>
    </row>
    <row r="173" spans="1:14" x14ac:dyDescent="0.25">
      <c r="A173" s="21" t="s">
        <v>12</v>
      </c>
      <c r="B173" s="21">
        <f t="shared" ref="B173:N173" si="12">SUM(B171:B172)</f>
        <v>737</v>
      </c>
      <c r="C173" s="21">
        <f t="shared" si="12"/>
        <v>737</v>
      </c>
      <c r="D173" s="21">
        <f t="shared" si="12"/>
        <v>0</v>
      </c>
      <c r="E173" s="21">
        <f t="shared" si="12"/>
        <v>0</v>
      </c>
      <c r="F173" s="21">
        <f t="shared" si="12"/>
        <v>0</v>
      </c>
      <c r="G173" s="21">
        <f t="shared" si="12"/>
        <v>0</v>
      </c>
      <c r="H173" s="21">
        <f t="shared" si="12"/>
        <v>0</v>
      </c>
      <c r="I173" s="21">
        <f t="shared" si="12"/>
        <v>0</v>
      </c>
      <c r="J173" s="21">
        <f t="shared" si="12"/>
        <v>0</v>
      </c>
      <c r="K173" s="21">
        <f t="shared" si="12"/>
        <v>0</v>
      </c>
      <c r="L173" s="21">
        <f t="shared" si="12"/>
        <v>0</v>
      </c>
      <c r="M173" s="21">
        <f t="shared" si="12"/>
        <v>0</v>
      </c>
      <c r="N173" s="21">
        <f t="shared" si="12"/>
        <v>0</v>
      </c>
    </row>
    <row r="175" spans="1:14" x14ac:dyDescent="0.25">
      <c r="A175" s="125" t="s">
        <v>19</v>
      </c>
      <c r="B175" s="126"/>
      <c r="C175" s="126"/>
      <c r="D175" s="47"/>
      <c r="E175" s="48"/>
    </row>
    <row r="176" spans="1:14" ht="24" x14ac:dyDescent="0.25">
      <c r="A176" s="49" t="s">
        <v>3</v>
      </c>
      <c r="B176" s="49" t="s">
        <v>20</v>
      </c>
      <c r="C176" s="50" t="s">
        <v>21</v>
      </c>
      <c r="D176" s="51"/>
      <c r="E176" s="52"/>
    </row>
    <row r="177" spans="1:14" x14ac:dyDescent="0.25">
      <c r="A177" s="53" t="s">
        <v>122</v>
      </c>
      <c r="B177" s="45">
        <v>1</v>
      </c>
      <c r="C177" s="45">
        <v>58</v>
      </c>
      <c r="D177" s="51"/>
      <c r="E177" s="54"/>
    </row>
    <row r="178" spans="1:14" x14ac:dyDescent="0.25">
      <c r="A178" s="53" t="s">
        <v>123</v>
      </c>
      <c r="B178" s="45">
        <v>1</v>
      </c>
      <c r="C178" s="45">
        <v>95</v>
      </c>
      <c r="D178" s="51"/>
      <c r="E178" s="54"/>
    </row>
    <row r="179" spans="1:14" x14ac:dyDescent="0.25">
      <c r="A179" s="53" t="s">
        <v>228</v>
      </c>
      <c r="B179" s="45">
        <v>1</v>
      </c>
      <c r="C179" s="45">
        <v>70</v>
      </c>
      <c r="D179" s="51"/>
      <c r="E179" s="54"/>
    </row>
    <row r="180" spans="1:14" x14ac:dyDescent="0.25">
      <c r="A180" s="53" t="s">
        <v>229</v>
      </c>
      <c r="B180" s="45">
        <v>1</v>
      </c>
      <c r="C180" s="45">
        <v>250</v>
      </c>
      <c r="D180" s="51"/>
      <c r="E180" s="54"/>
    </row>
    <row r="181" spans="1:14" x14ac:dyDescent="0.25">
      <c r="A181" s="53" t="s">
        <v>124</v>
      </c>
      <c r="B181" s="45">
        <v>1</v>
      </c>
      <c r="C181" s="45">
        <v>345</v>
      </c>
      <c r="D181" s="51"/>
      <c r="E181" s="54"/>
    </row>
    <row r="182" spans="1:14" x14ac:dyDescent="0.25">
      <c r="A182" s="53" t="s">
        <v>125</v>
      </c>
      <c r="B182" s="45">
        <v>1</v>
      </c>
      <c r="C182" s="45">
        <v>56</v>
      </c>
      <c r="D182" s="51"/>
      <c r="E182" s="54"/>
    </row>
    <row r="183" spans="1:14" x14ac:dyDescent="0.25">
      <c r="A183" s="53" t="s">
        <v>230</v>
      </c>
      <c r="B183" s="45">
        <v>1</v>
      </c>
      <c r="C183" s="45">
        <v>60</v>
      </c>
      <c r="D183" s="51"/>
      <c r="E183" s="54"/>
    </row>
    <row r="184" spans="1:14" x14ac:dyDescent="0.25">
      <c r="A184" s="53" t="s">
        <v>126</v>
      </c>
      <c r="B184" s="45">
        <v>1</v>
      </c>
      <c r="C184" s="45">
        <v>95</v>
      </c>
      <c r="D184" s="51"/>
      <c r="E184" s="54"/>
    </row>
    <row r="185" spans="1:14" x14ac:dyDescent="0.25">
      <c r="A185" s="55" t="s">
        <v>22</v>
      </c>
      <c r="B185" s="56">
        <f>SUM(B177:B184)</f>
        <v>8</v>
      </c>
      <c r="C185" s="56">
        <f>SUM(C177:C184)</f>
        <v>1029</v>
      </c>
      <c r="D185" s="51"/>
      <c r="E185" s="54"/>
    </row>
    <row r="187" spans="1:14" x14ac:dyDescent="0.25">
      <c r="A187" s="123" t="s">
        <v>3</v>
      </c>
      <c r="B187" s="127" t="s">
        <v>8</v>
      </c>
      <c r="C187" s="128"/>
      <c r="D187" s="127" t="s">
        <v>9</v>
      </c>
      <c r="E187" s="128"/>
      <c r="F187" s="129" t="s">
        <v>10</v>
      </c>
      <c r="G187" s="130"/>
      <c r="H187" s="129" t="s">
        <v>4</v>
      </c>
      <c r="I187" s="130"/>
      <c r="J187" s="129" t="s">
        <v>5</v>
      </c>
      <c r="K187" s="130"/>
      <c r="L187" s="129" t="s">
        <v>6</v>
      </c>
      <c r="M187" s="130"/>
      <c r="N187" s="123" t="s">
        <v>16</v>
      </c>
    </row>
    <row r="188" spans="1:14" x14ac:dyDescent="0.25">
      <c r="A188" s="124"/>
      <c r="B188" s="31" t="s">
        <v>69</v>
      </c>
      <c r="C188" s="31" t="s">
        <v>29</v>
      </c>
      <c r="D188" s="31" t="s">
        <v>69</v>
      </c>
      <c r="E188" s="31" t="s">
        <v>29</v>
      </c>
      <c r="F188" s="31" t="s">
        <v>69</v>
      </c>
      <c r="G188" s="31" t="s">
        <v>29</v>
      </c>
      <c r="H188" s="31" t="s">
        <v>69</v>
      </c>
      <c r="I188" s="31" t="s">
        <v>29</v>
      </c>
      <c r="J188" s="31" t="s">
        <v>69</v>
      </c>
      <c r="K188" s="31" t="s">
        <v>29</v>
      </c>
      <c r="L188" s="31" t="s">
        <v>69</v>
      </c>
      <c r="M188" s="31" t="s">
        <v>29</v>
      </c>
      <c r="N188" s="124"/>
    </row>
    <row r="189" spans="1:14" x14ac:dyDescent="0.25">
      <c r="A189" s="20" t="s">
        <v>17</v>
      </c>
      <c r="B189" s="21">
        <f>B145</f>
        <v>105</v>
      </c>
      <c r="C189" s="21">
        <f t="shared" ref="C189:N189" si="13">C145</f>
        <v>391</v>
      </c>
      <c r="D189" s="21">
        <f t="shared" si="13"/>
        <v>0</v>
      </c>
      <c r="E189" s="21">
        <f t="shared" si="13"/>
        <v>0</v>
      </c>
      <c r="F189" s="21">
        <f t="shared" si="13"/>
        <v>0</v>
      </c>
      <c r="G189" s="21">
        <f t="shared" si="13"/>
        <v>0</v>
      </c>
      <c r="H189" s="21">
        <f t="shared" si="13"/>
        <v>0</v>
      </c>
      <c r="I189" s="21">
        <f t="shared" si="13"/>
        <v>0</v>
      </c>
      <c r="J189" s="21">
        <f t="shared" si="13"/>
        <v>0</v>
      </c>
      <c r="K189" s="21">
        <f t="shared" si="13"/>
        <v>10</v>
      </c>
      <c r="L189" s="21">
        <f t="shared" si="13"/>
        <v>0</v>
      </c>
      <c r="M189" s="21">
        <f t="shared" si="13"/>
        <v>0</v>
      </c>
      <c r="N189" s="21">
        <f t="shared" si="13"/>
        <v>0</v>
      </c>
    </row>
    <row r="190" spans="1:14" x14ac:dyDescent="0.25">
      <c r="A190" s="20" t="s">
        <v>11</v>
      </c>
      <c r="B190" s="21">
        <f>B167</f>
        <v>270</v>
      </c>
      <c r="C190" s="21">
        <f t="shared" ref="C190:N190" si="14">C167</f>
        <v>473</v>
      </c>
      <c r="D190" s="21">
        <f t="shared" si="14"/>
        <v>0</v>
      </c>
      <c r="E190" s="21">
        <f t="shared" si="14"/>
        <v>0</v>
      </c>
      <c r="F190" s="21">
        <f t="shared" si="14"/>
        <v>0</v>
      </c>
      <c r="G190" s="21">
        <f t="shared" si="14"/>
        <v>0</v>
      </c>
      <c r="H190" s="21">
        <f t="shared" si="14"/>
        <v>0</v>
      </c>
      <c r="I190" s="21">
        <f t="shared" si="14"/>
        <v>0</v>
      </c>
      <c r="J190" s="21">
        <f t="shared" si="14"/>
        <v>0</v>
      </c>
      <c r="K190" s="21">
        <f t="shared" si="14"/>
        <v>0</v>
      </c>
      <c r="L190" s="21">
        <f t="shared" si="14"/>
        <v>0</v>
      </c>
      <c r="M190" s="21">
        <f t="shared" si="14"/>
        <v>0</v>
      </c>
      <c r="N190" s="21">
        <f t="shared" si="14"/>
        <v>0</v>
      </c>
    </row>
    <row r="191" spans="1:14" x14ac:dyDescent="0.25">
      <c r="A191" s="20" t="s">
        <v>18</v>
      </c>
      <c r="B191" s="21">
        <f>B173</f>
        <v>737</v>
      </c>
      <c r="C191" s="21">
        <f t="shared" ref="C191:N191" si="15">C173</f>
        <v>737</v>
      </c>
      <c r="D191" s="21">
        <f t="shared" si="15"/>
        <v>0</v>
      </c>
      <c r="E191" s="21">
        <f t="shared" si="15"/>
        <v>0</v>
      </c>
      <c r="F191" s="21">
        <f t="shared" si="15"/>
        <v>0</v>
      </c>
      <c r="G191" s="21">
        <f t="shared" si="15"/>
        <v>0</v>
      </c>
      <c r="H191" s="21">
        <f t="shared" si="15"/>
        <v>0</v>
      </c>
      <c r="I191" s="21">
        <f t="shared" si="15"/>
        <v>0</v>
      </c>
      <c r="J191" s="21">
        <f t="shared" si="15"/>
        <v>0</v>
      </c>
      <c r="K191" s="21">
        <f t="shared" si="15"/>
        <v>0</v>
      </c>
      <c r="L191" s="21">
        <f t="shared" si="15"/>
        <v>0</v>
      </c>
      <c r="M191" s="21">
        <f t="shared" si="15"/>
        <v>0</v>
      </c>
      <c r="N191" s="21">
        <f t="shared" si="15"/>
        <v>0</v>
      </c>
    </row>
    <row r="192" spans="1:14" ht="15.75" x14ac:dyDescent="0.25">
      <c r="A192" s="57" t="s">
        <v>12</v>
      </c>
      <c r="B192" s="58">
        <f>SUM(B189:B191)</f>
        <v>1112</v>
      </c>
      <c r="C192" s="58">
        <f t="shared" ref="C192:N192" si="16">SUM(C189:C191)</f>
        <v>1601</v>
      </c>
      <c r="D192" s="58">
        <f t="shared" si="16"/>
        <v>0</v>
      </c>
      <c r="E192" s="58">
        <f t="shared" si="16"/>
        <v>0</v>
      </c>
      <c r="F192" s="58">
        <f t="shared" si="16"/>
        <v>0</v>
      </c>
      <c r="G192" s="58">
        <f t="shared" si="16"/>
        <v>0</v>
      </c>
      <c r="H192" s="58">
        <f t="shared" si="16"/>
        <v>0</v>
      </c>
      <c r="I192" s="58">
        <f t="shared" si="16"/>
        <v>0</v>
      </c>
      <c r="J192" s="58">
        <f t="shared" si="16"/>
        <v>0</v>
      </c>
      <c r="K192" s="58">
        <f t="shared" si="16"/>
        <v>10</v>
      </c>
      <c r="L192" s="58">
        <f t="shared" si="16"/>
        <v>0</v>
      </c>
      <c r="M192" s="58">
        <f t="shared" si="16"/>
        <v>0</v>
      </c>
      <c r="N192" s="58">
        <f t="shared" si="16"/>
        <v>0</v>
      </c>
    </row>
    <row r="193" spans="1:14" ht="15.75" x14ac:dyDescent="0.25">
      <c r="A193" s="59" t="s">
        <v>13</v>
      </c>
      <c r="B193" s="114">
        <f>SUM(B192,D192,F192,H192,J192,L192)</f>
        <v>1112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</row>
    <row r="195" spans="1:14" x14ac:dyDescent="0.25">
      <c r="A195" s="115" t="s">
        <v>127</v>
      </c>
      <c r="B195" s="117" t="s">
        <v>8</v>
      </c>
      <c r="C195" s="118"/>
      <c r="D195" s="117" t="s">
        <v>9</v>
      </c>
      <c r="E195" s="118"/>
      <c r="F195" s="119" t="s">
        <v>10</v>
      </c>
      <c r="G195" s="120"/>
      <c r="H195" s="119" t="s">
        <v>4</v>
      </c>
      <c r="I195" s="120"/>
      <c r="J195" s="119" t="s">
        <v>5</v>
      </c>
      <c r="K195" s="120"/>
      <c r="L195" s="119" t="s">
        <v>6</v>
      </c>
      <c r="M195" s="120"/>
      <c r="N195" s="121" t="s">
        <v>16</v>
      </c>
    </row>
    <row r="196" spans="1:14" x14ac:dyDescent="0.25">
      <c r="A196" s="116"/>
      <c r="B196" s="60" t="s">
        <v>69</v>
      </c>
      <c r="C196" s="60" t="s">
        <v>29</v>
      </c>
      <c r="D196" s="60" t="s">
        <v>69</v>
      </c>
      <c r="E196" s="60" t="s">
        <v>29</v>
      </c>
      <c r="F196" s="60" t="s">
        <v>69</v>
      </c>
      <c r="G196" s="60" t="s">
        <v>29</v>
      </c>
      <c r="H196" s="60" t="s">
        <v>69</v>
      </c>
      <c r="I196" s="60" t="s">
        <v>29</v>
      </c>
      <c r="J196" s="60" t="s">
        <v>69</v>
      </c>
      <c r="K196" s="60" t="s">
        <v>29</v>
      </c>
      <c r="L196" s="60" t="s">
        <v>69</v>
      </c>
      <c r="M196" s="60" t="s">
        <v>29</v>
      </c>
      <c r="N196" s="122"/>
    </row>
    <row r="197" spans="1:14" x14ac:dyDescent="0.25">
      <c r="A197" s="61" t="s">
        <v>74</v>
      </c>
      <c r="B197" s="20">
        <f>B192</f>
        <v>1112</v>
      </c>
      <c r="C197" s="20">
        <f t="shared" ref="C197:N197" si="17">C192</f>
        <v>1601</v>
      </c>
      <c r="D197" s="20">
        <f t="shared" si="17"/>
        <v>0</v>
      </c>
      <c r="E197" s="20">
        <f t="shared" si="17"/>
        <v>0</v>
      </c>
      <c r="F197" s="20">
        <f t="shared" si="17"/>
        <v>0</v>
      </c>
      <c r="G197" s="20">
        <f t="shared" si="17"/>
        <v>0</v>
      </c>
      <c r="H197" s="20">
        <f t="shared" si="17"/>
        <v>0</v>
      </c>
      <c r="I197" s="20">
        <f t="shared" si="17"/>
        <v>0</v>
      </c>
      <c r="J197" s="20">
        <f t="shared" si="17"/>
        <v>0</v>
      </c>
      <c r="K197" s="20">
        <f t="shared" si="17"/>
        <v>10</v>
      </c>
      <c r="L197" s="20">
        <f t="shared" si="17"/>
        <v>0</v>
      </c>
      <c r="M197" s="20">
        <f t="shared" si="17"/>
        <v>0</v>
      </c>
      <c r="N197" s="20">
        <f t="shared" si="17"/>
        <v>0</v>
      </c>
    </row>
    <row r="199" spans="1:14" ht="15.75" x14ac:dyDescent="0.25">
      <c r="A199" s="2" t="s">
        <v>23</v>
      </c>
    </row>
    <row r="200" spans="1:14" ht="15.75" x14ac:dyDescent="0.25">
      <c r="A200" s="2"/>
    </row>
    <row r="201" spans="1:14" ht="48" x14ac:dyDescent="0.25">
      <c r="A201" s="31" t="s">
        <v>128</v>
      </c>
      <c r="B201" s="62" t="s">
        <v>8</v>
      </c>
      <c r="C201" s="62" t="s">
        <v>9</v>
      </c>
      <c r="D201" s="31" t="s">
        <v>10</v>
      </c>
      <c r="E201" s="31" t="s">
        <v>4</v>
      </c>
      <c r="F201" s="62" t="s">
        <v>5</v>
      </c>
      <c r="G201" s="31" t="s">
        <v>24</v>
      </c>
      <c r="H201" s="49" t="s">
        <v>16</v>
      </c>
    </row>
    <row r="202" spans="1:14" x14ac:dyDescent="0.25">
      <c r="A202" s="20" t="s">
        <v>129</v>
      </c>
      <c r="B202" s="20">
        <v>26</v>
      </c>
      <c r="C202" s="20">
        <v>0</v>
      </c>
      <c r="D202" s="20">
        <v>0</v>
      </c>
      <c r="E202" s="20">
        <v>0</v>
      </c>
      <c r="F202" s="20">
        <v>0</v>
      </c>
      <c r="G202" s="20">
        <v>25</v>
      </c>
      <c r="H202" s="20">
        <v>3</v>
      </c>
    </row>
    <row r="203" spans="1:14" x14ac:dyDescent="0.25">
      <c r="A203" s="20" t="s">
        <v>130</v>
      </c>
      <c r="B203" s="20">
        <v>10</v>
      </c>
      <c r="C203" s="20">
        <v>0</v>
      </c>
      <c r="D203" s="20">
        <v>0</v>
      </c>
      <c r="E203" s="20">
        <v>0</v>
      </c>
      <c r="F203" s="20">
        <v>0</v>
      </c>
      <c r="G203" s="20">
        <v>20</v>
      </c>
      <c r="H203" s="20">
        <v>3</v>
      </c>
    </row>
    <row r="204" spans="1:14" x14ac:dyDescent="0.25">
      <c r="A204" s="20" t="s">
        <v>131</v>
      </c>
      <c r="B204" s="20">
        <v>45</v>
      </c>
      <c r="C204" s="20">
        <v>0</v>
      </c>
      <c r="D204" s="20">
        <v>0</v>
      </c>
      <c r="E204" s="20">
        <v>0</v>
      </c>
      <c r="F204" s="20">
        <v>0</v>
      </c>
      <c r="G204" s="20">
        <v>160</v>
      </c>
      <c r="H204" s="20">
        <v>4</v>
      </c>
    </row>
    <row r="205" spans="1:14" x14ac:dyDescent="0.25">
      <c r="A205" s="20" t="s">
        <v>132</v>
      </c>
      <c r="B205" s="20">
        <v>16</v>
      </c>
      <c r="C205" s="20">
        <v>0</v>
      </c>
      <c r="D205" s="20">
        <v>0</v>
      </c>
      <c r="E205" s="20">
        <v>0</v>
      </c>
      <c r="F205" s="20">
        <v>0</v>
      </c>
      <c r="G205" s="20">
        <v>18</v>
      </c>
      <c r="H205" s="20">
        <v>3</v>
      </c>
    </row>
    <row r="206" spans="1:14" x14ac:dyDescent="0.25">
      <c r="A206" s="20" t="s">
        <v>133</v>
      </c>
      <c r="B206" s="20">
        <v>17</v>
      </c>
      <c r="C206" s="20">
        <v>0</v>
      </c>
      <c r="D206" s="20">
        <v>0</v>
      </c>
      <c r="E206" s="20">
        <v>0</v>
      </c>
      <c r="F206" s="20">
        <v>0</v>
      </c>
      <c r="G206" s="20">
        <v>58</v>
      </c>
      <c r="H206" s="20">
        <v>3</v>
      </c>
    </row>
    <row r="207" spans="1:14" x14ac:dyDescent="0.25">
      <c r="A207" s="20" t="s">
        <v>134</v>
      </c>
      <c r="B207" s="20">
        <v>12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</row>
    <row r="208" spans="1:14" x14ac:dyDescent="0.25">
      <c r="A208" s="20" t="s">
        <v>135</v>
      </c>
      <c r="B208" s="20">
        <v>3</v>
      </c>
      <c r="C208" s="20">
        <v>0</v>
      </c>
      <c r="D208" s="20">
        <v>0</v>
      </c>
      <c r="E208" s="20">
        <v>0</v>
      </c>
      <c r="F208" s="20">
        <v>0</v>
      </c>
      <c r="G208" s="20">
        <v>8</v>
      </c>
      <c r="H208" s="20">
        <v>2</v>
      </c>
    </row>
    <row r="209" spans="1:8" x14ac:dyDescent="0.25">
      <c r="A209" s="20" t="s">
        <v>231</v>
      </c>
      <c r="B209" s="20">
        <v>5</v>
      </c>
      <c r="C209" s="20">
        <v>0</v>
      </c>
      <c r="D209" s="20">
        <v>0</v>
      </c>
      <c r="E209" s="20">
        <v>0</v>
      </c>
      <c r="F209" s="20">
        <v>1</v>
      </c>
      <c r="G209" s="20">
        <v>0</v>
      </c>
      <c r="H209" s="20">
        <v>0</v>
      </c>
    </row>
    <row r="210" spans="1:8" x14ac:dyDescent="0.25">
      <c r="A210" s="20" t="s">
        <v>136</v>
      </c>
      <c r="B210" s="20">
        <v>15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</row>
    <row r="211" spans="1:8" x14ac:dyDescent="0.25">
      <c r="A211" s="64" t="s">
        <v>12</v>
      </c>
      <c r="B211" s="21">
        <f>SUM(B202:B210)</f>
        <v>149</v>
      </c>
      <c r="C211" s="21">
        <f t="shared" ref="C211:G211" si="18">SUM(C202:C210)</f>
        <v>0</v>
      </c>
      <c r="D211" s="21">
        <f t="shared" si="18"/>
        <v>0</v>
      </c>
      <c r="E211" s="21">
        <f t="shared" si="18"/>
        <v>0</v>
      </c>
      <c r="F211" s="21">
        <f t="shared" si="18"/>
        <v>1</v>
      </c>
      <c r="G211" s="21">
        <f t="shared" si="18"/>
        <v>289</v>
      </c>
      <c r="H211" s="21">
        <f>SUM(H202:H210)</f>
        <v>18</v>
      </c>
    </row>
    <row r="213" spans="1:8" ht="24" x14ac:dyDescent="0.25">
      <c r="A213" s="31" t="s">
        <v>3</v>
      </c>
      <c r="B213" s="62" t="s">
        <v>8</v>
      </c>
      <c r="C213" s="62" t="s">
        <v>9</v>
      </c>
      <c r="D213" s="49" t="s">
        <v>10</v>
      </c>
      <c r="E213" s="49" t="s">
        <v>4</v>
      </c>
      <c r="F213" s="49" t="s">
        <v>5</v>
      </c>
    </row>
    <row r="214" spans="1:8" x14ac:dyDescent="0.25">
      <c r="A214" s="63"/>
      <c r="B214" s="20"/>
      <c r="C214" s="20"/>
      <c r="D214" s="45"/>
      <c r="E214" s="45"/>
      <c r="F214" s="45"/>
    </row>
    <row r="215" spans="1:8" x14ac:dyDescent="0.25">
      <c r="A215" s="63" t="s">
        <v>197</v>
      </c>
      <c r="B215" s="20"/>
      <c r="C215" s="20"/>
      <c r="D215" s="45"/>
      <c r="E215" s="45"/>
      <c r="F215" s="45"/>
    </row>
    <row r="216" spans="1:8" x14ac:dyDescent="0.25">
      <c r="A216" s="63" t="s">
        <v>197</v>
      </c>
      <c r="B216" s="20"/>
      <c r="C216" s="20"/>
      <c r="D216" s="45"/>
      <c r="E216" s="45"/>
      <c r="F216" s="45"/>
    </row>
    <row r="217" spans="1:8" x14ac:dyDescent="0.25">
      <c r="A217" s="64" t="s">
        <v>12</v>
      </c>
      <c r="B217" s="21">
        <f>SUM(B214:B216)</f>
        <v>0</v>
      </c>
      <c r="C217" s="21">
        <f t="shared" ref="C217:F217" si="19">SUM(C214:C216)</f>
        <v>0</v>
      </c>
      <c r="D217" s="21">
        <f t="shared" si="19"/>
        <v>0</v>
      </c>
      <c r="E217" s="21">
        <f t="shared" si="19"/>
        <v>0</v>
      </c>
      <c r="F217" s="21">
        <f t="shared" si="19"/>
        <v>0</v>
      </c>
    </row>
    <row r="219" spans="1:8" ht="48" x14ac:dyDescent="0.25">
      <c r="A219" s="49" t="s">
        <v>137</v>
      </c>
      <c r="B219" s="31" t="s">
        <v>8</v>
      </c>
      <c r="C219" s="31" t="s">
        <v>9</v>
      </c>
      <c r="D219" s="31" t="s">
        <v>10</v>
      </c>
      <c r="E219" s="31" t="s">
        <v>4</v>
      </c>
      <c r="F219" s="31" t="s">
        <v>5</v>
      </c>
      <c r="G219" s="31" t="s">
        <v>24</v>
      </c>
      <c r="H219" s="49" t="s">
        <v>16</v>
      </c>
    </row>
    <row r="220" spans="1:8" x14ac:dyDescent="0.25">
      <c r="A220" s="20" t="s">
        <v>138</v>
      </c>
      <c r="B220" s="20">
        <f t="shared" ref="B220:H220" si="20">B211</f>
        <v>149</v>
      </c>
      <c r="C220" s="20">
        <f t="shared" si="20"/>
        <v>0</v>
      </c>
      <c r="D220" s="20">
        <f t="shared" si="20"/>
        <v>0</v>
      </c>
      <c r="E220" s="20">
        <f t="shared" si="20"/>
        <v>0</v>
      </c>
      <c r="F220" s="20">
        <f t="shared" si="20"/>
        <v>1</v>
      </c>
      <c r="G220" s="20">
        <f t="shared" si="20"/>
        <v>289</v>
      </c>
      <c r="H220" s="20">
        <f t="shared" si="20"/>
        <v>18</v>
      </c>
    </row>
    <row r="221" spans="1:8" x14ac:dyDescent="0.25">
      <c r="A221" s="20" t="s">
        <v>139</v>
      </c>
      <c r="B221" s="20">
        <f t="shared" ref="B221:H221" si="21">B217</f>
        <v>0</v>
      </c>
      <c r="C221" s="20">
        <f t="shared" si="21"/>
        <v>0</v>
      </c>
      <c r="D221" s="20">
        <f t="shared" si="21"/>
        <v>0</v>
      </c>
      <c r="E221" s="20">
        <f t="shared" si="21"/>
        <v>0</v>
      </c>
      <c r="F221" s="20">
        <f t="shared" si="21"/>
        <v>0</v>
      </c>
      <c r="G221" s="20">
        <f t="shared" si="21"/>
        <v>0</v>
      </c>
      <c r="H221" s="20">
        <f t="shared" si="21"/>
        <v>0</v>
      </c>
    </row>
    <row r="222" spans="1:8" x14ac:dyDescent="0.25">
      <c r="A222" s="21" t="s">
        <v>12</v>
      </c>
      <c r="B222" s="21">
        <f>SUM(B220:B221)</f>
        <v>149</v>
      </c>
      <c r="C222" s="21">
        <f t="shared" ref="C222:H222" si="22">SUM(C220:C221)</f>
        <v>0</v>
      </c>
      <c r="D222" s="21">
        <f t="shared" si="22"/>
        <v>0</v>
      </c>
      <c r="E222" s="21">
        <f t="shared" si="22"/>
        <v>0</v>
      </c>
      <c r="F222" s="21">
        <f t="shared" si="22"/>
        <v>1</v>
      </c>
      <c r="G222" s="21">
        <f t="shared" si="22"/>
        <v>289</v>
      </c>
      <c r="H222" s="21">
        <f t="shared" si="22"/>
        <v>18</v>
      </c>
    </row>
    <row r="224" spans="1:8" ht="15.75" x14ac:dyDescent="0.25">
      <c r="A224" s="2" t="s">
        <v>140</v>
      </c>
    </row>
    <row r="225" spans="1:7" ht="15.75" x14ac:dyDescent="0.25">
      <c r="A225" s="2"/>
    </row>
    <row r="226" spans="1:7" x14ac:dyDescent="0.25">
      <c r="A226" s="66"/>
      <c r="B226" s="67" t="s">
        <v>142</v>
      </c>
      <c r="C226" s="67" t="s">
        <v>143</v>
      </c>
      <c r="D226" s="67" t="s">
        <v>144</v>
      </c>
      <c r="E226" s="67" t="s">
        <v>145</v>
      </c>
      <c r="F226" s="67" t="s">
        <v>146</v>
      </c>
      <c r="G226" s="67" t="s">
        <v>147</v>
      </c>
    </row>
    <row r="227" spans="1:7" x14ac:dyDescent="0.25">
      <c r="A227" s="68" t="s">
        <v>148</v>
      </c>
      <c r="B227" s="224">
        <v>97</v>
      </c>
      <c r="C227" s="224">
        <v>125</v>
      </c>
      <c r="D227" s="224">
        <v>125</v>
      </c>
      <c r="E227" s="224">
        <v>98</v>
      </c>
      <c r="F227" s="224">
        <v>91</v>
      </c>
      <c r="G227" s="224">
        <v>21</v>
      </c>
    </row>
    <row r="228" spans="1:7" x14ac:dyDescent="0.25">
      <c r="A228" s="70" t="s">
        <v>149</v>
      </c>
      <c r="B228" s="224">
        <v>131</v>
      </c>
      <c r="C228" s="224">
        <v>127</v>
      </c>
      <c r="D228" s="225">
        <v>154</v>
      </c>
      <c r="E228" s="225">
        <v>170</v>
      </c>
      <c r="F228" s="225">
        <v>141</v>
      </c>
      <c r="G228" s="225">
        <v>28</v>
      </c>
    </row>
    <row r="229" spans="1:7" x14ac:dyDescent="0.25">
      <c r="A229" s="70" t="s">
        <v>150</v>
      </c>
      <c r="B229" s="225">
        <v>160</v>
      </c>
      <c r="C229" s="225">
        <v>166</v>
      </c>
      <c r="D229" s="225">
        <v>169</v>
      </c>
      <c r="E229" s="225">
        <v>166</v>
      </c>
      <c r="F229" s="225">
        <v>125</v>
      </c>
      <c r="G229" s="225">
        <v>20</v>
      </c>
    </row>
    <row r="230" spans="1:7" x14ac:dyDescent="0.25">
      <c r="A230" s="70" t="s">
        <v>151</v>
      </c>
      <c r="B230" s="226">
        <v>144</v>
      </c>
      <c r="C230" s="226">
        <v>142</v>
      </c>
      <c r="D230" s="226">
        <v>168</v>
      </c>
      <c r="E230" s="226">
        <v>143</v>
      </c>
      <c r="F230" s="226">
        <v>114</v>
      </c>
      <c r="G230" s="224"/>
    </row>
    <row r="231" spans="1:7" x14ac:dyDescent="0.25">
      <c r="A231" s="70" t="s">
        <v>152</v>
      </c>
      <c r="B231" s="224">
        <v>121</v>
      </c>
      <c r="C231" s="224">
        <v>129</v>
      </c>
      <c r="D231" s="224">
        <v>131</v>
      </c>
      <c r="E231" s="224">
        <v>94</v>
      </c>
      <c r="F231" s="224">
        <v>85</v>
      </c>
      <c r="G231" s="224"/>
    </row>
    <row r="232" spans="1:7" ht="15.75" thickBot="1" x14ac:dyDescent="0.3">
      <c r="A232" s="70" t="s">
        <v>153</v>
      </c>
      <c r="B232" s="227">
        <v>76</v>
      </c>
      <c r="C232" s="227">
        <v>98</v>
      </c>
      <c r="D232" s="227">
        <v>73</v>
      </c>
      <c r="E232" s="227">
        <v>83</v>
      </c>
      <c r="F232" s="227">
        <v>73</v>
      </c>
      <c r="G232" s="227">
        <v>0</v>
      </c>
    </row>
    <row r="233" spans="1:7" x14ac:dyDescent="0.25">
      <c r="A233" s="70" t="s">
        <v>12</v>
      </c>
      <c r="B233" s="72">
        <f>SUM(B227:B232)</f>
        <v>729</v>
      </c>
      <c r="C233" s="72">
        <f t="shared" ref="C233:G233" si="23">SUM(C227:C232)</f>
        <v>787</v>
      </c>
      <c r="D233" s="72">
        <f t="shared" si="23"/>
        <v>820</v>
      </c>
      <c r="E233" s="72">
        <f t="shared" si="23"/>
        <v>754</v>
      </c>
      <c r="F233" s="72">
        <f t="shared" si="23"/>
        <v>629</v>
      </c>
      <c r="G233" s="72">
        <f t="shared" si="23"/>
        <v>69</v>
      </c>
    </row>
    <row r="234" spans="1:7" x14ac:dyDescent="0.25">
      <c r="A234" s="6" t="s">
        <v>154</v>
      </c>
      <c r="B234" s="160">
        <f>SUM(B233:G233)</f>
        <v>3788</v>
      </c>
      <c r="C234" s="161"/>
      <c r="D234" s="161"/>
      <c r="E234" s="161"/>
      <c r="F234" s="161"/>
      <c r="G234" s="162"/>
    </row>
    <row r="236" spans="1:7" ht="15.75" x14ac:dyDescent="0.25">
      <c r="A236" s="2" t="s">
        <v>25</v>
      </c>
    </row>
    <row r="237" spans="1:7" ht="15.75" x14ac:dyDescent="0.25">
      <c r="A237" s="2"/>
    </row>
    <row r="238" spans="1:7" x14ac:dyDescent="0.25">
      <c r="A238" s="73"/>
      <c r="B238" s="37" t="s">
        <v>142</v>
      </c>
      <c r="C238" s="37" t="s">
        <v>143</v>
      </c>
      <c r="D238" s="37" t="s">
        <v>144</v>
      </c>
      <c r="E238" s="37" t="s">
        <v>145</v>
      </c>
      <c r="F238" s="37" t="s">
        <v>146</v>
      </c>
      <c r="G238" s="74" t="s">
        <v>147</v>
      </c>
    </row>
    <row r="239" spans="1:7" x14ac:dyDescent="0.25">
      <c r="A239" s="74" t="s">
        <v>155</v>
      </c>
      <c r="B239" s="95"/>
      <c r="C239" s="95"/>
      <c r="D239" s="96"/>
      <c r="E239" s="95"/>
      <c r="F239" s="95"/>
      <c r="G239" s="69">
        <v>0</v>
      </c>
    </row>
    <row r="240" spans="1:7" x14ac:dyDescent="0.25">
      <c r="A240" s="5" t="s">
        <v>156</v>
      </c>
      <c r="B240" s="95"/>
      <c r="C240" s="95"/>
      <c r="D240" s="96"/>
      <c r="E240" s="95"/>
      <c r="F240" s="95"/>
      <c r="G240" s="69">
        <v>0</v>
      </c>
    </row>
    <row r="241" spans="1:8" x14ac:dyDescent="0.25">
      <c r="A241" s="5" t="s">
        <v>157</v>
      </c>
      <c r="B241" s="82"/>
      <c r="C241" s="82"/>
      <c r="D241" s="96"/>
      <c r="E241" s="95"/>
      <c r="F241" s="82"/>
      <c r="G241" s="71">
        <v>0</v>
      </c>
    </row>
    <row r="242" spans="1:8" x14ac:dyDescent="0.25">
      <c r="A242" s="5" t="s">
        <v>158</v>
      </c>
      <c r="B242" s="82"/>
      <c r="C242" s="82"/>
      <c r="D242" s="96"/>
      <c r="E242" s="82"/>
      <c r="F242" s="82"/>
      <c r="G242" s="71">
        <v>0</v>
      </c>
    </row>
    <row r="243" spans="1:8" x14ac:dyDescent="0.25">
      <c r="A243" s="5" t="s">
        <v>159</v>
      </c>
      <c r="B243" s="82"/>
      <c r="C243" s="82"/>
      <c r="D243" s="78"/>
      <c r="E243" s="82"/>
      <c r="F243" s="82"/>
      <c r="G243" s="71">
        <v>0</v>
      </c>
    </row>
    <row r="244" spans="1:8" x14ac:dyDescent="0.25">
      <c r="A244" s="5" t="s">
        <v>12</v>
      </c>
      <c r="B244" s="82"/>
      <c r="C244" s="82"/>
      <c r="D244" s="82"/>
      <c r="E244" s="82"/>
      <c r="F244" s="82"/>
      <c r="G244" s="82">
        <f t="shared" ref="C244:G244" si="24">SUM(G239:G243)</f>
        <v>0</v>
      </c>
    </row>
    <row r="245" spans="1:8" x14ac:dyDescent="0.25">
      <c r="A245" s="75" t="s">
        <v>154</v>
      </c>
      <c r="B245" s="163">
        <f>SUM(B244:G244)</f>
        <v>0</v>
      </c>
      <c r="C245" s="164"/>
      <c r="D245" s="164"/>
      <c r="E245" s="164"/>
      <c r="F245" s="164"/>
      <c r="G245" s="165"/>
    </row>
    <row r="247" spans="1:8" ht="15.75" x14ac:dyDescent="0.25">
      <c r="A247" s="2" t="s">
        <v>26</v>
      </c>
    </row>
    <row r="249" spans="1:8" x14ac:dyDescent="0.25">
      <c r="A249" s="166" t="s">
        <v>160</v>
      </c>
      <c r="B249" s="167" t="s">
        <v>161</v>
      </c>
      <c r="C249" s="167"/>
      <c r="D249" s="167"/>
      <c r="E249" s="166" t="s">
        <v>4</v>
      </c>
      <c r="F249" s="166" t="s">
        <v>5</v>
      </c>
      <c r="G249" s="166" t="s">
        <v>6</v>
      </c>
      <c r="H249" s="166" t="s">
        <v>162</v>
      </c>
    </row>
    <row r="250" spans="1:8" x14ac:dyDescent="0.25">
      <c r="A250" s="166"/>
      <c r="B250" s="97" t="s">
        <v>8</v>
      </c>
      <c r="C250" s="97" t="s">
        <v>9</v>
      </c>
      <c r="D250" s="98" t="s">
        <v>10</v>
      </c>
      <c r="E250" s="166"/>
      <c r="F250" s="166"/>
      <c r="G250" s="166"/>
      <c r="H250" s="166"/>
    </row>
    <row r="251" spans="1:8" x14ac:dyDescent="0.25">
      <c r="A251" s="99" t="s">
        <v>163</v>
      </c>
      <c r="B251" s="100">
        <v>53</v>
      </c>
      <c r="C251" s="100"/>
      <c r="D251" s="101"/>
      <c r="E251" s="101"/>
      <c r="F251" s="101"/>
      <c r="G251" s="101"/>
      <c r="H251" s="101"/>
    </row>
    <row r="252" spans="1:8" x14ac:dyDescent="0.25">
      <c r="A252" s="99" t="s">
        <v>164</v>
      </c>
      <c r="B252" s="100">
        <v>39</v>
      </c>
      <c r="C252" s="100"/>
      <c r="D252" s="101"/>
      <c r="E252" s="101"/>
      <c r="F252" s="101"/>
      <c r="G252" s="101"/>
      <c r="H252" s="101"/>
    </row>
    <row r="253" spans="1:8" x14ac:dyDescent="0.25">
      <c r="A253" s="99" t="s">
        <v>165</v>
      </c>
      <c r="B253" s="100">
        <v>7</v>
      </c>
      <c r="C253" s="100"/>
      <c r="D253" s="101"/>
      <c r="E253" s="101"/>
      <c r="F253" s="101"/>
      <c r="G253" s="101"/>
      <c r="H253" s="101"/>
    </row>
    <row r="254" spans="1:8" x14ac:dyDescent="0.25">
      <c r="A254" s="99" t="s">
        <v>166</v>
      </c>
      <c r="B254" s="100">
        <v>21</v>
      </c>
      <c r="C254" s="100"/>
      <c r="D254" s="101"/>
      <c r="E254" s="101"/>
      <c r="F254" s="101"/>
      <c r="G254" s="101"/>
      <c r="H254" s="101"/>
    </row>
    <row r="255" spans="1:8" x14ac:dyDescent="0.25">
      <c r="A255" s="99" t="s">
        <v>167</v>
      </c>
      <c r="B255" s="100">
        <v>51</v>
      </c>
      <c r="C255" s="100"/>
      <c r="D255" s="101"/>
      <c r="E255" s="101"/>
      <c r="F255" s="101"/>
      <c r="G255" s="101"/>
      <c r="H255" s="101"/>
    </row>
    <row r="256" spans="1:8" x14ac:dyDescent="0.25">
      <c r="A256" s="99" t="s">
        <v>168</v>
      </c>
      <c r="B256" s="100">
        <v>12</v>
      </c>
      <c r="C256" s="100"/>
      <c r="D256" s="101"/>
      <c r="E256" s="101"/>
      <c r="F256" s="101"/>
      <c r="G256" s="101"/>
      <c r="H256" s="101"/>
    </row>
    <row r="257" spans="1:8" x14ac:dyDescent="0.25">
      <c r="A257" s="99" t="s">
        <v>169</v>
      </c>
      <c r="B257" s="100">
        <v>152</v>
      </c>
      <c r="C257" s="100"/>
      <c r="D257" s="101"/>
      <c r="E257" s="101"/>
      <c r="F257" s="101"/>
      <c r="G257" s="101"/>
      <c r="H257" s="101"/>
    </row>
    <row r="258" spans="1:8" x14ac:dyDescent="0.25">
      <c r="A258" s="99" t="s">
        <v>170</v>
      </c>
      <c r="B258" s="100">
        <v>11</v>
      </c>
      <c r="C258" s="100"/>
      <c r="D258" s="101"/>
      <c r="E258" s="101"/>
      <c r="F258" s="101"/>
      <c r="G258" s="101"/>
      <c r="H258" s="101"/>
    </row>
    <row r="259" spans="1:8" x14ac:dyDescent="0.25">
      <c r="A259" s="99" t="s">
        <v>171</v>
      </c>
      <c r="B259" s="100">
        <v>3</v>
      </c>
      <c r="C259" s="100"/>
      <c r="D259" s="101"/>
      <c r="E259" s="101"/>
      <c r="F259" s="101"/>
      <c r="G259" s="101"/>
      <c r="H259" s="101"/>
    </row>
    <row r="260" spans="1:8" x14ac:dyDescent="0.25">
      <c r="A260" s="99" t="s">
        <v>172</v>
      </c>
      <c r="B260" s="100">
        <v>0</v>
      </c>
      <c r="C260" s="100"/>
      <c r="D260" s="101"/>
      <c r="E260" s="101"/>
      <c r="F260" s="101"/>
      <c r="G260" s="101"/>
      <c r="H260" s="101"/>
    </row>
    <row r="261" spans="1:8" x14ac:dyDescent="0.25">
      <c r="A261" s="99" t="s">
        <v>173</v>
      </c>
      <c r="B261" s="100">
        <v>3</v>
      </c>
      <c r="C261" s="100"/>
      <c r="D261" s="101"/>
      <c r="E261" s="101"/>
      <c r="F261" s="101"/>
      <c r="G261" s="101"/>
      <c r="H261" s="101"/>
    </row>
    <row r="262" spans="1:8" x14ac:dyDescent="0.25">
      <c r="A262" s="99" t="s">
        <v>174</v>
      </c>
      <c r="B262" s="100">
        <v>1</v>
      </c>
      <c r="C262" s="100"/>
      <c r="D262" s="101"/>
      <c r="E262" s="101"/>
      <c r="F262" s="101"/>
      <c r="G262" s="101"/>
      <c r="H262" s="101"/>
    </row>
    <row r="263" spans="1:8" x14ac:dyDescent="0.25">
      <c r="A263" s="99" t="s">
        <v>175</v>
      </c>
      <c r="B263" s="100">
        <v>1</v>
      </c>
      <c r="C263" s="100"/>
      <c r="D263" s="101"/>
      <c r="E263" s="101"/>
      <c r="F263" s="101"/>
      <c r="G263" s="101"/>
      <c r="H263" s="101"/>
    </row>
    <row r="264" spans="1:8" x14ac:dyDescent="0.25">
      <c r="A264" s="99" t="s">
        <v>176</v>
      </c>
      <c r="B264" s="100">
        <v>23</v>
      </c>
      <c r="C264" s="100"/>
      <c r="D264" s="101"/>
      <c r="E264" s="101"/>
      <c r="F264" s="101">
        <v>2</v>
      </c>
      <c r="G264" s="101"/>
      <c r="H264" s="101"/>
    </row>
    <row r="265" spans="1:8" x14ac:dyDescent="0.25">
      <c r="A265" s="99" t="s">
        <v>177</v>
      </c>
      <c r="B265" s="100">
        <v>10</v>
      </c>
      <c r="C265" s="100"/>
      <c r="D265" s="101"/>
      <c r="E265" s="101"/>
      <c r="F265" s="101"/>
      <c r="G265" s="101"/>
      <c r="H265" s="101"/>
    </row>
    <row r="266" spans="1:8" x14ac:dyDescent="0.25">
      <c r="A266" s="99" t="s">
        <v>178</v>
      </c>
      <c r="B266" s="100">
        <v>1</v>
      </c>
      <c r="C266" s="100"/>
      <c r="D266" s="101"/>
      <c r="E266" s="101"/>
      <c r="F266" s="101"/>
      <c r="G266" s="101"/>
      <c r="H266" s="101"/>
    </row>
    <row r="267" spans="1:8" x14ac:dyDescent="0.25">
      <c r="A267" s="99" t="s">
        <v>179</v>
      </c>
      <c r="B267" s="100">
        <v>5</v>
      </c>
      <c r="C267" s="100"/>
      <c r="D267" s="101"/>
      <c r="E267" s="101"/>
      <c r="F267" s="101"/>
      <c r="G267" s="101"/>
      <c r="H267" s="101"/>
    </row>
    <row r="268" spans="1:8" x14ac:dyDescent="0.25">
      <c r="A268" s="99" t="s">
        <v>180</v>
      </c>
      <c r="B268" s="100">
        <v>0</v>
      </c>
      <c r="C268" s="100"/>
      <c r="D268" s="101"/>
      <c r="E268" s="101"/>
      <c r="F268" s="101"/>
      <c r="G268" s="101"/>
      <c r="H268" s="101"/>
    </row>
    <row r="269" spans="1:8" x14ac:dyDescent="0.25">
      <c r="A269" s="99" t="s">
        <v>181</v>
      </c>
      <c r="B269" s="100">
        <v>0</v>
      </c>
      <c r="C269" s="100"/>
      <c r="D269" s="101"/>
      <c r="E269" s="101"/>
      <c r="F269" s="101"/>
      <c r="G269" s="101"/>
      <c r="H269" s="101"/>
    </row>
    <row r="270" spans="1:8" x14ac:dyDescent="0.25">
      <c r="A270" s="99" t="s">
        <v>182</v>
      </c>
      <c r="B270" s="100">
        <v>0</v>
      </c>
      <c r="C270" s="100"/>
      <c r="D270" s="101"/>
      <c r="E270" s="101"/>
      <c r="F270" s="101"/>
      <c r="G270" s="101"/>
      <c r="H270" s="101"/>
    </row>
    <row r="271" spans="1:8" x14ac:dyDescent="0.25">
      <c r="A271" s="99" t="s">
        <v>183</v>
      </c>
      <c r="B271" s="100">
        <v>0</v>
      </c>
      <c r="C271" s="100"/>
      <c r="D271" s="101"/>
      <c r="E271" s="101"/>
      <c r="F271" s="101"/>
      <c r="G271" s="101"/>
      <c r="H271" s="101"/>
    </row>
    <row r="272" spans="1:8" x14ac:dyDescent="0.25">
      <c r="A272" s="99" t="s">
        <v>184</v>
      </c>
      <c r="B272" s="100">
        <v>1</v>
      </c>
      <c r="C272" s="100"/>
      <c r="D272" s="101"/>
      <c r="E272" s="101"/>
      <c r="F272" s="101"/>
      <c r="G272" s="101"/>
      <c r="H272" s="101"/>
    </row>
    <row r="273" spans="1:8" x14ac:dyDescent="0.25">
      <c r="A273" s="99" t="s">
        <v>185</v>
      </c>
      <c r="B273" s="100">
        <v>0</v>
      </c>
      <c r="C273" s="100"/>
      <c r="D273" s="101"/>
      <c r="E273" s="101"/>
      <c r="F273" s="101"/>
      <c r="G273" s="101"/>
      <c r="H273" s="101"/>
    </row>
    <row r="274" spans="1:8" x14ac:dyDescent="0.25">
      <c r="A274" s="102" t="s">
        <v>12</v>
      </c>
      <c r="B274" s="228">
        <f>SUM(B251:B273)</f>
        <v>394</v>
      </c>
      <c r="C274" s="228">
        <f t="shared" ref="C274:H274" si="25">SUM(C251:C273)</f>
        <v>0</v>
      </c>
      <c r="D274" s="228">
        <f t="shared" si="25"/>
        <v>0</v>
      </c>
      <c r="E274" s="228">
        <f t="shared" si="25"/>
        <v>0</v>
      </c>
      <c r="F274" s="228">
        <f t="shared" si="25"/>
        <v>2</v>
      </c>
      <c r="G274" s="228">
        <f t="shared" si="25"/>
        <v>0</v>
      </c>
      <c r="H274" s="228">
        <f t="shared" si="25"/>
        <v>0</v>
      </c>
    </row>
  </sheetData>
  <mergeCells count="126">
    <mergeCell ref="B234:G234"/>
    <mergeCell ref="B245:G245"/>
    <mergeCell ref="A249:A250"/>
    <mergeCell ref="B249:D249"/>
    <mergeCell ref="E249:E250"/>
    <mergeCell ref="F249:F250"/>
    <mergeCell ref="G249:G250"/>
    <mergeCell ref="H249:H250"/>
    <mergeCell ref="A7:N7"/>
    <mergeCell ref="A37:R37"/>
    <mergeCell ref="A38:A39"/>
    <mergeCell ref="B38:C38"/>
    <mergeCell ref="D38:E38"/>
    <mergeCell ref="F38:G38"/>
    <mergeCell ref="H38:I38"/>
    <mergeCell ref="J38:K38"/>
    <mergeCell ref="L38:M38"/>
    <mergeCell ref="N38:O38"/>
    <mergeCell ref="P38:Q38"/>
    <mergeCell ref="R38:R39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3:R53"/>
    <mergeCell ref="A54:A55"/>
    <mergeCell ref="B54:C54"/>
    <mergeCell ref="D54:E54"/>
    <mergeCell ref="F54:G54"/>
    <mergeCell ref="H54:I54"/>
    <mergeCell ref="J54:K54"/>
    <mergeCell ref="L54:M54"/>
    <mergeCell ref="N54:O54"/>
    <mergeCell ref="P54:Q54"/>
    <mergeCell ref="R54:R55"/>
    <mergeCell ref="R79:R80"/>
    <mergeCell ref="A93:A94"/>
    <mergeCell ref="B93:C93"/>
    <mergeCell ref="D93:E93"/>
    <mergeCell ref="F93:G93"/>
    <mergeCell ref="H93:I93"/>
    <mergeCell ref="N63:O63"/>
    <mergeCell ref="P63:Q63"/>
    <mergeCell ref="R63:R64"/>
    <mergeCell ref="A69:R69"/>
    <mergeCell ref="A78:R78"/>
    <mergeCell ref="A79:A80"/>
    <mergeCell ref="B79:C79"/>
    <mergeCell ref="D79:E79"/>
    <mergeCell ref="F79:G79"/>
    <mergeCell ref="H79:I79"/>
    <mergeCell ref="P93:Q93"/>
    <mergeCell ref="J79:K79"/>
    <mergeCell ref="L79:M79"/>
    <mergeCell ref="N79:O79"/>
    <mergeCell ref="P79:Q79"/>
    <mergeCell ref="N130:N131"/>
    <mergeCell ref="A63:A64"/>
    <mergeCell ref="B63:C63"/>
    <mergeCell ref="D63:E63"/>
    <mergeCell ref="F63:G63"/>
    <mergeCell ref="H63:I63"/>
    <mergeCell ref="J63:K63"/>
    <mergeCell ref="L63:M63"/>
    <mergeCell ref="A100:G100"/>
    <mergeCell ref="A101:A102"/>
    <mergeCell ref="B101:C101"/>
    <mergeCell ref="D101:D102"/>
    <mergeCell ref="E101:E102"/>
    <mergeCell ref="F101:F102"/>
    <mergeCell ref="G101:G102"/>
    <mergeCell ref="B104:G104"/>
    <mergeCell ref="J93:K93"/>
    <mergeCell ref="L93:M93"/>
    <mergeCell ref="N93:O93"/>
    <mergeCell ref="B98:Q98"/>
    <mergeCell ref="A130:A131"/>
    <mergeCell ref="B130:C130"/>
    <mergeCell ref="D130:E130"/>
    <mergeCell ref="F130:G130"/>
    <mergeCell ref="H130:I130"/>
    <mergeCell ref="A169:A170"/>
    <mergeCell ref="B169:C169"/>
    <mergeCell ref="D169:E169"/>
    <mergeCell ref="F169:G169"/>
    <mergeCell ref="H169:I169"/>
    <mergeCell ref="J169:K169"/>
    <mergeCell ref="L169:M169"/>
    <mergeCell ref="J130:K130"/>
    <mergeCell ref="L130:M130"/>
    <mergeCell ref="A146:N146"/>
    <mergeCell ref="A147:A148"/>
    <mergeCell ref="B147:C147"/>
    <mergeCell ref="D147:E147"/>
    <mergeCell ref="F147:G147"/>
    <mergeCell ref="H147:I147"/>
    <mergeCell ref="J147:K147"/>
    <mergeCell ref="A8:N8"/>
    <mergeCell ref="A9:N9"/>
    <mergeCell ref="B193:N193"/>
    <mergeCell ref="A195:A196"/>
    <mergeCell ref="B195:C195"/>
    <mergeCell ref="D195:E195"/>
    <mergeCell ref="F195:G195"/>
    <mergeCell ref="H195:I195"/>
    <mergeCell ref="J195:K195"/>
    <mergeCell ref="L195:M195"/>
    <mergeCell ref="N195:N196"/>
    <mergeCell ref="N169:N170"/>
    <mergeCell ref="A175:C175"/>
    <mergeCell ref="A187:A188"/>
    <mergeCell ref="B187:C187"/>
    <mergeCell ref="D187:E187"/>
    <mergeCell ref="F187:G187"/>
    <mergeCell ref="H187:I187"/>
    <mergeCell ref="J187:K187"/>
    <mergeCell ref="L187:M187"/>
    <mergeCell ref="N187:N188"/>
    <mergeCell ref="L147:M147"/>
    <mergeCell ref="N147:N148"/>
    <mergeCell ref="A168:N168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view="pageBreakPreview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6"/>
      <c r="B1" s="86"/>
      <c r="C1" s="86"/>
      <c r="D1" s="86"/>
      <c r="E1" s="86"/>
      <c r="F1" s="86"/>
      <c r="G1" s="86"/>
      <c r="H1" s="86"/>
    </row>
    <row r="2" spans="1:8" x14ac:dyDescent="0.25">
      <c r="A2" s="86"/>
      <c r="B2" s="86"/>
      <c r="C2" s="86"/>
      <c r="D2" s="86"/>
      <c r="E2" s="86"/>
      <c r="F2" s="86"/>
      <c r="G2" s="86"/>
      <c r="H2" s="86"/>
    </row>
    <row r="3" spans="1:8" x14ac:dyDescent="0.25">
      <c r="A3" s="86"/>
      <c r="B3" s="86"/>
      <c r="C3" s="86"/>
      <c r="D3" s="86"/>
      <c r="E3" s="86"/>
      <c r="F3" s="86"/>
      <c r="G3" s="86"/>
      <c r="H3" s="86"/>
    </row>
    <row r="4" spans="1:8" x14ac:dyDescent="0.25">
      <c r="A4" s="86"/>
      <c r="B4" s="86"/>
      <c r="C4" s="86"/>
      <c r="D4" s="86"/>
      <c r="E4" s="86"/>
      <c r="F4" s="86"/>
      <c r="G4" s="86"/>
      <c r="H4" s="86"/>
    </row>
    <row r="5" spans="1:8" x14ac:dyDescent="0.25">
      <c r="A5" s="86"/>
      <c r="B5" s="86"/>
      <c r="C5" s="86"/>
      <c r="D5" s="86"/>
      <c r="E5" s="86"/>
      <c r="F5" s="86"/>
      <c r="G5" s="86"/>
      <c r="H5" s="86"/>
    </row>
    <row r="6" spans="1:8" ht="21" x14ac:dyDescent="0.25">
      <c r="A6" s="169" t="s">
        <v>186</v>
      </c>
      <c r="B6" s="169"/>
      <c r="C6" s="169"/>
      <c r="D6" s="169"/>
      <c r="E6" s="169"/>
      <c r="F6" s="169"/>
      <c r="G6" s="169"/>
      <c r="H6" s="169"/>
    </row>
    <row r="7" spans="1:8" ht="21" x14ac:dyDescent="0.25">
      <c r="A7" s="169" t="s">
        <v>232</v>
      </c>
      <c r="B7" s="169"/>
      <c r="C7" s="169"/>
      <c r="D7" s="169"/>
      <c r="E7" s="169"/>
      <c r="F7" s="169"/>
      <c r="G7" s="169"/>
      <c r="H7" s="169"/>
    </row>
    <row r="8" spans="1:8" ht="21" x14ac:dyDescent="0.25">
      <c r="A8" s="76"/>
      <c r="B8" s="76"/>
      <c r="C8" s="76"/>
      <c r="D8" s="76"/>
      <c r="E8" s="76"/>
      <c r="F8" s="76"/>
      <c r="G8" s="76"/>
      <c r="H8" s="76"/>
    </row>
    <row r="9" spans="1:8" ht="15.75" x14ac:dyDescent="0.25">
      <c r="A9" s="2" t="s">
        <v>2</v>
      </c>
      <c r="B9" s="86"/>
      <c r="C9" s="86"/>
      <c r="D9" s="86"/>
      <c r="E9" s="86"/>
      <c r="F9" s="86"/>
      <c r="G9" s="86"/>
      <c r="H9" s="86"/>
    </row>
    <row r="10" spans="1:8" x14ac:dyDescent="0.25">
      <c r="A10" s="170" t="s">
        <v>3</v>
      </c>
      <c r="B10" s="170" t="s">
        <v>161</v>
      </c>
      <c r="C10" s="170"/>
      <c r="D10" s="170"/>
      <c r="E10" s="170" t="s">
        <v>4</v>
      </c>
      <c r="F10" s="170" t="s">
        <v>5</v>
      </c>
      <c r="G10" s="170" t="s">
        <v>6</v>
      </c>
      <c r="H10" s="171" t="s">
        <v>7</v>
      </c>
    </row>
    <row r="11" spans="1:8" ht="25.5" customHeight="1" x14ac:dyDescent="0.25">
      <c r="A11" s="170"/>
      <c r="B11" s="77" t="s">
        <v>8</v>
      </c>
      <c r="C11" s="77" t="s">
        <v>9</v>
      </c>
      <c r="D11" s="77" t="s">
        <v>10</v>
      </c>
      <c r="E11" s="170"/>
      <c r="F11" s="170"/>
      <c r="G11" s="170"/>
      <c r="H11" s="171"/>
    </row>
    <row r="12" spans="1:8" x14ac:dyDescent="0.25">
      <c r="A12" s="78" t="s">
        <v>187</v>
      </c>
      <c r="B12" s="103">
        <f>'INFORME MENSUAL BU '!B36</f>
        <v>191</v>
      </c>
      <c r="C12" s="103">
        <f>'INFORME MENSUAL BU '!D36</f>
        <v>0</v>
      </c>
      <c r="D12" s="103">
        <f>'INFORME MENSUAL BU '!F36</f>
        <v>0</v>
      </c>
      <c r="E12" s="103">
        <f>'INFORME MENSUAL BU '!H36</f>
        <v>19</v>
      </c>
      <c r="F12" s="103">
        <f>'INFORME MENSUAL BU '!J36</f>
        <v>17</v>
      </c>
      <c r="G12" s="103">
        <f>'INFORME MENSUAL BU '!L36</f>
        <v>0</v>
      </c>
      <c r="H12" s="103">
        <f>'INFORME MENSUAL BU '!N36</f>
        <v>13</v>
      </c>
    </row>
    <row r="13" spans="1:8" x14ac:dyDescent="0.25">
      <c r="A13" s="78" t="s">
        <v>11</v>
      </c>
      <c r="B13" s="103">
        <f>'INFORME MENSUAL BU '!B52</f>
        <v>102</v>
      </c>
      <c r="C13" s="103">
        <f>'INFORME MENSUAL BU '!C52</f>
        <v>611</v>
      </c>
      <c r="D13" s="103">
        <f>'INFORME MENSUAL BU '!D52</f>
        <v>0</v>
      </c>
      <c r="E13" s="103">
        <f>'INFORME MENSUAL BU '!E52</f>
        <v>0</v>
      </c>
      <c r="F13" s="103">
        <f>'INFORME MENSUAL BU '!F52</f>
        <v>0</v>
      </c>
      <c r="G13" s="103">
        <f>'INFORME MENSUAL BU '!G52</f>
        <v>0</v>
      </c>
      <c r="H13" s="103">
        <f>'INFORME MENSUAL BU '!H52</f>
        <v>0</v>
      </c>
    </row>
    <row r="14" spans="1:8" x14ac:dyDescent="0.25">
      <c r="A14" s="78" t="s">
        <v>188</v>
      </c>
      <c r="B14" s="104">
        <f>'INFORME MENSUAL BU '!B61</f>
        <v>1266</v>
      </c>
      <c r="C14" s="103">
        <f>'INFORME MENSUAL BU '!D61</f>
        <v>9</v>
      </c>
      <c r="D14" s="103">
        <f>'INFORME MENSUAL BU '!F61</f>
        <v>10</v>
      </c>
      <c r="E14" s="103">
        <f>'INFORME MENSUAL BU '!L61</f>
        <v>7</v>
      </c>
      <c r="F14" s="103">
        <f>'INFORME MENSUAL BU '!N61</f>
        <v>19</v>
      </c>
      <c r="G14" s="103">
        <f>'INFORME MENSUAL BU '!P61</f>
        <v>0</v>
      </c>
      <c r="H14" s="103">
        <f>'INFORME MENSUAL BU '!R61</f>
        <v>0</v>
      </c>
    </row>
    <row r="15" spans="1:8" x14ac:dyDescent="0.25">
      <c r="A15" s="77" t="s">
        <v>12</v>
      </c>
      <c r="B15" s="77">
        <f>SUM(B12:B14)</f>
        <v>1559</v>
      </c>
      <c r="C15" s="77">
        <f t="shared" ref="C15:H15" si="0">SUM(C12:C14)</f>
        <v>620</v>
      </c>
      <c r="D15" s="77">
        <f t="shared" si="0"/>
        <v>10</v>
      </c>
      <c r="E15" s="77">
        <f t="shared" si="0"/>
        <v>26</v>
      </c>
      <c r="F15" s="77">
        <f t="shared" si="0"/>
        <v>36</v>
      </c>
      <c r="G15" s="77">
        <f t="shared" si="0"/>
        <v>0</v>
      </c>
      <c r="H15" s="77">
        <f t="shared" si="0"/>
        <v>13</v>
      </c>
    </row>
    <row r="16" spans="1:8" x14ac:dyDescent="0.25">
      <c r="A16" s="79" t="s">
        <v>13</v>
      </c>
      <c r="B16" s="172">
        <f>SUM(B15:G15)</f>
        <v>2251</v>
      </c>
      <c r="C16" s="172"/>
      <c r="D16" s="172"/>
      <c r="E16" s="172"/>
      <c r="F16" s="172"/>
      <c r="G16" s="172"/>
      <c r="H16" s="172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87</v>
      </c>
      <c r="B18" s="86"/>
      <c r="C18" s="86"/>
      <c r="D18" s="86"/>
      <c r="E18" s="86"/>
      <c r="F18" s="86"/>
      <c r="G18" s="86"/>
      <c r="H18" s="86"/>
    </row>
    <row r="19" spans="1:8" x14ac:dyDescent="0.25">
      <c r="A19" s="173" t="s">
        <v>3</v>
      </c>
      <c r="B19" s="173" t="s">
        <v>161</v>
      </c>
      <c r="C19" s="173"/>
      <c r="D19" s="173" t="s">
        <v>10</v>
      </c>
      <c r="E19" s="173" t="s">
        <v>4</v>
      </c>
      <c r="F19" s="173" t="s">
        <v>5</v>
      </c>
      <c r="G19" s="173" t="s">
        <v>6</v>
      </c>
      <c r="H19" s="86"/>
    </row>
    <row r="20" spans="1:8" x14ac:dyDescent="0.25">
      <c r="A20" s="173"/>
      <c r="B20" s="70" t="s">
        <v>8</v>
      </c>
      <c r="C20" s="70" t="s">
        <v>9</v>
      </c>
      <c r="D20" s="173"/>
      <c r="E20" s="173"/>
      <c r="F20" s="173"/>
      <c r="G20" s="173"/>
      <c r="H20" s="86"/>
    </row>
    <row r="21" spans="1:8" x14ac:dyDescent="0.25">
      <c r="A21" s="80" t="s">
        <v>14</v>
      </c>
      <c r="B21" s="81">
        <f>'INFORME MENSUAL BU '!B76</f>
        <v>419</v>
      </c>
      <c r="C21" s="81">
        <f>'INFORME MENSUAL BU '!D72</f>
        <v>6</v>
      </c>
      <c r="D21" s="81">
        <f>'INFORME MENSUAL BU '!F72</f>
        <v>1</v>
      </c>
      <c r="E21" s="81">
        <f>'INFORME MENSUAL BU '!L72</f>
        <v>15</v>
      </c>
      <c r="F21" s="81">
        <f>'INFORME MENSUAL BU '!N72</f>
        <v>30</v>
      </c>
      <c r="G21" s="81">
        <f>'INFORME MENSUAL BU '!P72</f>
        <v>1</v>
      </c>
      <c r="H21" s="86"/>
    </row>
    <row r="22" spans="1:8" x14ac:dyDescent="0.25">
      <c r="A22" s="80" t="s">
        <v>189</v>
      </c>
      <c r="B22" s="81">
        <f>'INFORME MENSUAL BU '!$B91</f>
        <v>225</v>
      </c>
      <c r="C22" s="81">
        <f>'INFORME MENSUAL BU '!D91</f>
        <v>2</v>
      </c>
      <c r="D22" s="81">
        <f>'INFORME MENSUAL BU '!F91</f>
        <v>2</v>
      </c>
      <c r="E22" s="81">
        <f>'INFORME MENSUAL BU '!L91</f>
        <v>10</v>
      </c>
      <c r="F22" s="81">
        <f>'INFORME MENSUAL BU '!N91</f>
        <v>7</v>
      </c>
      <c r="G22" s="81">
        <f>'INFORME MENSUAL BU '!P91</f>
        <v>0</v>
      </c>
      <c r="H22" s="86"/>
    </row>
    <row r="23" spans="1:8" x14ac:dyDescent="0.25">
      <c r="A23" s="80" t="s">
        <v>190</v>
      </c>
      <c r="B23" s="80"/>
      <c r="C23" s="80"/>
      <c r="D23" s="80"/>
      <c r="E23" s="80"/>
      <c r="F23" s="80"/>
      <c r="G23" s="80"/>
      <c r="H23" s="86"/>
    </row>
    <row r="24" spans="1:8" x14ac:dyDescent="0.25">
      <c r="A24" s="70" t="s">
        <v>12</v>
      </c>
      <c r="B24" s="5">
        <f>SUM(B21:B23)</f>
        <v>644</v>
      </c>
      <c r="C24" s="5">
        <f t="shared" ref="C24:G24" si="1">SUM(C21:C23)</f>
        <v>8</v>
      </c>
      <c r="D24" s="5">
        <f t="shared" si="1"/>
        <v>3</v>
      </c>
      <c r="E24" s="5">
        <f t="shared" si="1"/>
        <v>25</v>
      </c>
      <c r="F24" s="5">
        <f t="shared" si="1"/>
        <v>37</v>
      </c>
      <c r="G24" s="5">
        <f t="shared" si="1"/>
        <v>1</v>
      </c>
      <c r="H24" s="86"/>
    </row>
    <row r="25" spans="1:8" x14ac:dyDescent="0.25">
      <c r="A25" s="6" t="s">
        <v>13</v>
      </c>
      <c r="B25" s="174">
        <f>SUM(B24:G24)</f>
        <v>718</v>
      </c>
      <c r="C25" s="174"/>
      <c r="D25" s="174"/>
      <c r="E25" s="174"/>
      <c r="F25" s="174"/>
      <c r="G25" s="174"/>
      <c r="H25" s="86"/>
    </row>
    <row r="26" spans="1:8" x14ac:dyDescent="0.25">
      <c r="A26" s="86"/>
      <c r="B26" s="86"/>
      <c r="C26" s="86"/>
      <c r="D26" s="86"/>
      <c r="E26" s="86"/>
      <c r="F26" s="86"/>
      <c r="G26" s="86"/>
      <c r="H26" s="86"/>
    </row>
    <row r="27" spans="1:8" ht="15.75" x14ac:dyDescent="0.25">
      <c r="A27" s="2" t="s">
        <v>15</v>
      </c>
      <c r="B27" s="86"/>
      <c r="C27" s="86"/>
      <c r="D27" s="86"/>
      <c r="E27" s="86"/>
      <c r="F27" s="86"/>
      <c r="G27" s="86"/>
      <c r="H27" s="86"/>
    </row>
    <row r="28" spans="1:8" x14ac:dyDescent="0.25">
      <c r="A28" s="86"/>
      <c r="B28" s="86"/>
      <c r="C28" s="86"/>
      <c r="D28" s="86"/>
      <c r="E28" s="86"/>
      <c r="F28" s="86"/>
      <c r="G28" s="86"/>
      <c r="H28" s="86"/>
    </row>
    <row r="29" spans="1:8" x14ac:dyDescent="0.25">
      <c r="A29" s="175" t="s">
        <v>3</v>
      </c>
      <c r="B29" s="177" t="s">
        <v>161</v>
      </c>
      <c r="C29" s="178"/>
      <c r="D29" s="179"/>
      <c r="E29" s="175" t="s">
        <v>4</v>
      </c>
      <c r="F29" s="175" t="s">
        <v>5</v>
      </c>
      <c r="G29" s="175" t="s">
        <v>6</v>
      </c>
      <c r="H29" s="175" t="s">
        <v>16</v>
      </c>
    </row>
    <row r="30" spans="1:8" x14ac:dyDescent="0.25">
      <c r="A30" s="176"/>
      <c r="B30" s="77" t="s">
        <v>8</v>
      </c>
      <c r="C30" s="77" t="s">
        <v>9</v>
      </c>
      <c r="D30" s="77" t="s">
        <v>10</v>
      </c>
      <c r="E30" s="176"/>
      <c r="F30" s="176"/>
      <c r="G30" s="176"/>
      <c r="H30" s="176"/>
    </row>
    <row r="31" spans="1:8" x14ac:dyDescent="0.25">
      <c r="A31" s="78" t="s">
        <v>17</v>
      </c>
      <c r="B31" s="104">
        <f>'INFORME MENSUAL BU '!B145</f>
        <v>105</v>
      </c>
      <c r="C31" s="104">
        <f>'INFORME MENSUAL BU '!D145</f>
        <v>0</v>
      </c>
      <c r="D31" s="104">
        <f>'INFORME MENSUAL BU '!F145</f>
        <v>0</v>
      </c>
      <c r="E31" s="104">
        <f>'INFORME MENSUAL BU '!H145</f>
        <v>0</v>
      </c>
      <c r="F31" s="104">
        <f>'INFORME MENSUAL BU '!J145</f>
        <v>0</v>
      </c>
      <c r="G31" s="104">
        <f>'INFORME MENSUAL BU '!L145</f>
        <v>0</v>
      </c>
      <c r="H31" s="106">
        <f>'INFORME MENSUAL BU '!N145</f>
        <v>0</v>
      </c>
    </row>
    <row r="32" spans="1:8" x14ac:dyDescent="0.25">
      <c r="A32" s="78" t="s">
        <v>11</v>
      </c>
      <c r="B32" s="104">
        <f>'INFORME MENSUAL BU '!B167</f>
        <v>270</v>
      </c>
      <c r="C32" s="104">
        <f>'INFORME MENSUAL BU '!D167</f>
        <v>0</v>
      </c>
      <c r="D32" s="104">
        <f>'INFORME MENSUAL BU '!F167</f>
        <v>0</v>
      </c>
      <c r="E32" s="104">
        <f>'INFORME MENSUAL BU '!H167</f>
        <v>0</v>
      </c>
      <c r="F32" s="104">
        <f>'INFORME MENSUAL BU '!J167</f>
        <v>0</v>
      </c>
      <c r="G32" s="104">
        <f>'INFORME MENSUAL BU '!L167</f>
        <v>0</v>
      </c>
      <c r="H32" s="106">
        <f>'INFORME MENSUAL BU '!N167</f>
        <v>0</v>
      </c>
    </row>
    <row r="33" spans="1:8" x14ac:dyDescent="0.25">
      <c r="A33" s="78" t="s">
        <v>18</v>
      </c>
      <c r="B33" s="104">
        <f>'INFORME MENSUAL BU '!B173</f>
        <v>737</v>
      </c>
      <c r="C33" s="104">
        <f>'INFORME MENSUAL BU '!D173</f>
        <v>0</v>
      </c>
      <c r="D33" s="104">
        <f>'INFORME MENSUAL BU '!F173</f>
        <v>0</v>
      </c>
      <c r="E33" s="104">
        <f>'INFORME MENSUAL BU '!H173</f>
        <v>0</v>
      </c>
      <c r="F33" s="104">
        <f>'INFORME MENSUAL BU '!J173</f>
        <v>0</v>
      </c>
      <c r="G33" s="104">
        <f>'INFORME MENSUAL BU '!L173</f>
        <v>0</v>
      </c>
      <c r="H33" s="106">
        <f>'INFORME MENSUAL BU '!N173</f>
        <v>0</v>
      </c>
    </row>
    <row r="34" spans="1:8" x14ac:dyDescent="0.25">
      <c r="A34" s="77" t="s">
        <v>12</v>
      </c>
      <c r="B34" s="77">
        <f>SUM(B31:B33)</f>
        <v>1112</v>
      </c>
      <c r="C34" s="77">
        <f t="shared" ref="C34:G34" si="2">SUM(C31:C33)</f>
        <v>0</v>
      </c>
      <c r="D34" s="77">
        <f t="shared" si="2"/>
        <v>0</v>
      </c>
      <c r="E34" s="77">
        <f t="shared" si="2"/>
        <v>0</v>
      </c>
      <c r="F34" s="77">
        <f t="shared" si="2"/>
        <v>0</v>
      </c>
      <c r="G34" s="77">
        <f t="shared" si="2"/>
        <v>0</v>
      </c>
      <c r="H34" s="77">
        <f t="shared" ref="H34" si="3">SUM(H31:H33)</f>
        <v>0</v>
      </c>
    </row>
    <row r="35" spans="1:8" x14ac:dyDescent="0.25">
      <c r="A35" s="79" t="s">
        <v>13</v>
      </c>
      <c r="B35" s="180">
        <f>SUM(B34:G34)</f>
        <v>1112</v>
      </c>
      <c r="C35" s="180"/>
      <c r="D35" s="180"/>
      <c r="E35" s="180"/>
      <c r="F35" s="180"/>
      <c r="G35" s="180"/>
      <c r="H35" s="180"/>
    </row>
    <row r="36" spans="1:8" x14ac:dyDescent="0.25">
      <c r="A36" s="86"/>
      <c r="B36" s="86"/>
      <c r="C36" s="86"/>
      <c r="D36" s="107"/>
      <c r="E36" s="86"/>
      <c r="F36" s="86"/>
      <c r="G36" s="86"/>
      <c r="H36" s="86"/>
    </row>
    <row r="37" spans="1:8" x14ac:dyDescent="0.25">
      <c r="A37" s="181" t="s">
        <v>19</v>
      </c>
      <c r="B37" s="181"/>
      <c r="C37" s="181"/>
      <c r="D37" s="108"/>
      <c r="E37" s="86"/>
      <c r="F37" s="86"/>
      <c r="G37" s="86"/>
      <c r="H37" s="86"/>
    </row>
    <row r="38" spans="1:8" x14ac:dyDescent="0.25">
      <c r="A38" s="88" t="s">
        <v>3</v>
      </c>
      <c r="B38" s="88" t="s">
        <v>20</v>
      </c>
      <c r="C38" s="88" t="s">
        <v>191</v>
      </c>
      <c r="D38" s="109"/>
      <c r="E38" s="86"/>
      <c r="F38" s="86"/>
      <c r="G38" s="86"/>
      <c r="H38" s="86"/>
    </row>
    <row r="39" spans="1:8" x14ac:dyDescent="0.25">
      <c r="A39" s="20" t="str">
        <f>'INFORME MENSUAL BU '!A177</f>
        <v>La Franja Cultural</v>
      </c>
      <c r="B39" s="20">
        <f>'INFORME MENSUAL BU '!B177</f>
        <v>1</v>
      </c>
      <c r="C39" s="20">
        <f>'INFORME MENSUAL BU '!C177</f>
        <v>58</v>
      </c>
      <c r="D39" s="110"/>
      <c r="E39" s="86"/>
      <c r="F39" s="86"/>
      <c r="G39" s="86"/>
      <c r="H39" s="86"/>
    </row>
    <row r="40" spans="1:8" x14ac:dyDescent="0.25">
      <c r="A40" s="20" t="str">
        <f>'INFORME MENSUAL BU '!A178</f>
        <v>La Lunada</v>
      </c>
      <c r="B40" s="20">
        <f>'INFORME MENSUAL BU '!B178</f>
        <v>1</v>
      </c>
      <c r="C40" s="20">
        <f>'INFORME MENSUAL BU '!C178</f>
        <v>95</v>
      </c>
      <c r="D40" s="110"/>
      <c r="E40" s="86"/>
      <c r="F40" s="86"/>
      <c r="G40" s="86"/>
      <c r="H40" s="86"/>
    </row>
    <row r="41" spans="1:8" x14ac:dyDescent="0.25">
      <c r="A41" s="20" t="str">
        <f>'INFORME MENSUAL BU '!A179</f>
        <v>Encuentro de la Guitarra</v>
      </c>
      <c r="B41" s="20">
        <f>'INFORME MENSUAL BU '!B179</f>
        <v>1</v>
      </c>
      <c r="C41" s="20">
        <f>'INFORME MENSUAL BU '!C179</f>
        <v>70</v>
      </c>
      <c r="D41" s="110"/>
      <c r="E41" s="86"/>
      <c r="F41" s="86"/>
      <c r="G41" s="86"/>
      <c r="H41" s="86"/>
    </row>
    <row r="42" spans="1:8" x14ac:dyDescent="0.25">
      <c r="A42" s="20" t="str">
        <f>'INFORME MENSUAL BU '!A180</f>
        <v>Comedia Urbana</v>
      </c>
      <c r="B42" s="20">
        <f>'INFORME MENSUAL BU '!B180</f>
        <v>1</v>
      </c>
      <c r="C42" s="20">
        <f>'INFORME MENSUAL BU '!C180</f>
        <v>250</v>
      </c>
      <c r="D42" s="110"/>
      <c r="E42" s="86"/>
      <c r="F42" s="86"/>
      <c r="G42" s="86"/>
      <c r="H42" s="86"/>
    </row>
    <row r="43" spans="1:8" x14ac:dyDescent="0.25">
      <c r="A43" s="20" t="str">
        <f>'INFORME MENSUAL BU '!A181</f>
        <v>Encuentro de Rock y Pop</v>
      </c>
      <c r="B43" s="20">
        <f>'INFORME MENSUAL BU '!B181</f>
        <v>1</v>
      </c>
      <c r="C43" s="20">
        <f>'INFORME MENSUAL BU '!C181</f>
        <v>345</v>
      </c>
      <c r="D43" s="110"/>
      <c r="E43" s="86"/>
      <c r="F43" s="86"/>
      <c r="G43" s="86"/>
      <c r="H43" s="86"/>
    </row>
    <row r="44" spans="1:8" x14ac:dyDescent="0.25">
      <c r="A44" s="20" t="str">
        <f>'INFORME MENSUAL BU '!A182</f>
        <v>Toma Teatral 1</v>
      </c>
      <c r="B44" s="20">
        <f>'INFORME MENSUAL BU '!B182</f>
        <v>1</v>
      </c>
      <c r="C44" s="20">
        <f>'INFORME MENSUAL BU '!C182</f>
        <v>56</v>
      </c>
      <c r="D44" s="110"/>
      <c r="E44" s="86"/>
      <c r="F44" s="86"/>
      <c r="G44" s="86"/>
      <c r="H44" s="86"/>
    </row>
    <row r="45" spans="1:8" x14ac:dyDescent="0.25">
      <c r="A45" s="20" t="str">
        <f>'INFORME MENSUAL BU '!A183</f>
        <v>Karaoke Final para Administ. Y docentes</v>
      </c>
      <c r="B45" s="20">
        <f>'INFORME MENSUAL BU '!B183</f>
        <v>1</v>
      </c>
      <c r="C45" s="20">
        <f>'INFORME MENSUAL BU '!C183</f>
        <v>60</v>
      </c>
      <c r="D45" s="110"/>
      <c r="E45" s="86"/>
      <c r="F45" s="86"/>
      <c r="G45" s="86"/>
      <c r="H45" s="86"/>
    </row>
    <row r="46" spans="1:8" x14ac:dyDescent="0.25">
      <c r="A46" s="20" t="str">
        <f>'INFORME MENSUAL BU '!A184</f>
        <v>Audiciones Festival Interno de la Canción</v>
      </c>
      <c r="B46" s="20">
        <f>'INFORME MENSUAL BU '!B184</f>
        <v>1</v>
      </c>
      <c r="C46" s="20">
        <f>'INFORME MENSUAL BU '!C184</f>
        <v>95</v>
      </c>
      <c r="D46" s="110"/>
      <c r="E46" s="86"/>
      <c r="F46" s="86"/>
      <c r="G46" s="86"/>
      <c r="H46" s="86"/>
    </row>
    <row r="47" spans="1:8" x14ac:dyDescent="0.25">
      <c r="A47" s="79" t="s">
        <v>22</v>
      </c>
      <c r="B47" s="89">
        <f>SUM(B39:B45)</f>
        <v>7</v>
      </c>
      <c r="C47" s="89">
        <f>SUM(C39:C45)</f>
        <v>934</v>
      </c>
      <c r="D47" s="109"/>
      <c r="E47" s="86"/>
      <c r="F47" s="86"/>
      <c r="G47" s="86"/>
      <c r="H47" s="86"/>
    </row>
    <row r="48" spans="1:8" x14ac:dyDescent="0.25">
      <c r="A48" s="86"/>
      <c r="B48" s="86"/>
      <c r="C48" s="86"/>
      <c r="D48" s="86"/>
      <c r="E48" s="86"/>
      <c r="F48" s="86"/>
      <c r="G48" s="86"/>
      <c r="H48" s="86"/>
    </row>
    <row r="49" spans="1:8" ht="15.75" x14ac:dyDescent="0.25">
      <c r="A49" s="2" t="s">
        <v>23</v>
      </c>
      <c r="B49" s="86"/>
      <c r="C49" s="86"/>
      <c r="D49" s="86"/>
      <c r="E49" s="86"/>
      <c r="F49" s="86"/>
      <c r="G49" s="86"/>
      <c r="H49" s="86"/>
    </row>
    <row r="50" spans="1:8" x14ac:dyDescent="0.25">
      <c r="A50" s="86"/>
      <c r="B50" s="86"/>
      <c r="C50" s="86"/>
      <c r="D50" s="86"/>
      <c r="E50" s="86"/>
      <c r="F50" s="86"/>
      <c r="G50" s="86"/>
      <c r="H50" s="86"/>
    </row>
    <row r="51" spans="1:8" x14ac:dyDescent="0.25">
      <c r="A51" s="170" t="s">
        <v>3</v>
      </c>
      <c r="B51" s="177" t="s">
        <v>161</v>
      </c>
      <c r="C51" s="178"/>
      <c r="D51" s="179"/>
      <c r="E51" s="170" t="s">
        <v>4</v>
      </c>
      <c r="F51" s="170" t="s">
        <v>5</v>
      </c>
      <c r="G51" s="170" t="s">
        <v>24</v>
      </c>
      <c r="H51" s="170" t="s">
        <v>16</v>
      </c>
    </row>
    <row r="52" spans="1:8" x14ac:dyDescent="0.25">
      <c r="A52" s="170"/>
      <c r="B52" s="77" t="s">
        <v>8</v>
      </c>
      <c r="C52" s="77" t="s">
        <v>9</v>
      </c>
      <c r="D52" s="77" t="s">
        <v>10</v>
      </c>
      <c r="E52" s="170"/>
      <c r="F52" s="170"/>
      <c r="G52" s="170"/>
      <c r="H52" s="170"/>
    </row>
    <row r="53" spans="1:8" x14ac:dyDescent="0.25">
      <c r="A53" s="77" t="s">
        <v>12</v>
      </c>
      <c r="B53" s="77">
        <f>'INFORME MENSUAL BU '!B211</f>
        <v>149</v>
      </c>
      <c r="C53" s="77">
        <f>'INFORME MENSUAL BU '!C211</f>
        <v>0</v>
      </c>
      <c r="D53" s="77">
        <f>'INFORME MENSUAL BU '!D211</f>
        <v>0</v>
      </c>
      <c r="E53" s="77">
        <f>'INFORME MENSUAL BU '!E211</f>
        <v>0</v>
      </c>
      <c r="F53" s="77">
        <f>'INFORME MENSUAL BU '!F211</f>
        <v>1</v>
      </c>
      <c r="G53" s="77">
        <f>'INFORME MENSUAL BU '!G211</f>
        <v>289</v>
      </c>
      <c r="H53" s="77">
        <f>'INFORME MENSUAL BU '!H211</f>
        <v>18</v>
      </c>
    </row>
    <row r="54" spans="1:8" x14ac:dyDescent="0.25">
      <c r="A54" s="79" t="s">
        <v>13</v>
      </c>
      <c r="B54" s="192">
        <f>SUM(B53:F53)</f>
        <v>150</v>
      </c>
      <c r="C54" s="193"/>
      <c r="D54" s="193"/>
      <c r="E54" s="193"/>
      <c r="F54" s="193"/>
      <c r="G54" s="193"/>
      <c r="H54" s="194"/>
    </row>
    <row r="55" spans="1:8" x14ac:dyDescent="0.25">
      <c r="A55" s="86"/>
      <c r="B55" s="86"/>
      <c r="C55" s="86"/>
      <c r="D55" s="86"/>
      <c r="E55" s="86"/>
      <c r="F55" s="86"/>
      <c r="G55" s="86"/>
      <c r="H55" s="86"/>
    </row>
    <row r="56" spans="1:8" x14ac:dyDescent="0.25">
      <c r="A56" s="173" t="s">
        <v>3</v>
      </c>
      <c r="B56" s="173" t="s">
        <v>161</v>
      </c>
      <c r="C56" s="173"/>
      <c r="D56" s="173" t="s">
        <v>10</v>
      </c>
      <c r="E56" s="173" t="s">
        <v>4</v>
      </c>
      <c r="F56" s="173" t="s">
        <v>5</v>
      </c>
      <c r="G56" s="86"/>
      <c r="H56" s="86"/>
    </row>
    <row r="57" spans="1:8" x14ac:dyDescent="0.25">
      <c r="A57" s="173"/>
      <c r="B57" s="70" t="s">
        <v>8</v>
      </c>
      <c r="C57" s="70" t="s">
        <v>9</v>
      </c>
      <c r="D57" s="173"/>
      <c r="E57" s="173"/>
      <c r="F57" s="173"/>
      <c r="G57" s="86"/>
      <c r="H57" s="86"/>
    </row>
    <row r="58" spans="1:8" x14ac:dyDescent="0.25">
      <c r="A58" s="105">
        <f>'INFORME MENSUAL BU '!A214</f>
        <v>0</v>
      </c>
      <c r="B58" s="105">
        <f>'INFORME MENSUAL BU '!B214</f>
        <v>0</v>
      </c>
      <c r="C58" s="105">
        <f>'INFORME MENSUAL BU '!C214</f>
        <v>0</v>
      </c>
      <c r="D58" s="105">
        <f>'INFORME MENSUAL BU '!D214</f>
        <v>0</v>
      </c>
      <c r="E58" s="105">
        <f>'INFORME MENSUAL BU '!E214</f>
        <v>0</v>
      </c>
      <c r="F58" s="105">
        <f>'INFORME MENSUAL BU '!F214</f>
        <v>0</v>
      </c>
      <c r="G58" s="86"/>
      <c r="H58" s="86"/>
    </row>
    <row r="59" spans="1:8" x14ac:dyDescent="0.25">
      <c r="A59" s="105" t="str">
        <f>'INFORME MENSUAL BU '!A215</f>
        <v>-</v>
      </c>
      <c r="B59" s="105">
        <f>'INFORME MENSUAL BU '!B215</f>
        <v>0</v>
      </c>
      <c r="C59" s="105">
        <f>'INFORME MENSUAL BU '!C215</f>
        <v>0</v>
      </c>
      <c r="D59" s="105">
        <f>'INFORME MENSUAL BU '!D215</f>
        <v>0</v>
      </c>
      <c r="E59" s="105">
        <f>'INFORME MENSUAL BU '!E215</f>
        <v>0</v>
      </c>
      <c r="F59" s="105">
        <f>'INFORME MENSUAL BU '!F215</f>
        <v>0</v>
      </c>
      <c r="G59" s="86"/>
      <c r="H59" s="86"/>
    </row>
    <row r="60" spans="1:8" x14ac:dyDescent="0.25">
      <c r="A60" s="105" t="str">
        <f>'INFORME MENSUAL BU '!A216</f>
        <v>-</v>
      </c>
      <c r="B60" s="105">
        <f>'INFORME MENSUAL BU '!B216</f>
        <v>0</v>
      </c>
      <c r="C60" s="105">
        <f>'INFORME MENSUAL BU '!C216</f>
        <v>0</v>
      </c>
      <c r="D60" s="105">
        <f>'INFORME MENSUAL BU '!D216</f>
        <v>0</v>
      </c>
      <c r="E60" s="105">
        <f>'INFORME MENSUAL BU '!E216</f>
        <v>0</v>
      </c>
      <c r="F60" s="105">
        <f>'INFORME MENSUAL BU '!F216</f>
        <v>0</v>
      </c>
      <c r="G60" s="86"/>
      <c r="H60" s="86"/>
    </row>
    <row r="61" spans="1:8" x14ac:dyDescent="0.25">
      <c r="A61" s="86"/>
      <c r="B61" s="86"/>
      <c r="C61" s="86"/>
      <c r="D61" s="86"/>
      <c r="E61" s="86"/>
      <c r="F61" s="86"/>
      <c r="G61" s="86"/>
      <c r="H61" s="86"/>
    </row>
    <row r="62" spans="1:8" ht="15.75" x14ac:dyDescent="0.25">
      <c r="A62" s="2" t="s">
        <v>192</v>
      </c>
      <c r="B62" s="86"/>
      <c r="C62" s="86"/>
      <c r="D62" s="86"/>
      <c r="E62" s="86"/>
      <c r="F62" s="86"/>
      <c r="G62" s="86"/>
      <c r="H62" s="86"/>
    </row>
    <row r="63" spans="1:8" x14ac:dyDescent="0.25">
      <c r="A63" s="86"/>
      <c r="B63" s="86"/>
      <c r="C63" s="86"/>
      <c r="D63" s="86"/>
      <c r="E63" s="86"/>
      <c r="F63" s="86"/>
      <c r="G63" s="86"/>
      <c r="H63" s="86"/>
    </row>
    <row r="64" spans="1:8" x14ac:dyDescent="0.25">
      <c r="A64" s="80"/>
      <c r="B64" s="70" t="s">
        <v>142</v>
      </c>
      <c r="C64" s="70" t="s">
        <v>143</v>
      </c>
      <c r="D64" s="70" t="s">
        <v>144</v>
      </c>
      <c r="E64" s="70" t="s">
        <v>145</v>
      </c>
      <c r="F64" s="70" t="s">
        <v>146</v>
      </c>
      <c r="G64" s="70" t="s">
        <v>147</v>
      </c>
      <c r="H64" s="86"/>
    </row>
    <row r="65" spans="1:8" x14ac:dyDescent="0.25">
      <c r="A65" s="90" t="s">
        <v>148</v>
      </c>
      <c r="B65" s="81">
        <f>'INFORME MENSUAL BU '!B227</f>
        <v>97</v>
      </c>
      <c r="C65" s="81">
        <f>'INFORME MENSUAL BU '!C227</f>
        <v>125</v>
      </c>
      <c r="D65" s="81">
        <f>'INFORME MENSUAL BU '!D227</f>
        <v>125</v>
      </c>
      <c r="E65" s="81">
        <f>'INFORME MENSUAL BU '!E227</f>
        <v>98</v>
      </c>
      <c r="F65" s="81">
        <f>'INFORME MENSUAL BU '!F227</f>
        <v>91</v>
      </c>
      <c r="G65" s="81">
        <f>'INFORME MENSUAL BU '!G227</f>
        <v>21</v>
      </c>
      <c r="H65" s="86"/>
    </row>
    <row r="66" spans="1:8" x14ac:dyDescent="0.25">
      <c r="A66" s="70" t="s">
        <v>149</v>
      </c>
      <c r="B66" s="81">
        <f>'INFORME MENSUAL BU '!B228</f>
        <v>131</v>
      </c>
      <c r="C66" s="81">
        <f>'INFORME MENSUAL BU '!C228</f>
        <v>127</v>
      </c>
      <c r="D66" s="81">
        <f>'INFORME MENSUAL BU '!D228</f>
        <v>154</v>
      </c>
      <c r="E66" s="81">
        <f>'INFORME MENSUAL BU '!E228</f>
        <v>170</v>
      </c>
      <c r="F66" s="81">
        <f>'INFORME MENSUAL BU '!F228</f>
        <v>141</v>
      </c>
      <c r="G66" s="81">
        <f>'INFORME MENSUAL BU '!G228</f>
        <v>28</v>
      </c>
      <c r="H66" s="86"/>
    </row>
    <row r="67" spans="1:8" x14ac:dyDescent="0.25">
      <c r="A67" s="70" t="s">
        <v>150</v>
      </c>
      <c r="B67" s="81">
        <f>'INFORME MENSUAL BU '!B229</f>
        <v>160</v>
      </c>
      <c r="C67" s="81">
        <f>'INFORME MENSUAL BU '!C229</f>
        <v>166</v>
      </c>
      <c r="D67" s="81">
        <f>'INFORME MENSUAL BU '!D229</f>
        <v>169</v>
      </c>
      <c r="E67" s="81">
        <f>'INFORME MENSUAL BU '!E229</f>
        <v>166</v>
      </c>
      <c r="F67" s="81">
        <f>'INFORME MENSUAL BU '!F229</f>
        <v>125</v>
      </c>
      <c r="G67" s="81">
        <f>'INFORME MENSUAL BU '!G229</f>
        <v>20</v>
      </c>
      <c r="H67" s="86"/>
    </row>
    <row r="68" spans="1:8" x14ac:dyDescent="0.25">
      <c r="A68" s="70" t="s">
        <v>151</v>
      </c>
      <c r="B68" s="81">
        <f>'INFORME MENSUAL BU '!B230</f>
        <v>144</v>
      </c>
      <c r="C68" s="81">
        <f>'INFORME MENSUAL BU '!C230</f>
        <v>142</v>
      </c>
      <c r="D68" s="81">
        <f>'INFORME MENSUAL BU '!D230</f>
        <v>168</v>
      </c>
      <c r="E68" s="81">
        <f>'INFORME MENSUAL BU '!E230</f>
        <v>143</v>
      </c>
      <c r="F68" s="81">
        <f>'INFORME MENSUAL BU '!F230</f>
        <v>114</v>
      </c>
      <c r="G68" s="81">
        <f>'INFORME MENSUAL BU '!G230</f>
        <v>0</v>
      </c>
      <c r="H68" s="86"/>
    </row>
    <row r="69" spans="1:8" x14ac:dyDescent="0.25">
      <c r="A69" s="70" t="s">
        <v>152</v>
      </c>
      <c r="B69" s="81">
        <f>'INFORME MENSUAL BU '!B231</f>
        <v>121</v>
      </c>
      <c r="C69" s="81">
        <f>'INFORME MENSUAL BU '!C231</f>
        <v>129</v>
      </c>
      <c r="D69" s="81">
        <f>'INFORME MENSUAL BU '!D231</f>
        <v>131</v>
      </c>
      <c r="E69" s="81">
        <f>'INFORME MENSUAL BU '!E231</f>
        <v>94</v>
      </c>
      <c r="F69" s="81">
        <f>'INFORME MENSUAL BU '!F231</f>
        <v>85</v>
      </c>
      <c r="G69" s="81">
        <f>'INFORME MENSUAL BU '!G231</f>
        <v>0</v>
      </c>
      <c r="H69" s="86"/>
    </row>
    <row r="70" spans="1:8" x14ac:dyDescent="0.25">
      <c r="A70" s="70" t="s">
        <v>153</v>
      </c>
      <c r="B70" s="81">
        <f>'INFORME MENSUAL BU '!B232</f>
        <v>76</v>
      </c>
      <c r="C70" s="81">
        <f>'INFORME MENSUAL BU '!C232</f>
        <v>98</v>
      </c>
      <c r="D70" s="81">
        <f>'INFORME MENSUAL BU '!D232</f>
        <v>73</v>
      </c>
      <c r="E70" s="81">
        <f>'INFORME MENSUAL BU '!E232</f>
        <v>83</v>
      </c>
      <c r="F70" s="81">
        <f>'INFORME MENSUAL BU '!F232</f>
        <v>73</v>
      </c>
      <c r="G70" s="81">
        <f>'INFORME MENSUAL BU '!G232</f>
        <v>0</v>
      </c>
      <c r="H70" s="86"/>
    </row>
    <row r="71" spans="1:8" x14ac:dyDescent="0.25">
      <c r="A71" s="70" t="s">
        <v>12</v>
      </c>
      <c r="B71" s="91">
        <f>SUM(B65:B70)</f>
        <v>729</v>
      </c>
      <c r="C71" s="91">
        <f>SUM(C65:C70)</f>
        <v>787</v>
      </c>
      <c r="D71" s="91">
        <f t="shared" ref="D71:G71" si="4">SUM(D65:D70)</f>
        <v>820</v>
      </c>
      <c r="E71" s="91">
        <f t="shared" si="4"/>
        <v>754</v>
      </c>
      <c r="F71" s="91">
        <f t="shared" si="4"/>
        <v>629</v>
      </c>
      <c r="G71" s="91">
        <f t="shared" si="4"/>
        <v>69</v>
      </c>
      <c r="H71" s="86"/>
    </row>
    <row r="72" spans="1:8" x14ac:dyDescent="0.25">
      <c r="A72" s="6" t="s">
        <v>154</v>
      </c>
      <c r="B72" s="182">
        <f>SUM(B71:G71)</f>
        <v>3788</v>
      </c>
      <c r="C72" s="183"/>
      <c r="D72" s="183"/>
      <c r="E72" s="183"/>
      <c r="F72" s="183"/>
      <c r="G72" s="184"/>
      <c r="H72" s="86"/>
    </row>
    <row r="73" spans="1:8" x14ac:dyDescent="0.25">
      <c r="A73" s="86"/>
      <c r="B73" s="86"/>
      <c r="C73" s="86"/>
      <c r="D73" s="86"/>
      <c r="E73" s="86"/>
      <c r="F73" s="86"/>
      <c r="G73" s="86"/>
      <c r="H73" s="86"/>
    </row>
    <row r="74" spans="1:8" ht="15.75" x14ac:dyDescent="0.25">
      <c r="A74" s="2" t="s">
        <v>25</v>
      </c>
      <c r="B74" s="86"/>
      <c r="C74" s="86"/>
      <c r="D74" s="86"/>
      <c r="E74" s="86"/>
      <c r="F74" s="86"/>
      <c r="G74" s="86"/>
      <c r="H74" s="86"/>
    </row>
    <row r="75" spans="1:8" x14ac:dyDescent="0.25">
      <c r="A75" s="86"/>
      <c r="B75" s="86"/>
      <c r="C75" s="86"/>
      <c r="D75" s="86"/>
      <c r="E75" s="86"/>
      <c r="F75" s="86"/>
      <c r="G75" s="86"/>
      <c r="H75" s="86"/>
    </row>
    <row r="76" spans="1:8" x14ac:dyDescent="0.25">
      <c r="A76" s="92"/>
      <c r="B76" s="5" t="s">
        <v>142</v>
      </c>
      <c r="C76" s="5" t="s">
        <v>143</v>
      </c>
      <c r="D76" s="5" t="s">
        <v>144</v>
      </c>
      <c r="E76" s="5" t="s">
        <v>145</v>
      </c>
      <c r="F76" s="5" t="s">
        <v>146</v>
      </c>
      <c r="G76" s="5" t="s">
        <v>147</v>
      </c>
      <c r="H76" s="86"/>
    </row>
    <row r="77" spans="1:8" x14ac:dyDescent="0.25">
      <c r="A77" s="5" t="s">
        <v>155</v>
      </c>
      <c r="B77" s="81">
        <f>'INFORME MENSUAL BU '!B239</f>
        <v>0</v>
      </c>
      <c r="C77" s="81">
        <f>'INFORME MENSUAL BU '!C239</f>
        <v>0</v>
      </c>
      <c r="D77" s="81">
        <f>'INFORME MENSUAL BU '!D239</f>
        <v>0</v>
      </c>
      <c r="E77" s="81">
        <f>'INFORME MENSUAL BU '!E239</f>
        <v>0</v>
      </c>
      <c r="F77" s="81">
        <f>'INFORME MENSUAL BU '!F239</f>
        <v>0</v>
      </c>
      <c r="G77" s="81">
        <f>'INFORME MENSUAL BU '!G239</f>
        <v>0</v>
      </c>
      <c r="H77" s="86"/>
    </row>
    <row r="78" spans="1:8" x14ac:dyDescent="0.25">
      <c r="A78" s="5" t="s">
        <v>156</v>
      </c>
      <c r="B78" s="81">
        <f>'INFORME MENSUAL BU '!B240</f>
        <v>0</v>
      </c>
      <c r="C78" s="81">
        <f>'INFORME MENSUAL BU '!C240</f>
        <v>0</v>
      </c>
      <c r="D78" s="81">
        <f>'INFORME MENSUAL BU '!D240</f>
        <v>0</v>
      </c>
      <c r="E78" s="81">
        <f>'INFORME MENSUAL BU '!E240</f>
        <v>0</v>
      </c>
      <c r="F78" s="81">
        <f>'INFORME MENSUAL BU '!F240</f>
        <v>0</v>
      </c>
      <c r="G78" s="81">
        <f>'INFORME MENSUAL BU '!G240</f>
        <v>0</v>
      </c>
      <c r="H78" s="86"/>
    </row>
    <row r="79" spans="1:8" x14ac:dyDescent="0.25">
      <c r="A79" s="5" t="s">
        <v>157</v>
      </c>
      <c r="B79" s="81">
        <f>'INFORME MENSUAL BU '!B241</f>
        <v>0</v>
      </c>
      <c r="C79" s="81">
        <f>'INFORME MENSUAL BU '!C241</f>
        <v>0</v>
      </c>
      <c r="D79" s="81">
        <f>'INFORME MENSUAL BU '!D241</f>
        <v>0</v>
      </c>
      <c r="E79" s="81">
        <f>'INFORME MENSUAL BU '!E241</f>
        <v>0</v>
      </c>
      <c r="F79" s="81">
        <f>'INFORME MENSUAL BU '!F241</f>
        <v>0</v>
      </c>
      <c r="G79" s="81">
        <f>'INFORME MENSUAL BU '!G241</f>
        <v>0</v>
      </c>
      <c r="H79" s="86"/>
    </row>
    <row r="80" spans="1:8" x14ac:dyDescent="0.25">
      <c r="A80" s="5" t="s">
        <v>158</v>
      </c>
      <c r="B80" s="81">
        <f>'INFORME MENSUAL BU '!B242</f>
        <v>0</v>
      </c>
      <c r="C80" s="81">
        <f>'INFORME MENSUAL BU '!C242</f>
        <v>0</v>
      </c>
      <c r="D80" s="81">
        <f>'INFORME MENSUAL BU '!D242</f>
        <v>0</v>
      </c>
      <c r="E80" s="81">
        <f>'INFORME MENSUAL BU '!E242</f>
        <v>0</v>
      </c>
      <c r="F80" s="81">
        <f>'INFORME MENSUAL BU '!F242</f>
        <v>0</v>
      </c>
      <c r="G80" s="81">
        <f>'INFORME MENSUAL BU '!G242</f>
        <v>0</v>
      </c>
      <c r="H80" s="86"/>
    </row>
    <row r="81" spans="1:8" x14ac:dyDescent="0.25">
      <c r="A81" s="5" t="s">
        <v>159</v>
      </c>
      <c r="B81" s="81">
        <f>'INFORME MENSUAL BU '!B243</f>
        <v>0</v>
      </c>
      <c r="C81" s="81">
        <f>'INFORME MENSUAL BU '!C243</f>
        <v>0</v>
      </c>
      <c r="D81" s="81">
        <f>'INFORME MENSUAL BU '!D243</f>
        <v>0</v>
      </c>
      <c r="E81" s="81">
        <f>'INFORME MENSUAL BU '!E243</f>
        <v>0</v>
      </c>
      <c r="F81" s="81">
        <f>'INFORME MENSUAL BU '!F243</f>
        <v>0</v>
      </c>
      <c r="G81" s="81">
        <f>'INFORME MENSUAL BU '!G243</f>
        <v>0</v>
      </c>
      <c r="H81" s="86"/>
    </row>
    <row r="82" spans="1:8" x14ac:dyDescent="0.25">
      <c r="A82" s="5" t="s">
        <v>12</v>
      </c>
      <c r="B82" s="87">
        <f>SUM(B77:B81)</f>
        <v>0</v>
      </c>
      <c r="C82" s="87">
        <f t="shared" ref="C82:G82" si="5">SUM(C77:C81)</f>
        <v>0</v>
      </c>
      <c r="D82" s="87">
        <f t="shared" si="5"/>
        <v>0</v>
      </c>
      <c r="E82" s="87">
        <f t="shared" si="5"/>
        <v>0</v>
      </c>
      <c r="F82" s="87">
        <f t="shared" si="5"/>
        <v>0</v>
      </c>
      <c r="G82" s="87">
        <f t="shared" si="5"/>
        <v>0</v>
      </c>
      <c r="H82" s="86"/>
    </row>
    <row r="83" spans="1:8" x14ac:dyDescent="0.25">
      <c r="A83" s="75" t="s">
        <v>154</v>
      </c>
      <c r="B83" s="185">
        <f>SUM(B82:G82)</f>
        <v>0</v>
      </c>
      <c r="C83" s="186"/>
      <c r="D83" s="186"/>
      <c r="E83" s="186"/>
      <c r="F83" s="186"/>
      <c r="G83" s="187"/>
      <c r="H83" s="86"/>
    </row>
    <row r="84" spans="1:8" x14ac:dyDescent="0.25">
      <c r="A84" s="86"/>
      <c r="B84" s="86"/>
      <c r="C84" s="86"/>
      <c r="D84" s="86"/>
      <c r="E84" s="86"/>
      <c r="F84" s="86"/>
      <c r="G84" s="86"/>
      <c r="H84" s="86"/>
    </row>
    <row r="85" spans="1:8" ht="15.75" x14ac:dyDescent="0.25">
      <c r="A85" s="2" t="s">
        <v>26</v>
      </c>
      <c r="B85" s="86"/>
      <c r="C85" s="86"/>
      <c r="D85" s="86"/>
      <c r="E85" s="86"/>
      <c r="F85" s="86"/>
      <c r="G85" s="86"/>
      <c r="H85" s="86"/>
    </row>
    <row r="86" spans="1:8" x14ac:dyDescent="0.25">
      <c r="A86" s="86"/>
      <c r="B86" s="86"/>
      <c r="C86" s="86"/>
      <c r="D86" s="86"/>
      <c r="E86" s="86"/>
      <c r="F86" s="86"/>
      <c r="G86" s="86"/>
      <c r="H86" s="86"/>
    </row>
    <row r="87" spans="1:8" x14ac:dyDescent="0.25">
      <c r="A87" s="188" t="s">
        <v>160</v>
      </c>
      <c r="B87" s="189" t="s">
        <v>161</v>
      </c>
      <c r="C87" s="190"/>
      <c r="D87" s="191"/>
      <c r="E87" s="188" t="s">
        <v>4</v>
      </c>
      <c r="F87" s="188" t="s">
        <v>5</v>
      </c>
      <c r="G87" s="188" t="s">
        <v>6</v>
      </c>
      <c r="H87" s="188" t="s">
        <v>162</v>
      </c>
    </row>
    <row r="88" spans="1:8" x14ac:dyDescent="0.25">
      <c r="A88" s="188"/>
      <c r="B88" s="83" t="s">
        <v>8</v>
      </c>
      <c r="C88" s="83" t="s">
        <v>9</v>
      </c>
      <c r="D88" s="83" t="s">
        <v>10</v>
      </c>
      <c r="E88" s="188"/>
      <c r="F88" s="188"/>
      <c r="G88" s="188"/>
      <c r="H88" s="188"/>
    </row>
    <row r="89" spans="1:8" x14ac:dyDescent="0.25">
      <c r="A89" s="84" t="s">
        <v>12</v>
      </c>
      <c r="B89" s="85">
        <f>'INFORME MENSUAL BU '!B274</f>
        <v>394</v>
      </c>
      <c r="C89" s="85">
        <f>'INFORME MENSUAL BU '!C274</f>
        <v>0</v>
      </c>
      <c r="D89" s="85">
        <f>'INFORME MENSUAL BU '!D274</f>
        <v>0</v>
      </c>
      <c r="E89" s="85">
        <f>'INFORME MENSUAL BU '!E274</f>
        <v>0</v>
      </c>
      <c r="F89" s="85">
        <f>'INFORME MENSUAL BU '!F274</f>
        <v>2</v>
      </c>
      <c r="G89" s="85">
        <f>'INFORME MENSUAL BU '!G274</f>
        <v>0</v>
      </c>
      <c r="H89" s="85">
        <f>SUM(B89:G89)</f>
        <v>396</v>
      </c>
    </row>
    <row r="90" spans="1:8" x14ac:dyDescent="0.25">
      <c r="A90" s="86"/>
      <c r="B90" s="86"/>
      <c r="C90" s="86"/>
      <c r="D90" s="86"/>
      <c r="E90" s="86"/>
      <c r="F90" s="86"/>
      <c r="G90" s="86"/>
      <c r="H90" s="86"/>
    </row>
    <row r="91" spans="1:8" x14ac:dyDescent="0.25">
      <c r="A91" s="195" t="s">
        <v>193</v>
      </c>
      <c r="B91" s="195"/>
      <c r="C91" s="195"/>
      <c r="D91" s="93">
        <f>B54+B35+B25+B16</f>
        <v>4231</v>
      </c>
      <c r="E91" s="86"/>
      <c r="F91" s="86"/>
      <c r="G91" s="86"/>
      <c r="H91" s="86"/>
    </row>
    <row r="92" spans="1:8" x14ac:dyDescent="0.25">
      <c r="A92" s="195" t="s">
        <v>194</v>
      </c>
      <c r="B92" s="195"/>
      <c r="C92" s="195"/>
      <c r="D92" s="94">
        <f>C47+D47</f>
        <v>934</v>
      </c>
      <c r="E92" s="86"/>
      <c r="F92" s="86"/>
      <c r="G92" s="86"/>
      <c r="H92" s="86"/>
    </row>
    <row r="93" spans="1:8" x14ac:dyDescent="0.25">
      <c r="A93" s="195" t="s">
        <v>195</v>
      </c>
      <c r="B93" s="195"/>
      <c r="C93" s="195"/>
      <c r="D93" s="93">
        <f>B83+H89+B72</f>
        <v>4184</v>
      </c>
      <c r="E93" s="86"/>
      <c r="F93" s="86"/>
      <c r="G93" s="86"/>
      <c r="H93" s="86"/>
    </row>
    <row r="94" spans="1:8" x14ac:dyDescent="0.25">
      <c r="A94" s="195" t="s">
        <v>196</v>
      </c>
      <c r="B94" s="195"/>
      <c r="C94" s="195"/>
      <c r="D94" s="93">
        <f>SUM(D91:D93)</f>
        <v>9349</v>
      </c>
      <c r="E94" s="86"/>
      <c r="F94" s="86"/>
      <c r="G94" s="86"/>
      <c r="H94" s="86"/>
    </row>
  </sheetData>
  <mergeCells count="48">
    <mergeCell ref="H87:H88"/>
    <mergeCell ref="A91:C91"/>
    <mergeCell ref="A92:C92"/>
    <mergeCell ref="A93:C93"/>
    <mergeCell ref="A94:C94"/>
    <mergeCell ref="B54:H54"/>
    <mergeCell ref="A56:A57"/>
    <mergeCell ref="B56:C56"/>
    <mergeCell ref="D56:D57"/>
    <mergeCell ref="E56:E57"/>
    <mergeCell ref="F56:F57"/>
    <mergeCell ref="B72:G72"/>
    <mergeCell ref="B83:G83"/>
    <mergeCell ref="A87:A88"/>
    <mergeCell ref="B87:D87"/>
    <mergeCell ref="E87:E88"/>
    <mergeCell ref="F87:F88"/>
    <mergeCell ref="G87:G88"/>
    <mergeCell ref="H29:H30"/>
    <mergeCell ref="B35:H35"/>
    <mergeCell ref="A51:A52"/>
    <mergeCell ref="B51:D51"/>
    <mergeCell ref="E51:E52"/>
    <mergeCell ref="F51:F52"/>
    <mergeCell ref="G51:G52"/>
    <mergeCell ref="H51:H52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2017-10-12T19:39:47Z</dcterms:modified>
</cp:coreProperties>
</file>