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ezoscar\Desktop\INFORMES MENSUALES BIENESTAR\2018\INFORMES ESTADISTICOS\3 Marzo\INFORMES DEFINITIVOS\"/>
    </mc:Choice>
  </mc:AlternateContent>
  <bookViews>
    <workbookView xWindow="0" yWindow="0" windowWidth="24000" windowHeight="9135"/>
  </bookViews>
  <sheets>
    <sheet name="INFORME MENSUAL BU " sheetId="1" r:id="rId1"/>
    <sheet name="INFORME ABREVIADO" sheetId="2" r:id="rId2"/>
  </sheets>
  <definedNames>
    <definedName name="_xlnm.Print_Area" localSheetId="1">'INFORME ABREVIADO'!$A$1:$H$93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1" i="1" l="1"/>
  <c r="O91" i="1"/>
  <c r="M91" i="1"/>
  <c r="C91" i="1"/>
  <c r="O90" i="1"/>
  <c r="M90" i="1"/>
  <c r="C90" i="1"/>
  <c r="R90" i="1" s="1"/>
  <c r="R89" i="1"/>
  <c r="O89" i="1"/>
  <c r="M89" i="1"/>
  <c r="C89" i="1"/>
  <c r="O88" i="1"/>
  <c r="M88" i="1"/>
  <c r="C88" i="1"/>
  <c r="R88" i="1" s="1"/>
  <c r="R87" i="1"/>
  <c r="O87" i="1"/>
  <c r="M87" i="1"/>
  <c r="C87" i="1"/>
  <c r="O86" i="1"/>
  <c r="M86" i="1"/>
  <c r="C86" i="1"/>
  <c r="R86" i="1" s="1"/>
  <c r="R85" i="1"/>
  <c r="O85" i="1"/>
  <c r="M85" i="1"/>
  <c r="C85" i="1"/>
  <c r="O84" i="1"/>
  <c r="M84" i="1"/>
  <c r="C84" i="1"/>
  <c r="R84" i="1" s="1"/>
  <c r="R83" i="1"/>
  <c r="O83" i="1"/>
  <c r="M83" i="1"/>
  <c r="C83" i="1"/>
  <c r="O82" i="1"/>
  <c r="M82" i="1"/>
  <c r="C82" i="1"/>
  <c r="R82" i="1" s="1"/>
  <c r="R81" i="1"/>
  <c r="O81" i="1"/>
  <c r="M81" i="1"/>
  <c r="C81" i="1"/>
  <c r="B92" i="1"/>
  <c r="D92" i="1"/>
  <c r="E92" i="1"/>
  <c r="F92" i="1"/>
  <c r="G92" i="1"/>
  <c r="H92" i="1"/>
  <c r="I92" i="1"/>
  <c r="J92" i="1"/>
  <c r="K92" i="1"/>
  <c r="L92" i="1"/>
  <c r="M92" i="1"/>
  <c r="C92" i="1" l="1"/>
  <c r="N92" i="1" s="1"/>
  <c r="C76" i="2" l="1"/>
  <c r="D76" i="2"/>
  <c r="E76" i="2"/>
  <c r="F76" i="2"/>
  <c r="G76" i="2"/>
  <c r="C77" i="2"/>
  <c r="D77" i="2"/>
  <c r="E77" i="2"/>
  <c r="F77" i="2"/>
  <c r="G77" i="2"/>
  <c r="C78" i="2"/>
  <c r="D78" i="2"/>
  <c r="E78" i="2"/>
  <c r="F78" i="2"/>
  <c r="G78" i="2"/>
  <c r="C79" i="2"/>
  <c r="D79" i="2"/>
  <c r="E79" i="2"/>
  <c r="F79" i="2"/>
  <c r="G79" i="2"/>
  <c r="C80" i="2"/>
  <c r="D80" i="2"/>
  <c r="E80" i="2"/>
  <c r="F80" i="2"/>
  <c r="G80" i="2"/>
  <c r="B77" i="2"/>
  <c r="B78" i="2"/>
  <c r="B79" i="2"/>
  <c r="B80" i="2"/>
  <c r="B76" i="2"/>
  <c r="G64" i="2"/>
  <c r="G65" i="2"/>
  <c r="G66" i="2"/>
  <c r="G67" i="2"/>
  <c r="G68" i="2"/>
  <c r="G69" i="2"/>
  <c r="B65" i="2"/>
  <c r="C65" i="2"/>
  <c r="D65" i="2"/>
  <c r="E65" i="2"/>
  <c r="F65" i="2"/>
  <c r="B66" i="2"/>
  <c r="C66" i="2"/>
  <c r="D66" i="2"/>
  <c r="E66" i="2"/>
  <c r="F66" i="2"/>
  <c r="B67" i="2"/>
  <c r="C67" i="2"/>
  <c r="D67" i="2"/>
  <c r="E67" i="2"/>
  <c r="F67" i="2"/>
  <c r="B68" i="2"/>
  <c r="C68" i="2"/>
  <c r="D68" i="2"/>
  <c r="E68" i="2"/>
  <c r="F68" i="2"/>
  <c r="B69" i="2"/>
  <c r="C69" i="2"/>
  <c r="D69" i="2"/>
  <c r="E69" i="2"/>
  <c r="F69" i="2"/>
  <c r="C64" i="2"/>
  <c r="D64" i="2"/>
  <c r="E64" i="2"/>
  <c r="F64" i="2"/>
  <c r="B64" i="2"/>
  <c r="A58" i="2"/>
  <c r="A59" i="2"/>
  <c r="B58" i="2"/>
  <c r="C58" i="2"/>
  <c r="D58" i="2"/>
  <c r="E58" i="2"/>
  <c r="F58" i="2"/>
  <c r="B59" i="2"/>
  <c r="C59" i="2"/>
  <c r="D59" i="2"/>
  <c r="E59" i="2"/>
  <c r="F59" i="2"/>
  <c r="B57" i="2"/>
  <c r="C57" i="2"/>
  <c r="D57" i="2"/>
  <c r="E57" i="2"/>
  <c r="F57" i="2"/>
  <c r="A57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B39" i="2"/>
  <c r="C39" i="2"/>
  <c r="A39" i="2"/>
  <c r="G22" i="2"/>
  <c r="G21" i="2"/>
  <c r="F21" i="2"/>
  <c r="E21" i="2"/>
  <c r="D21" i="2"/>
  <c r="C21" i="2"/>
  <c r="C250" i="1"/>
  <c r="C88" i="2" s="1"/>
  <c r="D250" i="1"/>
  <c r="D88" i="2" s="1"/>
  <c r="E250" i="1"/>
  <c r="E88" i="2" s="1"/>
  <c r="F250" i="1"/>
  <c r="F88" i="2" s="1"/>
  <c r="G250" i="1"/>
  <c r="G88" i="2" s="1"/>
  <c r="H250" i="1"/>
  <c r="B250" i="1"/>
  <c r="B88" i="2" s="1"/>
  <c r="D81" i="2" l="1"/>
  <c r="F81" i="2"/>
  <c r="G81" i="2"/>
  <c r="C81" i="2"/>
  <c r="B81" i="2"/>
  <c r="B221" i="1"/>
  <c r="E81" i="2"/>
  <c r="B210" i="1"/>
  <c r="H88" i="2"/>
  <c r="G24" i="2"/>
  <c r="G70" i="2"/>
  <c r="F70" i="2"/>
  <c r="E70" i="2"/>
  <c r="D70" i="2"/>
  <c r="C70" i="2"/>
  <c r="B70" i="2"/>
  <c r="C46" i="2"/>
  <c r="D91" i="2" s="1"/>
  <c r="B46" i="2"/>
  <c r="B82" i="2" l="1"/>
  <c r="B71" i="2"/>
  <c r="D92" i="2" l="1"/>
  <c r="Q61" i="1"/>
  <c r="O61" i="1"/>
  <c r="N61" i="1"/>
  <c r="F14" i="2" s="1"/>
  <c r="M61" i="1"/>
  <c r="L61" i="1"/>
  <c r="E14" i="2" s="1"/>
  <c r="K61" i="1"/>
  <c r="I61" i="1"/>
  <c r="G61" i="1"/>
  <c r="F61" i="1"/>
  <c r="D14" i="2" s="1"/>
  <c r="E61" i="1"/>
  <c r="D61" i="1"/>
  <c r="C14" i="2" s="1"/>
  <c r="C61" i="1"/>
  <c r="R51" i="1"/>
  <c r="Q51" i="1"/>
  <c r="P51" i="1"/>
  <c r="O51" i="1"/>
  <c r="N51" i="1"/>
  <c r="M51" i="1"/>
  <c r="L51" i="1"/>
  <c r="K51" i="1"/>
  <c r="J51" i="1"/>
  <c r="I51" i="1"/>
  <c r="H51" i="1"/>
  <c r="H13" i="2" s="1"/>
  <c r="G51" i="1"/>
  <c r="G13" i="2" s="1"/>
  <c r="F51" i="1"/>
  <c r="F13" i="2" s="1"/>
  <c r="E51" i="1"/>
  <c r="E13" i="2" s="1"/>
  <c r="D51" i="1"/>
  <c r="D13" i="2" s="1"/>
  <c r="C51" i="1"/>
  <c r="C13" i="2" s="1"/>
  <c r="B51" i="1"/>
  <c r="B13" i="2" s="1"/>
  <c r="N35" i="1"/>
  <c r="H12" i="2" s="1"/>
  <c r="M35" i="1"/>
  <c r="L35" i="1"/>
  <c r="G12" i="2" s="1"/>
  <c r="K35" i="1"/>
  <c r="J35" i="1"/>
  <c r="F12" i="2" s="1"/>
  <c r="I35" i="1"/>
  <c r="H35" i="1"/>
  <c r="E12" i="2" s="1"/>
  <c r="G35" i="1"/>
  <c r="F35" i="1"/>
  <c r="D12" i="2" s="1"/>
  <c r="E35" i="1"/>
  <c r="D35" i="1"/>
  <c r="C12" i="2" s="1"/>
  <c r="C35" i="1"/>
  <c r="B35" i="1"/>
  <c r="B12" i="2" s="1"/>
  <c r="R61" i="1"/>
  <c r="H14" i="2" s="1"/>
  <c r="P61" i="1"/>
  <c r="G14" i="2" s="1"/>
  <c r="J61" i="1"/>
  <c r="H61" i="1"/>
  <c r="B61" i="1"/>
  <c r="B14" i="2" s="1"/>
  <c r="G15" i="2" l="1"/>
  <c r="H15" i="2"/>
  <c r="E15" i="2"/>
  <c r="B15" i="2"/>
  <c r="C15" i="2"/>
  <c r="D15" i="2"/>
  <c r="F15" i="2"/>
  <c r="I65" i="1"/>
  <c r="O65" i="1"/>
  <c r="Q65" i="1"/>
  <c r="G65" i="1"/>
  <c r="R65" i="1"/>
  <c r="F65" i="1"/>
  <c r="N65" i="1"/>
  <c r="C65" i="1"/>
  <c r="E65" i="1"/>
  <c r="M65" i="1"/>
  <c r="K65" i="1"/>
  <c r="H65" i="1"/>
  <c r="P65" i="1"/>
  <c r="B65" i="1"/>
  <c r="J65" i="1"/>
  <c r="D65" i="1"/>
  <c r="L65" i="1"/>
  <c r="B16" i="2" l="1"/>
  <c r="H197" i="1"/>
  <c r="G197" i="1"/>
  <c r="F193" i="1"/>
  <c r="F197" i="1" s="1"/>
  <c r="E193" i="1"/>
  <c r="E197" i="1" s="1"/>
  <c r="D193" i="1"/>
  <c r="D197" i="1" s="1"/>
  <c r="C193" i="1"/>
  <c r="C197" i="1" s="1"/>
  <c r="B193" i="1"/>
  <c r="B197" i="1" s="1"/>
  <c r="H187" i="1"/>
  <c r="G187" i="1"/>
  <c r="F187" i="1"/>
  <c r="E187" i="1"/>
  <c r="D187" i="1"/>
  <c r="C187" i="1"/>
  <c r="B187" i="1"/>
  <c r="H196" i="1" l="1"/>
  <c r="H198" i="1" s="1"/>
  <c r="H52" i="2"/>
  <c r="C196" i="1"/>
  <c r="C198" i="1" s="1"/>
  <c r="C52" i="2"/>
  <c r="D196" i="1"/>
  <c r="D52" i="2"/>
  <c r="B196" i="1"/>
  <c r="B52" i="2"/>
  <c r="E196" i="1"/>
  <c r="E52" i="2"/>
  <c r="F196" i="1"/>
  <c r="F198" i="1" s="1"/>
  <c r="F52" i="2"/>
  <c r="G196" i="1"/>
  <c r="G198" i="1" s="1"/>
  <c r="G52" i="2"/>
  <c r="B198" i="1"/>
  <c r="D198" i="1"/>
  <c r="E198" i="1"/>
  <c r="B53" i="2" l="1"/>
  <c r="C161" i="1"/>
  <c r="B161" i="1"/>
  <c r="N146" i="1"/>
  <c r="M146" i="1"/>
  <c r="M167" i="1" s="1"/>
  <c r="L146" i="1"/>
  <c r="K146" i="1"/>
  <c r="K167" i="1" s="1"/>
  <c r="J146" i="1"/>
  <c r="I146" i="1"/>
  <c r="I167" i="1" s="1"/>
  <c r="H146" i="1"/>
  <c r="G146" i="1"/>
  <c r="G167" i="1" s="1"/>
  <c r="F146" i="1"/>
  <c r="E146" i="1"/>
  <c r="E167" i="1" s="1"/>
  <c r="D146" i="1"/>
  <c r="D167" i="1" s="1"/>
  <c r="C146" i="1"/>
  <c r="C167" i="1" s="1"/>
  <c r="B146" i="1"/>
  <c r="N140" i="1"/>
  <c r="M140" i="1"/>
  <c r="M166" i="1" s="1"/>
  <c r="L140" i="1"/>
  <c r="K140" i="1"/>
  <c r="K166" i="1" s="1"/>
  <c r="J140" i="1"/>
  <c r="I140" i="1"/>
  <c r="I166" i="1" s="1"/>
  <c r="H140" i="1"/>
  <c r="G140" i="1"/>
  <c r="G166" i="1" s="1"/>
  <c r="F140" i="1"/>
  <c r="E140" i="1"/>
  <c r="E166" i="1" s="1"/>
  <c r="D140" i="1"/>
  <c r="C140" i="1"/>
  <c r="C166" i="1" s="1"/>
  <c r="B140" i="1"/>
  <c r="N118" i="1"/>
  <c r="M118" i="1"/>
  <c r="M165" i="1" s="1"/>
  <c r="L118" i="1"/>
  <c r="K118" i="1"/>
  <c r="K165" i="1" s="1"/>
  <c r="K168" i="1" s="1"/>
  <c r="J118" i="1"/>
  <c r="I118" i="1"/>
  <c r="I165" i="1" s="1"/>
  <c r="H118" i="1"/>
  <c r="G118" i="1"/>
  <c r="G165" i="1" s="1"/>
  <c r="F118" i="1"/>
  <c r="E118" i="1"/>
  <c r="E165" i="1" s="1"/>
  <c r="E168" i="1" s="1"/>
  <c r="D118" i="1"/>
  <c r="C118" i="1"/>
  <c r="C165" i="1" s="1"/>
  <c r="B118" i="1"/>
  <c r="C168" i="1" l="1"/>
  <c r="J167" i="1"/>
  <c r="F33" i="2"/>
  <c r="L167" i="1"/>
  <c r="G33" i="2"/>
  <c r="F167" i="1"/>
  <c r="D33" i="2"/>
  <c r="N167" i="1"/>
  <c r="H33" i="2"/>
  <c r="H167" i="1"/>
  <c r="E33" i="2"/>
  <c r="M168" i="1"/>
  <c r="M173" i="1" s="1"/>
  <c r="B33" i="2"/>
  <c r="B167" i="1"/>
  <c r="H166" i="1"/>
  <c r="E32" i="2"/>
  <c r="G168" i="1"/>
  <c r="G173" i="1" s="1"/>
  <c r="J166" i="1"/>
  <c r="F32" i="2"/>
  <c r="I168" i="1"/>
  <c r="I173" i="1" s="1"/>
  <c r="D166" i="1"/>
  <c r="C32" i="2"/>
  <c r="L166" i="1"/>
  <c r="G32" i="2"/>
  <c r="B32" i="2"/>
  <c r="B166" i="1"/>
  <c r="F166" i="1"/>
  <c r="D32" i="2"/>
  <c r="N166" i="1"/>
  <c r="H32" i="2"/>
  <c r="C31" i="2"/>
  <c r="D165" i="1"/>
  <c r="G31" i="2"/>
  <c r="L165" i="1"/>
  <c r="D31" i="2"/>
  <c r="F165" i="1"/>
  <c r="F168" i="1" s="1"/>
  <c r="F173" i="1" s="1"/>
  <c r="H31" i="2"/>
  <c r="N165" i="1"/>
  <c r="E31" i="2"/>
  <c r="H165" i="1"/>
  <c r="H168" i="1" s="1"/>
  <c r="H173" i="1" s="1"/>
  <c r="B31" i="2"/>
  <c r="B165" i="1"/>
  <c r="F31" i="2"/>
  <c r="J165" i="1"/>
  <c r="C33" i="2"/>
  <c r="C173" i="1"/>
  <c r="K173" i="1"/>
  <c r="E173" i="1"/>
  <c r="Q97" i="1"/>
  <c r="P97" i="1"/>
  <c r="G97" i="1"/>
  <c r="E97" i="1"/>
  <c r="C97" i="1"/>
  <c r="Q76" i="1"/>
  <c r="Q96" i="1" s="1"/>
  <c r="P76" i="1"/>
  <c r="P96" i="1" s="1"/>
  <c r="O76" i="1"/>
  <c r="O96" i="1" s="1"/>
  <c r="N76" i="1"/>
  <c r="N96" i="1" s="1"/>
  <c r="M76" i="1"/>
  <c r="M96" i="1" s="1"/>
  <c r="L76" i="1"/>
  <c r="L96" i="1" s="1"/>
  <c r="K76" i="1"/>
  <c r="K96" i="1" s="1"/>
  <c r="J76" i="1"/>
  <c r="J96" i="1" s="1"/>
  <c r="I76" i="1"/>
  <c r="I96" i="1" s="1"/>
  <c r="H76" i="1"/>
  <c r="H96" i="1" s="1"/>
  <c r="G76" i="1"/>
  <c r="G96" i="1" s="1"/>
  <c r="F76" i="1"/>
  <c r="F96" i="1" s="1"/>
  <c r="E76" i="1"/>
  <c r="E96" i="1" s="1"/>
  <c r="D76" i="1"/>
  <c r="D96" i="1" s="1"/>
  <c r="C76" i="1"/>
  <c r="C96" i="1" s="1"/>
  <c r="B76" i="1"/>
  <c r="B168" i="1" l="1"/>
  <c r="B173" i="1" s="1"/>
  <c r="N168" i="1"/>
  <c r="N173" i="1" s="1"/>
  <c r="J168" i="1"/>
  <c r="J173" i="1" s="1"/>
  <c r="F34" i="2"/>
  <c r="E34" i="2"/>
  <c r="I97" i="1"/>
  <c r="I98" i="1" s="1"/>
  <c r="M97" i="1"/>
  <c r="M98" i="1" s="1"/>
  <c r="H97" i="1"/>
  <c r="H98" i="1" s="1"/>
  <c r="L97" i="1"/>
  <c r="L98" i="1" s="1"/>
  <c r="E22" i="2" s="1"/>
  <c r="E24" i="2" s="1"/>
  <c r="J97" i="1"/>
  <c r="N97" i="1"/>
  <c r="K97" i="1"/>
  <c r="K98" i="1" s="1"/>
  <c r="O97" i="1"/>
  <c r="O98" i="1" s="1"/>
  <c r="C34" i="2"/>
  <c r="B34" i="2"/>
  <c r="H34" i="2"/>
  <c r="D34" i="2"/>
  <c r="L168" i="1"/>
  <c r="L173" i="1" s="1"/>
  <c r="G34" i="2"/>
  <c r="D168" i="1"/>
  <c r="D173" i="1" s="1"/>
  <c r="D22" i="2"/>
  <c r="D24" i="2" s="1"/>
  <c r="F97" i="1"/>
  <c r="F98" i="1" s="1"/>
  <c r="B97" i="1"/>
  <c r="B22" i="2" s="1"/>
  <c r="C22" i="2"/>
  <c r="C24" i="2" s="1"/>
  <c r="D97" i="1"/>
  <c r="D98" i="1" s="1"/>
  <c r="B96" i="1"/>
  <c r="B21" i="2"/>
  <c r="E98" i="1"/>
  <c r="R76" i="1"/>
  <c r="G98" i="1"/>
  <c r="P98" i="1"/>
  <c r="C98" i="1"/>
  <c r="Q98" i="1"/>
  <c r="J98" i="1"/>
  <c r="B35" i="2" l="1"/>
  <c r="B169" i="1"/>
  <c r="N98" i="1"/>
  <c r="F22" i="2" s="1"/>
  <c r="F24" i="2" s="1"/>
  <c r="B24" i="2"/>
  <c r="B98" i="1"/>
  <c r="B99" i="1"/>
  <c r="B25" i="2" l="1"/>
  <c r="D90" i="2" s="1"/>
  <c r="D93" i="2" s="1"/>
</calcChain>
</file>

<file path=xl/sharedStrings.xml><?xml version="1.0" encoding="utf-8"?>
<sst xmlns="http://schemas.openxmlformats.org/spreadsheetml/2006/main" count="623" uniqueCount="214">
  <si>
    <t>REPORTE MENSUAL DE INFORMACIÓN</t>
  </si>
  <si>
    <t>BIENESTAR UNIVERISTARIO</t>
  </si>
  <si>
    <t xml:space="preserve">1. Estadísticas  Área de Deportes y Actividad Física </t>
  </si>
  <si>
    <t>Servicio o actividad</t>
  </si>
  <si>
    <t>Docentes</t>
  </si>
  <si>
    <t>Administrativos</t>
  </si>
  <si>
    <t>Familiares</t>
  </si>
  <si>
    <t>Encuentros o presentaciones Oficiales</t>
  </si>
  <si>
    <t>Pregrado</t>
  </si>
  <si>
    <t>Posgrado</t>
  </si>
  <si>
    <t>Egresados</t>
  </si>
  <si>
    <t>Talleres Formativos</t>
  </si>
  <si>
    <t>Totales</t>
  </si>
  <si>
    <t>TOTAL COMUNIDAD</t>
  </si>
  <si>
    <t>Servicios Asistenciales</t>
  </si>
  <si>
    <t>3. Estadísticas Área de Cultura y Recreación</t>
  </si>
  <si>
    <t>N° Encuentros o presentaciones Oficiales</t>
  </si>
  <si>
    <t>Grupos Representativos</t>
  </si>
  <si>
    <t>Actividades Itinerantes</t>
  </si>
  <si>
    <t>EVENTOS MASIVOS</t>
  </si>
  <si>
    <t>Número de realizaciones</t>
  </si>
  <si>
    <t>Participación Aproximada</t>
  </si>
  <si>
    <t xml:space="preserve">Totales </t>
  </si>
  <si>
    <t>4. Estadísticas de Voluntariado Universitario</t>
  </si>
  <si>
    <t>Beneficiarios Comunidad.</t>
  </si>
  <si>
    <t>6. Estadísticas Asistencia Las Terrazas</t>
  </si>
  <si>
    <t>7. Estadísticas préstamo Chía</t>
  </si>
  <si>
    <t>SELECCIONES Y/O GRUPOS REPRESENTATIVOS</t>
  </si>
  <si>
    <t xml:space="preserve">Usuarios </t>
  </si>
  <si>
    <t>Participaciones</t>
  </si>
  <si>
    <t>Selección de Fútbol Femenino</t>
  </si>
  <si>
    <t>Selección de Baloncesto Masculino</t>
  </si>
  <si>
    <t>Selección de Baloncesto Femenino</t>
  </si>
  <si>
    <t>Selección de Fútbol Sala Masculino</t>
  </si>
  <si>
    <t>Selección de Fútbol Sala Femenino</t>
  </si>
  <si>
    <t>Selección de Voleibol Masculino</t>
  </si>
  <si>
    <t>Selección de Voleibol Femenino</t>
  </si>
  <si>
    <t>Selección Ultímate Frisbee Mixto</t>
  </si>
  <si>
    <t>Selección Rugby Masculino</t>
  </si>
  <si>
    <t>Selección Rugby Femenino</t>
  </si>
  <si>
    <t>Representación Ajedrez</t>
  </si>
  <si>
    <t>TALLERES FORMATIVOS</t>
  </si>
  <si>
    <t>Curso Básico</t>
  </si>
  <si>
    <t>College</t>
  </si>
  <si>
    <t>Taller de Ajedrez</t>
  </si>
  <si>
    <t>Taller Fútbol Femenino</t>
  </si>
  <si>
    <t>Taller Baloncesto</t>
  </si>
  <si>
    <t>Taller de Taekwondo</t>
  </si>
  <si>
    <t>Taller de Ultímate Frisbee</t>
  </si>
  <si>
    <t>Taller Rugby</t>
  </si>
  <si>
    <t>Taller Tenis de Mesa</t>
  </si>
  <si>
    <t>Taller Capoeira</t>
  </si>
  <si>
    <t>Taller Kick Boxing</t>
  </si>
  <si>
    <t>Taller Yoga</t>
  </si>
  <si>
    <t>PROMOCIÓN ACTIVIDAD FISICA</t>
  </si>
  <si>
    <t>Promoción Actividad Física (pausas Activas)</t>
  </si>
  <si>
    <t>Aeróbicos</t>
  </si>
  <si>
    <t>Activos CAF</t>
  </si>
  <si>
    <t>Test de condición física CAF</t>
  </si>
  <si>
    <t>Test de condición física Seleccones</t>
  </si>
  <si>
    <t>Total Área de Deportes y Actividad Fisica</t>
  </si>
  <si>
    <t>Totales.</t>
  </si>
  <si>
    <t>SERVICIOS ASISTENCIALES</t>
  </si>
  <si>
    <t>Adminsitrativos</t>
  </si>
  <si>
    <t>total</t>
  </si>
  <si>
    <t>Usuarios</t>
  </si>
  <si>
    <t>Consulta de Medicina General</t>
  </si>
  <si>
    <t>Consulta de Medicina del Deporte</t>
  </si>
  <si>
    <t>Consulta de Asesoría Psicológica</t>
  </si>
  <si>
    <t xml:space="preserve">Consulta de Asesoría Nutrición </t>
  </si>
  <si>
    <t>Total</t>
  </si>
  <si>
    <t>ACCIONES DE PROMOCIÓN DE LA SALUD Y PREVENCIÓN</t>
  </si>
  <si>
    <t>Vacunación H b. Tétano</t>
  </si>
  <si>
    <t>Acciones de Promoción de la Salud y Prevención</t>
  </si>
  <si>
    <t>2. Estadísticas Área de Salud</t>
  </si>
  <si>
    <t>Grupo de Actuación</t>
  </si>
  <si>
    <t>Grupo de Teatro Clásico</t>
  </si>
  <si>
    <t>Grupo Representativo de Baile</t>
  </si>
  <si>
    <t>Grupo de Danza Árabe</t>
  </si>
  <si>
    <t>Grupo Músico Vocal</t>
  </si>
  <si>
    <t>Ensamble Instrumental (Pop y Rock)</t>
  </si>
  <si>
    <t>Grupo Vallenato</t>
  </si>
  <si>
    <t>Grupo de Gaitas</t>
  </si>
  <si>
    <t>Grupo Flamenco</t>
  </si>
  <si>
    <t>Grupo Bosa Bolero</t>
  </si>
  <si>
    <t>Grupo de Son Montuno</t>
  </si>
  <si>
    <t>Grupo de Títeres</t>
  </si>
  <si>
    <t>Taller Básico de Actuación</t>
  </si>
  <si>
    <t>Taller de Títeres</t>
  </si>
  <si>
    <t>Taller Formativo de Danza Árabe</t>
  </si>
  <si>
    <t>Taller Formativo de Baile</t>
  </si>
  <si>
    <t>Taller de Guitarra Acústica</t>
  </si>
  <si>
    <t>Taller Semillero de Flamenco</t>
  </si>
  <si>
    <t>Taller de Técnica Vocal</t>
  </si>
  <si>
    <t>Taller folclor Ucraniano</t>
  </si>
  <si>
    <t>Taller de Percusión Folclórica</t>
  </si>
  <si>
    <t>Taller de Percusión del Mundo</t>
  </si>
  <si>
    <t>Taller de Música Vallenata</t>
  </si>
  <si>
    <t>Taller de Teatro Clásico</t>
  </si>
  <si>
    <t>Taller de Danza Administrativos</t>
  </si>
  <si>
    <t xml:space="preserve">Taller de Salsa y Bachata </t>
  </si>
  <si>
    <t>Taller Narracion oral</t>
  </si>
  <si>
    <t>ACTIVIDADES ITINERANTES</t>
  </si>
  <si>
    <t>Numero de realizaciones</t>
  </si>
  <si>
    <t>Espacio de Cuentería (La Lora)</t>
  </si>
  <si>
    <t>Cine Club</t>
  </si>
  <si>
    <t>La Franja Cultural</t>
  </si>
  <si>
    <t>La Lunada</t>
  </si>
  <si>
    <t>Toma Teatral 1</t>
  </si>
  <si>
    <t xml:space="preserve">Gran Total de Participación Área Cultura  y Recreación </t>
  </si>
  <si>
    <t>Proyecto</t>
  </si>
  <si>
    <t>Los Tigres De El Bosque</t>
  </si>
  <si>
    <t>Mis Sueños Dorados</t>
  </si>
  <si>
    <t>Clínica El Bosque</t>
  </si>
  <si>
    <t>Hogar Geriátrico San Francisco de Asís</t>
  </si>
  <si>
    <t xml:space="preserve">Hogar Geriátrico Sagrado Corazón </t>
  </si>
  <si>
    <t xml:space="preserve">A dos Manos </t>
  </si>
  <si>
    <t>Corporación Síndrome de Down</t>
  </si>
  <si>
    <t xml:space="preserve">Futbol Para la Paz. </t>
  </si>
  <si>
    <t>Otros procesos de voluntariado.</t>
  </si>
  <si>
    <t>Participación Voluntariado Universitario</t>
  </si>
  <si>
    <t>Proyectos</t>
  </si>
  <si>
    <t>6. Estadísticas Asistencia La Cueva</t>
  </si>
  <si>
    <t>Selección de Fútbol Masculino</t>
  </si>
  <si>
    <t>Selección de Fútbol Masculino Admón.</t>
  </si>
  <si>
    <t>Taller Fútbol Masculino</t>
  </si>
  <si>
    <t>Lunes</t>
  </si>
  <si>
    <t>Martes</t>
  </si>
  <si>
    <t>Miércoles</t>
  </si>
  <si>
    <t>Jueves</t>
  </si>
  <si>
    <t>Viernes</t>
  </si>
  <si>
    <t>Sábado</t>
  </si>
  <si>
    <t>8:00 – 10:00</t>
  </si>
  <si>
    <t>10:00 - 12:00</t>
  </si>
  <si>
    <t>12:00 – 2:00</t>
  </si>
  <si>
    <t>2:00 – 4:00</t>
  </si>
  <si>
    <t>4:00 – 6:00</t>
  </si>
  <si>
    <t>6:00 – 8:00</t>
  </si>
  <si>
    <t>TOTAL</t>
  </si>
  <si>
    <t>9:30 – 11:00</t>
  </si>
  <si>
    <t>11:00 - 1:00</t>
  </si>
  <si>
    <t>1:00 – 3:00</t>
  </si>
  <si>
    <t>3:00 – 5:00</t>
  </si>
  <si>
    <t>5:00 – 6:30</t>
  </si>
  <si>
    <t>IMPLEMENTO / JUEGO</t>
  </si>
  <si>
    <t>Estudiantes</t>
  </si>
  <si>
    <t>Total prestamos mes</t>
  </si>
  <si>
    <t>Balón Futbol</t>
  </si>
  <si>
    <t>Balón Futbol Sala</t>
  </si>
  <si>
    <t xml:space="preserve">Balón Futbol tenis </t>
  </si>
  <si>
    <t>Balón  baloncesto</t>
  </si>
  <si>
    <t>Balón Voleibol</t>
  </si>
  <si>
    <t>Frisbee</t>
  </si>
  <si>
    <t>Raquetas Tenis de mesa</t>
  </si>
  <si>
    <t>Parqués</t>
  </si>
  <si>
    <t>Clue</t>
  </si>
  <si>
    <t>Monopoly</t>
  </si>
  <si>
    <t>Rummy Q</t>
  </si>
  <si>
    <t>Ajedrez</t>
  </si>
  <si>
    <t>Pictionary</t>
  </si>
  <si>
    <t>Carta el UNO</t>
  </si>
  <si>
    <t xml:space="preserve">Guitarra </t>
  </si>
  <si>
    <t xml:space="preserve">Rana </t>
  </si>
  <si>
    <t>Twister</t>
  </si>
  <si>
    <t>Mini Tejo</t>
  </si>
  <si>
    <t>Tiro al blanco</t>
  </si>
  <si>
    <t>Angry Birds</t>
  </si>
  <si>
    <t>Cinco en una ronda</t>
  </si>
  <si>
    <t>Tío Rico Mc Pato</t>
  </si>
  <si>
    <t>Petos</t>
  </si>
  <si>
    <t>DEPARTAMENTO DE BIENESTAR UNIVERSITARIO</t>
  </si>
  <si>
    <t>Selecciones y/o Grupos Representativos</t>
  </si>
  <si>
    <t>Promoción Actividad Física</t>
  </si>
  <si>
    <t>Promoción de la Salud y Prevención</t>
  </si>
  <si>
    <t>Semana de la Salud</t>
  </si>
  <si>
    <t>Participación Directa</t>
  </si>
  <si>
    <t>5. Estadísticas Asistencia La Cueva</t>
  </si>
  <si>
    <t>TOTAL COMUNIDAD:</t>
  </si>
  <si>
    <t xml:space="preserve">EVENTOS MASIVOS: </t>
  </si>
  <si>
    <t xml:space="preserve">LA CUEVA Y TERRAZAS: </t>
  </si>
  <si>
    <t xml:space="preserve">TOTAL PARTICIPACIÓN ACTIVIDADES, SERVICIOS Y ESPACIOS BU: </t>
  </si>
  <si>
    <t>-</t>
  </si>
  <si>
    <t>Clausuras</t>
  </si>
  <si>
    <t>Selección de Atletismo</t>
  </si>
  <si>
    <t>Representación Fútbol Masclino B</t>
  </si>
  <si>
    <t>Selección Fútbol Docentes</t>
  </si>
  <si>
    <t>Representación Tenis de Mesa Masculino</t>
  </si>
  <si>
    <t>Representación Tenis de Mesa Femenino</t>
  </si>
  <si>
    <t>Representación Taekwondo</t>
  </si>
  <si>
    <t>Feria del Rebusque</t>
  </si>
  <si>
    <t>Primeros Auxilios</t>
  </si>
  <si>
    <t>Torneos internos</t>
  </si>
  <si>
    <t>ESTADÍSTICAS MES DE NOVIEMBRE DE 2018</t>
  </si>
  <si>
    <r>
      <t>Reporte del mes de</t>
    </r>
    <r>
      <rPr>
        <b/>
        <sz val="11"/>
        <color theme="1"/>
        <rFont val="Calibri"/>
        <family val="2"/>
        <scheme val="minor"/>
      </rPr>
      <t xml:space="preserve"> MARZO  </t>
    </r>
    <r>
      <rPr>
        <sz val="11"/>
        <color theme="1"/>
        <rFont val="Calibri"/>
        <family val="2"/>
        <scheme val="minor"/>
      </rPr>
      <t>año</t>
    </r>
    <r>
      <rPr>
        <b/>
        <sz val="11"/>
        <color theme="1"/>
        <rFont val="Calibri"/>
        <family val="2"/>
        <scheme val="minor"/>
      </rPr>
      <t xml:space="preserve"> 2018</t>
    </r>
  </si>
  <si>
    <t>Orientación y asesoría en anticoncepción (planificación familiar)</t>
  </si>
  <si>
    <t>Consulta anticoncepción (planificación familiar)</t>
  </si>
  <si>
    <t>Orientación en el uso seguro y entrega de preservativos</t>
  </si>
  <si>
    <t xml:space="preserve">Orientación y asesoría en toma de citología    </t>
  </si>
  <si>
    <t>Tamizaje cáncer de seno (autoexamen)</t>
  </si>
  <si>
    <t>Tamizaje de riesgo cardiovascular</t>
  </si>
  <si>
    <t>Seguimiento de riesgo cardiovascular</t>
  </si>
  <si>
    <t>Consulta de asesoría nutricional y alimentaria</t>
  </si>
  <si>
    <t>Control de otras enfermedades crónicas no transmisibles</t>
  </si>
  <si>
    <t>Atención en enfermedad súbita</t>
  </si>
  <si>
    <t>Taller de Habilidades Narrativas</t>
  </si>
  <si>
    <t>Taller Percusion Latina</t>
  </si>
  <si>
    <t>Taller Son Montuno</t>
  </si>
  <si>
    <t>Concierto dia de la mujer</t>
  </si>
  <si>
    <t>Feria de Convenios</t>
  </si>
  <si>
    <t>Ceremonia de Reconocimientos</t>
  </si>
  <si>
    <t>Encuentro de Rock y Pop</t>
  </si>
  <si>
    <t>Concurso de Karaoke para adm y docentes</t>
  </si>
  <si>
    <t>Presentación Grupos Culturales Inducción</t>
  </si>
  <si>
    <t>Audiciones Festival Interno de la Canción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</si>
</sst>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b/>
      <sz val="9"/>
      <color theme="1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b/>
      <sz val="8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rgb="FF000000"/>
      <name val="Calibri"/>
      <family val="2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48DD4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0" fillId="0" borderId="0"/>
  </cellStyleXfs>
  <cellXfs count="215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4" borderId="0" xfId="0" applyFont="1" applyFill="1" applyBorder="1" applyAlignment="1">
      <alignment horizontal="center" vertical="center"/>
    </xf>
    <xf numFmtId="3" fontId="0" fillId="4" borderId="0" xfId="0" applyNumberForma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horizontal="center" vertical="center" wrapText="1"/>
    </xf>
    <xf numFmtId="0" fontId="8" fillId="4" borderId="0" xfId="0" applyFont="1" applyFill="1" applyBorder="1"/>
    <xf numFmtId="0" fontId="7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justify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/>
    <xf numFmtId="0" fontId="10" fillId="4" borderId="7" xfId="0" applyFont="1" applyFill="1" applyBorder="1" applyAlignment="1">
      <alignment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0" fillId="4" borderId="0" xfId="0" applyFill="1"/>
    <xf numFmtId="0" fontId="10" fillId="4" borderId="0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4" borderId="0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justify" vertical="center"/>
    </xf>
    <xf numFmtId="0" fontId="8" fillId="0" borderId="1" xfId="0" applyFont="1" applyBorder="1" applyAlignment="1">
      <alignment horizontal="justify" vertical="center"/>
    </xf>
    <xf numFmtId="0" fontId="10" fillId="3" borderId="1" xfId="0" applyFont="1" applyFill="1" applyBorder="1" applyAlignment="1">
      <alignment horizontal="justify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Alignment="1"/>
    <xf numFmtId="0" fontId="5" fillId="0" borderId="1" xfId="0" applyFont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3" fontId="1" fillId="0" borderId="0" xfId="0" applyNumberFormat="1" applyFont="1" applyAlignment="1"/>
    <xf numFmtId="0" fontId="1" fillId="0" borderId="0" xfId="0" applyFont="1" applyAlignment="1"/>
    <xf numFmtId="0" fontId="3" fillId="5" borderId="1" xfId="0" applyFont="1" applyFill="1" applyBorder="1" applyAlignment="1">
      <alignment horizontal="center" vertical="center" wrapText="1"/>
    </xf>
    <xf numFmtId="0" fontId="21" fillId="4" borderId="1" xfId="1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justify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justify" vertical="center"/>
    </xf>
    <xf numFmtId="0" fontId="15" fillId="3" borderId="1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0" xfId="0" applyFill="1" applyBorder="1" applyAlignment="1"/>
    <xf numFmtId="0" fontId="0" fillId="4" borderId="0" xfId="0" applyFont="1" applyFill="1" applyBorder="1" applyAlignment="1">
      <alignment vertical="center"/>
    </xf>
    <xf numFmtId="0" fontId="19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justify" vertical="center" wrapText="1"/>
    </xf>
    <xf numFmtId="0" fontId="16" fillId="0" borderId="4" xfId="0" applyFont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2" fillId="0" borderId="10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2" fillId="0" borderId="12" xfId="0" applyFont="1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22" fillId="0" borderId="14" xfId="0" applyFont="1" applyBorder="1" applyAlignment="1">
      <alignment horizontal="center" vertical="center"/>
    </xf>
    <xf numFmtId="0" fontId="22" fillId="0" borderId="15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3" fontId="2" fillId="3" borderId="3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3" borderId="4" xfId="0" applyNumberFormat="1" applyFont="1" applyFill="1" applyBorder="1" applyAlignment="1">
      <alignment horizontal="center" vertical="center" wrapText="1"/>
    </xf>
    <xf numFmtId="3" fontId="6" fillId="3" borderId="3" xfId="0" applyNumberFormat="1" applyFont="1" applyFill="1" applyBorder="1" applyAlignment="1">
      <alignment horizontal="center" vertical="center" wrapText="1"/>
    </xf>
    <xf numFmtId="3" fontId="6" fillId="3" borderId="6" xfId="0" applyNumberFormat="1" applyFont="1" applyFill="1" applyBorder="1" applyAlignment="1">
      <alignment horizontal="center" vertical="center" wrapText="1"/>
    </xf>
    <xf numFmtId="3" fontId="6" fillId="3" borderId="4" xfId="0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/>
    </xf>
    <xf numFmtId="3" fontId="2" fillId="3" borderId="4" xfId="0" applyNumberFormat="1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6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2" fillId="0" borderId="0" xfId="0" applyFont="1" applyAlignment="1">
      <alignment horizontal="right"/>
    </xf>
    <xf numFmtId="0" fontId="0" fillId="0" borderId="1" xfId="0" applyNumberFormat="1" applyBorder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20" fillId="0" borderId="1" xfId="1" applyFont="1" applyFill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742949</xdr:colOff>
      <xdr:row>5</xdr:row>
      <xdr:rowOff>152400</xdr:rowOff>
    </xdr:to>
    <xdr:pic>
      <xdr:nvPicPr>
        <xdr:cNvPr id="2" name="0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915774" cy="110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925050</xdr:colOff>
      <xdr:row>4</xdr:row>
      <xdr:rowOff>105103</xdr:rowOff>
    </xdr:to>
    <xdr:pic>
      <xdr:nvPicPr>
        <xdr:cNvPr id="2" name="0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454258" cy="8671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R250"/>
  <sheetViews>
    <sheetView tabSelected="1" view="pageBreakPreview" topLeftCell="A213" zoomScaleNormal="100" zoomScaleSheetLayoutView="100" workbookViewId="0">
      <selection activeCell="B227" sqref="B227:E249"/>
    </sheetView>
  </sheetViews>
  <sheetFormatPr baseColWidth="10" defaultRowHeight="15" x14ac:dyDescent="0.25"/>
  <cols>
    <col min="1" max="1" width="39" customWidth="1"/>
    <col min="2" max="13" width="10.7109375" customWidth="1"/>
    <col min="14" max="14" width="13" customWidth="1"/>
    <col min="15" max="18" width="10.7109375" customWidth="1"/>
  </cols>
  <sheetData>
    <row r="7" spans="1:18" x14ac:dyDescent="0.25">
      <c r="A7" s="126" t="s">
        <v>0</v>
      </c>
      <c r="B7" s="126"/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</row>
    <row r="8" spans="1:18" x14ac:dyDescent="0.25">
      <c r="A8" s="126" t="s">
        <v>1</v>
      </c>
      <c r="B8" s="126"/>
      <c r="C8" s="126"/>
      <c r="D8" s="126"/>
      <c r="E8" s="126"/>
      <c r="F8" s="126"/>
      <c r="G8" s="126"/>
      <c r="H8" s="126"/>
      <c r="I8" s="126"/>
      <c r="J8" s="126"/>
      <c r="K8" s="126"/>
      <c r="L8" s="126"/>
      <c r="M8" s="126"/>
      <c r="N8" s="126"/>
    </row>
    <row r="9" spans="1:18" x14ac:dyDescent="0.25">
      <c r="A9" s="127" t="s">
        <v>193</v>
      </c>
      <c r="B9" s="127"/>
      <c r="C9" s="127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</row>
    <row r="10" spans="1: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8" ht="15.75" x14ac:dyDescent="0.25">
      <c r="A11" s="2" t="s">
        <v>2</v>
      </c>
    </row>
    <row r="12" spans="1:18" ht="15.75" x14ac:dyDescent="0.25">
      <c r="A12" s="2"/>
    </row>
    <row r="13" spans="1:18" x14ac:dyDescent="0.25">
      <c r="A13" s="179" t="s">
        <v>27</v>
      </c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79"/>
      <c r="M13" s="179"/>
      <c r="N13" s="179"/>
      <c r="O13" s="8"/>
      <c r="P13" s="9"/>
      <c r="Q13" s="9"/>
      <c r="R13" s="9"/>
    </row>
    <row r="14" spans="1:18" ht="15.75" customHeight="1" x14ac:dyDescent="0.25">
      <c r="A14" s="162" t="s">
        <v>3</v>
      </c>
      <c r="B14" s="162" t="s">
        <v>8</v>
      </c>
      <c r="C14" s="162"/>
      <c r="D14" s="162" t="s">
        <v>9</v>
      </c>
      <c r="E14" s="162"/>
      <c r="F14" s="162" t="s">
        <v>10</v>
      </c>
      <c r="G14" s="162"/>
      <c r="H14" s="162" t="s">
        <v>4</v>
      </c>
      <c r="I14" s="162"/>
      <c r="J14" s="162" t="s">
        <v>5</v>
      </c>
      <c r="K14" s="162"/>
      <c r="L14" s="162" t="s">
        <v>6</v>
      </c>
      <c r="M14" s="162"/>
      <c r="N14" s="165" t="s">
        <v>7</v>
      </c>
      <c r="O14" s="10"/>
      <c r="P14" s="11"/>
      <c r="Q14" s="11"/>
      <c r="R14" s="9"/>
    </row>
    <row r="15" spans="1:18" x14ac:dyDescent="0.25">
      <c r="A15" s="162"/>
      <c r="B15" s="12" t="s">
        <v>28</v>
      </c>
      <c r="C15" s="12" t="s">
        <v>29</v>
      </c>
      <c r="D15" s="12" t="s">
        <v>28</v>
      </c>
      <c r="E15" s="12" t="s">
        <v>29</v>
      </c>
      <c r="F15" s="12" t="s">
        <v>28</v>
      </c>
      <c r="G15" s="12" t="s">
        <v>29</v>
      </c>
      <c r="H15" s="12" t="s">
        <v>28</v>
      </c>
      <c r="I15" s="12" t="s">
        <v>29</v>
      </c>
      <c r="J15" s="12" t="s">
        <v>28</v>
      </c>
      <c r="K15" s="12" t="s">
        <v>29</v>
      </c>
      <c r="L15" s="12" t="s">
        <v>28</v>
      </c>
      <c r="M15" s="12" t="s">
        <v>29</v>
      </c>
      <c r="N15" s="165"/>
      <c r="O15" s="10"/>
      <c r="P15" s="11"/>
      <c r="Q15" s="11"/>
      <c r="R15" s="9"/>
    </row>
    <row r="16" spans="1:18" x14ac:dyDescent="0.25">
      <c r="A16" s="13" t="s">
        <v>183</v>
      </c>
      <c r="B16" s="116">
        <v>14</v>
      </c>
      <c r="C16" s="117">
        <v>97</v>
      </c>
      <c r="D16" s="117"/>
      <c r="E16" s="117"/>
      <c r="F16" s="117"/>
      <c r="G16" s="117"/>
      <c r="H16" s="117">
        <v>2</v>
      </c>
      <c r="I16" s="117">
        <v>2</v>
      </c>
      <c r="J16" s="117"/>
      <c r="K16" s="117"/>
      <c r="L16" s="117">
        <v>2</v>
      </c>
      <c r="M16" s="117">
        <v>2</v>
      </c>
      <c r="N16" s="117">
        <v>20</v>
      </c>
      <c r="O16" s="15"/>
      <c r="P16" s="11"/>
      <c r="Q16" s="11"/>
      <c r="R16" s="16"/>
    </row>
    <row r="17" spans="1:18" x14ac:dyDescent="0.25">
      <c r="A17" s="13" t="s">
        <v>184</v>
      </c>
      <c r="B17" s="118">
        <v>26</v>
      </c>
      <c r="C17" s="119">
        <v>185</v>
      </c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5"/>
      <c r="P17" s="11"/>
      <c r="Q17" s="11"/>
      <c r="R17" s="16"/>
    </row>
    <row r="18" spans="1:18" x14ac:dyDescent="0.25">
      <c r="A18" s="13" t="s">
        <v>123</v>
      </c>
      <c r="B18" s="118">
        <v>23</v>
      </c>
      <c r="C18" s="119">
        <v>142</v>
      </c>
      <c r="D18" s="119"/>
      <c r="E18" s="119"/>
      <c r="F18" s="119"/>
      <c r="G18" s="119"/>
      <c r="H18" s="119"/>
      <c r="I18" s="119"/>
      <c r="J18" s="119"/>
      <c r="K18" s="119"/>
      <c r="L18" s="119"/>
      <c r="M18" s="119"/>
      <c r="N18" s="119"/>
      <c r="O18" s="15"/>
      <c r="P18" s="11"/>
      <c r="Q18" s="11"/>
      <c r="R18" s="16"/>
    </row>
    <row r="19" spans="1:18" x14ac:dyDescent="0.25">
      <c r="A19" s="13" t="s">
        <v>185</v>
      </c>
      <c r="B19" s="118"/>
      <c r="C19" s="119"/>
      <c r="D19" s="119"/>
      <c r="E19" s="119"/>
      <c r="F19" s="119"/>
      <c r="G19" s="119"/>
      <c r="H19" s="119">
        <v>22</v>
      </c>
      <c r="I19" s="119">
        <v>35</v>
      </c>
      <c r="J19" s="119">
        <v>6</v>
      </c>
      <c r="K19" s="119"/>
      <c r="L19" s="119"/>
      <c r="M19" s="119"/>
      <c r="N19" s="119"/>
      <c r="O19" s="15"/>
      <c r="P19" s="11"/>
      <c r="Q19" s="11"/>
      <c r="R19" s="16"/>
    </row>
    <row r="20" spans="1:18" x14ac:dyDescent="0.25">
      <c r="A20" s="13" t="s">
        <v>124</v>
      </c>
      <c r="B20" s="118"/>
      <c r="C20" s="119"/>
      <c r="D20" s="119"/>
      <c r="E20" s="119"/>
      <c r="F20" s="119"/>
      <c r="G20" s="119"/>
      <c r="H20" s="119"/>
      <c r="I20" s="119"/>
      <c r="J20" s="119">
        <v>22</v>
      </c>
      <c r="K20" s="119">
        <v>42</v>
      </c>
      <c r="L20" s="119"/>
      <c r="M20" s="119"/>
      <c r="N20" s="119"/>
      <c r="O20" s="15"/>
      <c r="P20" s="11"/>
      <c r="Q20" s="11"/>
      <c r="R20" s="16"/>
    </row>
    <row r="21" spans="1:18" x14ac:dyDescent="0.25">
      <c r="A21" s="13" t="s">
        <v>30</v>
      </c>
      <c r="B21" s="118">
        <v>21</v>
      </c>
      <c r="C21" s="119">
        <v>83</v>
      </c>
      <c r="D21" s="119"/>
      <c r="E21" s="119"/>
      <c r="F21" s="119"/>
      <c r="G21" s="119"/>
      <c r="H21" s="119"/>
      <c r="I21" s="119"/>
      <c r="J21" s="119"/>
      <c r="K21" s="119"/>
      <c r="L21" s="119"/>
      <c r="M21" s="119"/>
      <c r="N21" s="119"/>
      <c r="O21" s="15"/>
      <c r="P21" s="11"/>
      <c r="Q21" s="11"/>
      <c r="R21" s="16"/>
    </row>
    <row r="22" spans="1:18" x14ac:dyDescent="0.25">
      <c r="A22" s="13" t="s">
        <v>31</v>
      </c>
      <c r="B22" s="118">
        <v>12</v>
      </c>
      <c r="C22" s="119">
        <v>45</v>
      </c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19"/>
      <c r="O22" s="15"/>
      <c r="P22" s="11"/>
      <c r="Q22" s="11"/>
      <c r="R22" s="16"/>
    </row>
    <row r="23" spans="1:18" x14ac:dyDescent="0.25">
      <c r="A23" s="13" t="s">
        <v>32</v>
      </c>
      <c r="B23" s="118">
        <v>11</v>
      </c>
      <c r="C23" s="119">
        <v>50</v>
      </c>
      <c r="D23" s="119">
        <v>1</v>
      </c>
      <c r="E23" s="119">
        <v>5</v>
      </c>
      <c r="F23" s="119"/>
      <c r="G23" s="119"/>
      <c r="H23" s="119"/>
      <c r="I23" s="119"/>
      <c r="J23" s="119">
        <v>6</v>
      </c>
      <c r="K23" s="119">
        <v>20</v>
      </c>
      <c r="L23" s="119"/>
      <c r="M23" s="119"/>
      <c r="N23" s="119"/>
      <c r="O23" s="15"/>
      <c r="P23" s="11"/>
      <c r="Q23" s="11"/>
      <c r="R23" s="16"/>
    </row>
    <row r="24" spans="1:18" x14ac:dyDescent="0.25">
      <c r="A24" s="13" t="s">
        <v>33</v>
      </c>
      <c r="B24" s="118">
        <v>12</v>
      </c>
      <c r="C24" s="119">
        <v>84</v>
      </c>
      <c r="D24" s="119">
        <v>1</v>
      </c>
      <c r="E24" s="119">
        <v>7</v>
      </c>
      <c r="F24" s="119"/>
      <c r="G24" s="119"/>
      <c r="H24" s="119"/>
      <c r="I24" s="119"/>
      <c r="J24" s="119"/>
      <c r="K24" s="119"/>
      <c r="L24" s="119"/>
      <c r="M24" s="119"/>
      <c r="N24" s="119"/>
      <c r="O24" s="15"/>
      <c r="P24" s="11"/>
      <c r="Q24" s="11"/>
      <c r="R24" s="16"/>
    </row>
    <row r="25" spans="1:18" x14ac:dyDescent="0.25">
      <c r="A25" s="13" t="s">
        <v>34</v>
      </c>
      <c r="B25" s="118">
        <v>12</v>
      </c>
      <c r="C25" s="119">
        <v>83</v>
      </c>
      <c r="D25" s="119"/>
      <c r="E25" s="119"/>
      <c r="F25" s="119"/>
      <c r="G25" s="119"/>
      <c r="H25" s="119"/>
      <c r="I25" s="119"/>
      <c r="J25" s="119"/>
      <c r="K25" s="119"/>
      <c r="L25" s="119"/>
      <c r="M25" s="119"/>
      <c r="N25" s="119"/>
      <c r="O25" s="15"/>
      <c r="P25" s="11"/>
      <c r="Q25" s="11"/>
      <c r="R25" s="16"/>
    </row>
    <row r="26" spans="1:18" x14ac:dyDescent="0.25">
      <c r="A26" s="13" t="s">
        <v>35</v>
      </c>
      <c r="B26" s="118">
        <v>13</v>
      </c>
      <c r="C26" s="119">
        <v>172</v>
      </c>
      <c r="D26" s="119"/>
      <c r="E26" s="119"/>
      <c r="F26" s="119"/>
      <c r="G26" s="119"/>
      <c r="H26" s="119"/>
      <c r="I26" s="119"/>
      <c r="J26" s="119"/>
      <c r="K26" s="119"/>
      <c r="L26" s="119"/>
      <c r="M26" s="119"/>
      <c r="N26" s="119"/>
      <c r="O26" s="15"/>
      <c r="P26" s="11"/>
      <c r="Q26" s="11"/>
      <c r="R26" s="16"/>
    </row>
    <row r="27" spans="1:18" x14ac:dyDescent="0.25">
      <c r="A27" s="13" t="s">
        <v>36</v>
      </c>
      <c r="B27" s="118">
        <v>13</v>
      </c>
      <c r="C27" s="119">
        <v>186</v>
      </c>
      <c r="D27" s="119"/>
      <c r="E27" s="119"/>
      <c r="F27" s="119">
        <v>11</v>
      </c>
      <c r="G27" s="119">
        <v>78</v>
      </c>
      <c r="H27" s="119"/>
      <c r="I27" s="119"/>
      <c r="J27" s="119"/>
      <c r="K27" s="119"/>
      <c r="L27" s="119"/>
      <c r="M27" s="119"/>
      <c r="N27" s="119"/>
      <c r="O27" s="15"/>
      <c r="P27" s="11"/>
      <c r="Q27" s="11"/>
      <c r="R27" s="16"/>
    </row>
    <row r="28" spans="1:18" x14ac:dyDescent="0.25">
      <c r="A28" s="13" t="s">
        <v>37</v>
      </c>
      <c r="B28" s="118">
        <v>14</v>
      </c>
      <c r="C28" s="119">
        <v>59</v>
      </c>
      <c r="D28" s="119"/>
      <c r="E28" s="119"/>
      <c r="F28" s="119"/>
      <c r="G28" s="119"/>
      <c r="H28" s="119"/>
      <c r="I28" s="119"/>
      <c r="J28" s="119"/>
      <c r="K28" s="119"/>
      <c r="L28" s="119"/>
      <c r="M28" s="119"/>
      <c r="N28" s="119"/>
      <c r="O28" s="15"/>
      <c r="P28" s="11"/>
      <c r="Q28" s="11"/>
      <c r="R28" s="16"/>
    </row>
    <row r="29" spans="1:18" x14ac:dyDescent="0.25">
      <c r="A29" s="13" t="s">
        <v>38</v>
      </c>
      <c r="B29" s="118">
        <v>12</v>
      </c>
      <c r="C29" s="119">
        <v>51</v>
      </c>
      <c r="D29" s="119"/>
      <c r="E29" s="119"/>
      <c r="F29" s="119"/>
      <c r="G29" s="119"/>
      <c r="H29" s="119"/>
      <c r="I29" s="119"/>
      <c r="J29" s="119"/>
      <c r="K29" s="119"/>
      <c r="L29" s="119"/>
      <c r="M29" s="119"/>
      <c r="N29" s="119"/>
      <c r="O29" s="15"/>
      <c r="P29" s="11"/>
      <c r="Q29" s="11"/>
      <c r="R29" s="16"/>
    </row>
    <row r="30" spans="1:18" x14ac:dyDescent="0.25">
      <c r="A30" s="13" t="s">
        <v>39</v>
      </c>
      <c r="B30" s="118">
        <v>7</v>
      </c>
      <c r="C30" s="119">
        <v>24</v>
      </c>
      <c r="D30" s="119"/>
      <c r="E30" s="119"/>
      <c r="F30" s="119"/>
      <c r="G30" s="119"/>
      <c r="H30" s="119"/>
      <c r="I30" s="119"/>
      <c r="J30" s="119"/>
      <c r="K30" s="119"/>
      <c r="L30" s="119"/>
      <c r="M30" s="119"/>
      <c r="N30" s="119"/>
      <c r="O30" s="15"/>
      <c r="P30" s="11"/>
      <c r="Q30" s="11"/>
      <c r="R30" s="16"/>
    </row>
    <row r="31" spans="1:18" x14ac:dyDescent="0.25">
      <c r="A31" s="13" t="s">
        <v>186</v>
      </c>
      <c r="B31" s="118">
        <v>11</v>
      </c>
      <c r="C31" s="119">
        <v>72</v>
      </c>
      <c r="D31" s="119"/>
      <c r="E31" s="119"/>
      <c r="F31" s="119"/>
      <c r="G31" s="119"/>
      <c r="H31" s="119"/>
      <c r="I31" s="119"/>
      <c r="J31" s="119"/>
      <c r="K31" s="119"/>
      <c r="L31" s="119"/>
      <c r="M31" s="119"/>
      <c r="N31" s="119"/>
      <c r="O31" s="15"/>
      <c r="P31" s="11"/>
      <c r="Q31" s="11"/>
      <c r="R31" s="16"/>
    </row>
    <row r="32" spans="1:18" x14ac:dyDescent="0.25">
      <c r="A32" s="13" t="s">
        <v>187</v>
      </c>
      <c r="B32" s="118">
        <v>6</v>
      </c>
      <c r="C32" s="119">
        <v>36</v>
      </c>
      <c r="D32" s="119"/>
      <c r="E32" s="119"/>
      <c r="F32" s="119"/>
      <c r="G32" s="119"/>
      <c r="H32" s="119"/>
      <c r="I32" s="119"/>
      <c r="J32" s="119"/>
      <c r="K32" s="119"/>
      <c r="L32" s="119"/>
      <c r="M32" s="119"/>
      <c r="N32" s="119"/>
      <c r="O32" s="15"/>
      <c r="P32" s="11"/>
      <c r="Q32" s="11"/>
      <c r="R32" s="16"/>
    </row>
    <row r="33" spans="1:18" x14ac:dyDescent="0.25">
      <c r="A33" s="13" t="s">
        <v>188</v>
      </c>
      <c r="B33" s="118">
        <v>11</v>
      </c>
      <c r="C33" s="119">
        <v>46</v>
      </c>
      <c r="D33" s="119"/>
      <c r="E33" s="119"/>
      <c r="F33" s="119"/>
      <c r="G33" s="119"/>
      <c r="H33" s="119"/>
      <c r="I33" s="119"/>
      <c r="J33" s="119"/>
      <c r="K33" s="119"/>
      <c r="L33" s="119"/>
      <c r="M33" s="119"/>
      <c r="N33" s="119"/>
      <c r="O33" s="15"/>
      <c r="P33" s="11"/>
      <c r="Q33" s="11"/>
      <c r="R33" s="16"/>
    </row>
    <row r="34" spans="1:18" x14ac:dyDescent="0.25">
      <c r="A34" s="13" t="s">
        <v>40</v>
      </c>
      <c r="B34" s="120">
        <v>16</v>
      </c>
      <c r="C34" s="121">
        <v>116</v>
      </c>
      <c r="D34" s="121"/>
      <c r="E34" s="121"/>
      <c r="F34" s="121"/>
      <c r="G34" s="121"/>
      <c r="H34" s="121"/>
      <c r="I34" s="121"/>
      <c r="J34" s="121"/>
      <c r="K34" s="121"/>
      <c r="L34" s="121"/>
      <c r="M34" s="121"/>
      <c r="N34" s="121"/>
      <c r="O34" s="15"/>
      <c r="P34" s="11"/>
      <c r="Q34" s="11"/>
      <c r="R34" s="16"/>
    </row>
    <row r="35" spans="1:18" x14ac:dyDescent="0.25">
      <c r="A35" s="17" t="s">
        <v>12</v>
      </c>
      <c r="B35" s="17">
        <f>SUM(B16:B34)</f>
        <v>234</v>
      </c>
      <c r="C35" s="17">
        <f t="shared" ref="C35:N35" si="0">SUM(C16:C34)</f>
        <v>1531</v>
      </c>
      <c r="D35" s="17">
        <f t="shared" si="0"/>
        <v>2</v>
      </c>
      <c r="E35" s="17">
        <f t="shared" si="0"/>
        <v>12</v>
      </c>
      <c r="F35" s="17">
        <f t="shared" si="0"/>
        <v>11</v>
      </c>
      <c r="G35" s="17">
        <f t="shared" si="0"/>
        <v>78</v>
      </c>
      <c r="H35" s="17">
        <f t="shared" si="0"/>
        <v>24</v>
      </c>
      <c r="I35" s="17">
        <f t="shared" si="0"/>
        <v>37</v>
      </c>
      <c r="J35" s="17">
        <f t="shared" si="0"/>
        <v>34</v>
      </c>
      <c r="K35" s="17">
        <f t="shared" si="0"/>
        <v>62</v>
      </c>
      <c r="L35" s="17">
        <f t="shared" si="0"/>
        <v>2</v>
      </c>
      <c r="M35" s="17">
        <f t="shared" si="0"/>
        <v>2</v>
      </c>
      <c r="N35" s="17">
        <f t="shared" si="0"/>
        <v>20</v>
      </c>
      <c r="O35" s="8"/>
      <c r="P35" s="11"/>
      <c r="Q35" s="11"/>
      <c r="R35" s="9"/>
    </row>
    <row r="36" spans="1:18" x14ac:dyDescent="0.25">
      <c r="A36" s="179" t="s">
        <v>41</v>
      </c>
      <c r="B36" s="179"/>
      <c r="C36" s="179"/>
      <c r="D36" s="179"/>
      <c r="E36" s="179"/>
      <c r="F36" s="179"/>
      <c r="G36" s="179"/>
      <c r="H36" s="179"/>
      <c r="I36" s="179"/>
      <c r="J36" s="179"/>
      <c r="K36" s="179"/>
      <c r="L36" s="179"/>
      <c r="M36" s="179"/>
      <c r="N36" s="179"/>
      <c r="O36" s="179"/>
      <c r="P36" s="179"/>
      <c r="Q36" s="179"/>
      <c r="R36" s="179"/>
    </row>
    <row r="37" spans="1:18" x14ac:dyDescent="0.25">
      <c r="A37" s="167" t="s">
        <v>3</v>
      </c>
      <c r="B37" s="148" t="s">
        <v>8</v>
      </c>
      <c r="C37" s="149"/>
      <c r="D37" s="148" t="s">
        <v>9</v>
      </c>
      <c r="E37" s="149"/>
      <c r="F37" s="148" t="s">
        <v>10</v>
      </c>
      <c r="G37" s="149"/>
      <c r="H37" s="141" t="s">
        <v>42</v>
      </c>
      <c r="I37" s="142"/>
      <c r="J37" s="141" t="s">
        <v>43</v>
      </c>
      <c r="K37" s="142"/>
      <c r="L37" s="148" t="s">
        <v>4</v>
      </c>
      <c r="M37" s="149"/>
      <c r="N37" s="148" t="s">
        <v>5</v>
      </c>
      <c r="O37" s="149"/>
      <c r="P37" s="148" t="s">
        <v>6</v>
      </c>
      <c r="Q37" s="149"/>
      <c r="R37" s="169" t="s">
        <v>7</v>
      </c>
    </row>
    <row r="38" spans="1:18" ht="15" customHeight="1" x14ac:dyDescent="0.25">
      <c r="A38" s="168"/>
      <c r="B38" s="12" t="s">
        <v>28</v>
      </c>
      <c r="C38" s="12" t="s">
        <v>29</v>
      </c>
      <c r="D38" s="12" t="s">
        <v>28</v>
      </c>
      <c r="E38" s="12" t="s">
        <v>29</v>
      </c>
      <c r="F38" s="12" t="s">
        <v>28</v>
      </c>
      <c r="G38" s="12" t="s">
        <v>29</v>
      </c>
      <c r="H38" s="12" t="s">
        <v>28</v>
      </c>
      <c r="I38" s="12" t="s">
        <v>29</v>
      </c>
      <c r="J38" s="12" t="s">
        <v>28</v>
      </c>
      <c r="K38" s="12" t="s">
        <v>29</v>
      </c>
      <c r="L38" s="12" t="s">
        <v>28</v>
      </c>
      <c r="M38" s="12" t="s">
        <v>29</v>
      </c>
      <c r="N38" s="12" t="s">
        <v>28</v>
      </c>
      <c r="O38" s="12" t="s">
        <v>29</v>
      </c>
      <c r="P38" s="12" t="s">
        <v>28</v>
      </c>
      <c r="Q38" s="12" t="s">
        <v>29</v>
      </c>
      <c r="R38" s="170"/>
    </row>
    <row r="39" spans="1:18" x14ac:dyDescent="0.25">
      <c r="A39" s="13" t="s">
        <v>44</v>
      </c>
      <c r="B39" s="117">
        <v>3</v>
      </c>
      <c r="C39" s="117">
        <v>19</v>
      </c>
      <c r="D39" s="117"/>
      <c r="E39" s="117"/>
      <c r="F39" s="117"/>
      <c r="G39" s="117"/>
      <c r="H39" s="117"/>
      <c r="I39" s="117"/>
      <c r="J39" s="117"/>
      <c r="K39" s="117"/>
      <c r="L39" s="117"/>
      <c r="M39" s="117"/>
      <c r="N39" s="117"/>
      <c r="O39" s="117"/>
      <c r="P39" s="117"/>
      <c r="Q39" s="117"/>
      <c r="R39" s="122"/>
    </row>
    <row r="40" spans="1:18" x14ac:dyDescent="0.25">
      <c r="A40" s="13" t="s">
        <v>125</v>
      </c>
      <c r="B40" s="119">
        <v>35</v>
      </c>
      <c r="C40" s="119">
        <v>134</v>
      </c>
      <c r="D40" s="119"/>
      <c r="E40" s="119"/>
      <c r="F40" s="119"/>
      <c r="G40" s="119"/>
      <c r="H40" s="119"/>
      <c r="I40" s="119"/>
      <c r="J40" s="119"/>
      <c r="K40" s="119"/>
      <c r="L40" s="119"/>
      <c r="M40" s="119"/>
      <c r="N40" s="119"/>
      <c r="O40" s="119"/>
      <c r="P40" s="119"/>
      <c r="Q40" s="119"/>
      <c r="R40" s="123"/>
    </row>
    <row r="41" spans="1:18" x14ac:dyDescent="0.25">
      <c r="A41" s="13" t="s">
        <v>45</v>
      </c>
      <c r="B41" s="119"/>
      <c r="C41" s="119"/>
      <c r="D41" s="119"/>
      <c r="E41" s="119"/>
      <c r="F41" s="119"/>
      <c r="G41" s="119"/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23"/>
    </row>
    <row r="42" spans="1:18" x14ac:dyDescent="0.25">
      <c r="A42" s="13" t="s">
        <v>46</v>
      </c>
      <c r="B42" s="119">
        <v>12</v>
      </c>
      <c r="C42" s="119">
        <v>26</v>
      </c>
      <c r="D42" s="119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23"/>
    </row>
    <row r="43" spans="1:18" x14ac:dyDescent="0.25">
      <c r="A43" s="13" t="s">
        <v>47</v>
      </c>
      <c r="B43" s="119">
        <v>12</v>
      </c>
      <c r="C43" s="119">
        <v>20</v>
      </c>
      <c r="D43" s="119"/>
      <c r="E43" s="119"/>
      <c r="F43" s="119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23"/>
    </row>
    <row r="44" spans="1:18" x14ac:dyDescent="0.25">
      <c r="A44" s="13" t="s">
        <v>48</v>
      </c>
      <c r="B44" s="119">
        <v>15</v>
      </c>
      <c r="C44" s="119">
        <v>24</v>
      </c>
      <c r="D44" s="119"/>
      <c r="E44" s="119"/>
      <c r="F44" s="119"/>
      <c r="G44" s="119"/>
      <c r="H44" s="119"/>
      <c r="I44" s="119"/>
      <c r="J44" s="119"/>
      <c r="K44" s="119"/>
      <c r="L44" s="119"/>
      <c r="M44" s="119"/>
      <c r="N44" s="119"/>
      <c r="O44" s="119"/>
      <c r="P44" s="119"/>
      <c r="Q44" s="119"/>
      <c r="R44" s="123"/>
    </row>
    <row r="45" spans="1:18" x14ac:dyDescent="0.25">
      <c r="A45" s="13" t="s">
        <v>49</v>
      </c>
      <c r="B45" s="119">
        <v>1</v>
      </c>
      <c r="C45" s="119">
        <v>5</v>
      </c>
      <c r="D45" s="119"/>
      <c r="E45" s="119"/>
      <c r="F45" s="119">
        <v>2</v>
      </c>
      <c r="G45" s="119">
        <v>5</v>
      </c>
      <c r="H45" s="119"/>
      <c r="I45" s="119"/>
      <c r="J45" s="119"/>
      <c r="K45" s="119"/>
      <c r="L45" s="119"/>
      <c r="M45" s="119"/>
      <c r="N45" s="119"/>
      <c r="O45" s="119"/>
      <c r="P45" s="119"/>
      <c r="Q45" s="119"/>
      <c r="R45" s="123"/>
    </row>
    <row r="46" spans="1:18" x14ac:dyDescent="0.25">
      <c r="A46" s="13" t="s">
        <v>50</v>
      </c>
      <c r="B46" s="119">
        <v>9</v>
      </c>
      <c r="C46" s="119">
        <v>36</v>
      </c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23"/>
    </row>
    <row r="47" spans="1:18" x14ac:dyDescent="0.25">
      <c r="A47" s="13" t="s">
        <v>51</v>
      </c>
      <c r="B47" s="119">
        <v>7</v>
      </c>
      <c r="C47" s="119">
        <v>29</v>
      </c>
      <c r="D47" s="119"/>
      <c r="E47" s="119"/>
      <c r="F47" s="119">
        <v>1</v>
      </c>
      <c r="G47" s="119">
        <v>3</v>
      </c>
      <c r="H47" s="119"/>
      <c r="I47" s="119"/>
      <c r="J47" s="119"/>
      <c r="K47" s="119"/>
      <c r="L47" s="119"/>
      <c r="M47" s="119"/>
      <c r="N47" s="119"/>
      <c r="O47" s="119"/>
      <c r="P47" s="119"/>
      <c r="Q47" s="119"/>
      <c r="R47" s="123"/>
    </row>
    <row r="48" spans="1:18" x14ac:dyDescent="0.25">
      <c r="A48" s="13" t="s">
        <v>52</v>
      </c>
      <c r="B48" s="119">
        <v>18</v>
      </c>
      <c r="C48" s="119">
        <v>27</v>
      </c>
      <c r="D48" s="119"/>
      <c r="E48" s="119"/>
      <c r="F48" s="119"/>
      <c r="G48" s="119"/>
      <c r="H48" s="119"/>
      <c r="I48" s="119"/>
      <c r="J48" s="119"/>
      <c r="K48" s="119"/>
      <c r="L48" s="119"/>
      <c r="M48" s="119"/>
      <c r="N48" s="119"/>
      <c r="O48" s="119"/>
      <c r="P48" s="119"/>
      <c r="Q48" s="119"/>
      <c r="R48" s="123"/>
    </row>
    <row r="49" spans="1:18" x14ac:dyDescent="0.25">
      <c r="A49" s="13" t="s">
        <v>53</v>
      </c>
      <c r="B49" s="121">
        <v>46</v>
      </c>
      <c r="C49" s="121">
        <v>56</v>
      </c>
      <c r="D49" s="121"/>
      <c r="E49" s="121"/>
      <c r="F49" s="121"/>
      <c r="G49" s="121"/>
      <c r="H49" s="121"/>
      <c r="I49" s="121"/>
      <c r="J49" s="121"/>
      <c r="K49" s="121"/>
      <c r="L49" s="121"/>
      <c r="M49" s="121"/>
      <c r="N49" s="121"/>
      <c r="O49" s="121"/>
      <c r="P49" s="121"/>
      <c r="Q49" s="121"/>
      <c r="R49" s="124"/>
    </row>
    <row r="50" spans="1:18" x14ac:dyDescent="0.25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</row>
    <row r="51" spans="1:18" x14ac:dyDescent="0.25">
      <c r="A51" s="18" t="s">
        <v>12</v>
      </c>
      <c r="B51" s="18">
        <f t="shared" ref="B51:R51" si="1">SUM(B39:B49)</f>
        <v>158</v>
      </c>
      <c r="C51" s="18">
        <f t="shared" si="1"/>
        <v>376</v>
      </c>
      <c r="D51" s="18">
        <f t="shared" si="1"/>
        <v>0</v>
      </c>
      <c r="E51" s="18">
        <f t="shared" si="1"/>
        <v>0</v>
      </c>
      <c r="F51" s="18">
        <f t="shared" si="1"/>
        <v>3</v>
      </c>
      <c r="G51" s="18">
        <f t="shared" si="1"/>
        <v>8</v>
      </c>
      <c r="H51" s="18">
        <f t="shared" si="1"/>
        <v>0</v>
      </c>
      <c r="I51" s="18">
        <f t="shared" si="1"/>
        <v>0</v>
      </c>
      <c r="J51" s="18">
        <f t="shared" si="1"/>
        <v>0</v>
      </c>
      <c r="K51" s="18">
        <f t="shared" si="1"/>
        <v>0</v>
      </c>
      <c r="L51" s="18">
        <f t="shared" si="1"/>
        <v>0</v>
      </c>
      <c r="M51" s="18">
        <f t="shared" si="1"/>
        <v>0</v>
      </c>
      <c r="N51" s="18">
        <f t="shared" si="1"/>
        <v>0</v>
      </c>
      <c r="O51" s="18">
        <f t="shared" si="1"/>
        <v>0</v>
      </c>
      <c r="P51" s="18">
        <f t="shared" si="1"/>
        <v>0</v>
      </c>
      <c r="Q51" s="18">
        <f t="shared" si="1"/>
        <v>0</v>
      </c>
      <c r="R51" s="18">
        <f t="shared" si="1"/>
        <v>0</v>
      </c>
    </row>
    <row r="52" spans="1:18" x14ac:dyDescent="0.25">
      <c r="A52" s="166" t="s">
        <v>54</v>
      </c>
      <c r="B52" s="166"/>
      <c r="C52" s="166"/>
      <c r="D52" s="166"/>
      <c r="E52" s="166"/>
      <c r="F52" s="166"/>
      <c r="G52" s="166"/>
      <c r="H52" s="166"/>
      <c r="I52" s="166"/>
      <c r="J52" s="166"/>
      <c r="K52" s="166"/>
      <c r="L52" s="166"/>
      <c r="M52" s="166"/>
      <c r="N52" s="166"/>
      <c r="O52" s="166"/>
      <c r="P52" s="166"/>
      <c r="Q52" s="166"/>
      <c r="R52" s="166"/>
    </row>
    <row r="53" spans="1:18" ht="15" customHeight="1" x14ac:dyDescent="0.25">
      <c r="A53" s="167" t="s">
        <v>3</v>
      </c>
      <c r="B53" s="148" t="s">
        <v>8</v>
      </c>
      <c r="C53" s="149"/>
      <c r="D53" s="148" t="s">
        <v>9</v>
      </c>
      <c r="E53" s="149"/>
      <c r="F53" s="148" t="s">
        <v>10</v>
      </c>
      <c r="G53" s="149"/>
      <c r="H53" s="141" t="s">
        <v>42</v>
      </c>
      <c r="I53" s="142"/>
      <c r="J53" s="141" t="s">
        <v>43</v>
      </c>
      <c r="K53" s="142"/>
      <c r="L53" s="148" t="s">
        <v>4</v>
      </c>
      <c r="M53" s="149"/>
      <c r="N53" s="148" t="s">
        <v>5</v>
      </c>
      <c r="O53" s="149"/>
      <c r="P53" s="148" t="s">
        <v>6</v>
      </c>
      <c r="Q53" s="149"/>
      <c r="R53" s="169" t="s">
        <v>7</v>
      </c>
    </row>
    <row r="54" spans="1:18" x14ac:dyDescent="0.25">
      <c r="A54" s="168"/>
      <c r="B54" s="12" t="s">
        <v>28</v>
      </c>
      <c r="C54" s="12" t="s">
        <v>29</v>
      </c>
      <c r="D54" s="12" t="s">
        <v>28</v>
      </c>
      <c r="E54" s="12" t="s">
        <v>29</v>
      </c>
      <c r="F54" s="12" t="s">
        <v>28</v>
      </c>
      <c r="G54" s="12" t="s">
        <v>29</v>
      </c>
      <c r="H54" s="12" t="s">
        <v>28</v>
      </c>
      <c r="I54" s="12" t="s">
        <v>29</v>
      </c>
      <c r="J54" s="12" t="s">
        <v>28</v>
      </c>
      <c r="K54" s="12" t="s">
        <v>29</v>
      </c>
      <c r="L54" s="12" t="s">
        <v>28</v>
      </c>
      <c r="M54" s="12" t="s">
        <v>29</v>
      </c>
      <c r="N54" s="12" t="s">
        <v>28</v>
      </c>
      <c r="O54" s="12" t="s">
        <v>29</v>
      </c>
      <c r="P54" s="12" t="s">
        <v>28</v>
      </c>
      <c r="Q54" s="12" t="s">
        <v>29</v>
      </c>
      <c r="R54" s="170"/>
    </row>
    <row r="55" spans="1:18" x14ac:dyDescent="0.25">
      <c r="A55" s="19" t="s">
        <v>55</v>
      </c>
      <c r="B55" s="116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>
        <v>800</v>
      </c>
      <c r="P55" s="117"/>
      <c r="Q55" s="117"/>
      <c r="R55" s="122"/>
    </row>
    <row r="56" spans="1:18" x14ac:dyDescent="0.25">
      <c r="A56" s="19" t="s">
        <v>56</v>
      </c>
      <c r="B56" s="118"/>
      <c r="C56" s="119">
        <v>333</v>
      </c>
      <c r="D56" s="119"/>
      <c r="E56" s="119">
        <v>2</v>
      </c>
      <c r="F56" s="119"/>
      <c r="G56" s="119">
        <v>16</v>
      </c>
      <c r="H56" s="119"/>
      <c r="I56" s="119"/>
      <c r="J56" s="119"/>
      <c r="K56" s="119"/>
      <c r="L56" s="119"/>
      <c r="M56" s="119">
        <v>21</v>
      </c>
      <c r="N56" s="119"/>
      <c r="O56" s="119">
        <v>321</v>
      </c>
      <c r="P56" s="119"/>
      <c r="Q56" s="119"/>
      <c r="R56" s="123"/>
    </row>
    <row r="57" spans="1:18" x14ac:dyDescent="0.25">
      <c r="A57" s="19" t="s">
        <v>57</v>
      </c>
      <c r="B57" s="118">
        <v>187</v>
      </c>
      <c r="C57" s="119">
        <v>490</v>
      </c>
      <c r="D57" s="119"/>
      <c r="E57" s="119"/>
      <c r="F57" s="119"/>
      <c r="G57" s="119"/>
      <c r="H57" s="119"/>
      <c r="I57" s="119"/>
      <c r="J57" s="119"/>
      <c r="K57" s="119"/>
      <c r="L57" s="119"/>
      <c r="M57" s="119"/>
      <c r="N57" s="119"/>
      <c r="O57" s="119"/>
      <c r="P57" s="119"/>
      <c r="Q57" s="119"/>
      <c r="R57" s="123"/>
    </row>
    <row r="58" spans="1:18" x14ac:dyDescent="0.25">
      <c r="A58" s="19" t="s">
        <v>58</v>
      </c>
      <c r="B58" s="207">
        <v>161</v>
      </c>
      <c r="C58" s="119"/>
      <c r="D58" s="119">
        <v>3</v>
      </c>
      <c r="E58" s="119"/>
      <c r="F58" s="119">
        <v>1</v>
      </c>
      <c r="G58" s="119"/>
      <c r="H58" s="119">
        <v>0</v>
      </c>
      <c r="I58" s="119"/>
      <c r="J58" s="119">
        <v>1</v>
      </c>
      <c r="K58" s="119"/>
      <c r="L58" s="119">
        <v>4</v>
      </c>
      <c r="M58" s="119"/>
      <c r="N58" s="119">
        <v>8</v>
      </c>
      <c r="O58" s="119"/>
      <c r="P58" s="119"/>
      <c r="Q58" s="119"/>
      <c r="R58" s="123"/>
    </row>
    <row r="59" spans="1:18" x14ac:dyDescent="0.25">
      <c r="A59" s="19" t="s">
        <v>191</v>
      </c>
      <c r="B59" s="120"/>
      <c r="C59" s="121"/>
      <c r="D59" s="121"/>
      <c r="E59" s="121"/>
      <c r="F59" s="121"/>
      <c r="G59" s="121"/>
      <c r="H59" s="121"/>
      <c r="I59" s="121"/>
      <c r="J59" s="121"/>
      <c r="K59" s="121"/>
      <c r="L59" s="121"/>
      <c r="M59" s="121"/>
      <c r="N59" s="121"/>
      <c r="O59" s="121"/>
      <c r="P59" s="121"/>
      <c r="Q59" s="121"/>
      <c r="R59" s="124"/>
    </row>
    <row r="60" spans="1:18" x14ac:dyDescent="0.25">
      <c r="A60" s="19" t="s">
        <v>59</v>
      </c>
      <c r="B60" s="120"/>
      <c r="C60" s="121"/>
      <c r="D60" s="121"/>
      <c r="E60" s="121"/>
      <c r="F60" s="121"/>
      <c r="G60" s="121"/>
      <c r="H60" s="121"/>
      <c r="I60" s="121"/>
      <c r="J60" s="121"/>
      <c r="K60" s="121"/>
      <c r="L60" s="121"/>
      <c r="M60" s="121"/>
      <c r="N60" s="121"/>
      <c r="O60" s="121"/>
      <c r="P60" s="121"/>
      <c r="Q60" s="121"/>
      <c r="R60" s="124"/>
    </row>
    <row r="61" spans="1:18" x14ac:dyDescent="0.25">
      <c r="A61" s="21" t="s">
        <v>12</v>
      </c>
      <c r="B61" s="21">
        <f t="shared" ref="B61:Q61" si="2">SUM(B55:B60)</f>
        <v>348</v>
      </c>
      <c r="C61" s="21">
        <f t="shared" si="2"/>
        <v>823</v>
      </c>
      <c r="D61" s="21">
        <f t="shared" si="2"/>
        <v>3</v>
      </c>
      <c r="E61" s="21">
        <f t="shared" si="2"/>
        <v>2</v>
      </c>
      <c r="F61" s="21">
        <f t="shared" si="2"/>
        <v>1</v>
      </c>
      <c r="G61" s="21">
        <f t="shared" si="2"/>
        <v>16</v>
      </c>
      <c r="H61" s="21">
        <f t="shared" si="2"/>
        <v>0</v>
      </c>
      <c r="I61" s="21">
        <f t="shared" si="2"/>
        <v>0</v>
      </c>
      <c r="J61" s="21">
        <f t="shared" si="2"/>
        <v>1</v>
      </c>
      <c r="K61" s="21">
        <f t="shared" si="2"/>
        <v>0</v>
      </c>
      <c r="L61" s="21">
        <f t="shared" si="2"/>
        <v>4</v>
      </c>
      <c r="M61" s="21">
        <f t="shared" si="2"/>
        <v>21</v>
      </c>
      <c r="N61" s="21">
        <f t="shared" si="2"/>
        <v>8</v>
      </c>
      <c r="O61" s="21">
        <f t="shared" si="2"/>
        <v>1121</v>
      </c>
      <c r="P61" s="21">
        <f t="shared" si="2"/>
        <v>0</v>
      </c>
      <c r="Q61" s="21">
        <f t="shared" si="2"/>
        <v>0</v>
      </c>
      <c r="R61" s="21">
        <f>SUM(R55:R60)</f>
        <v>0</v>
      </c>
    </row>
    <row r="63" spans="1:18" ht="15" customHeight="1" x14ac:dyDescent="0.25">
      <c r="A63" s="163" t="s">
        <v>60</v>
      </c>
      <c r="B63" s="155" t="s">
        <v>8</v>
      </c>
      <c r="C63" s="156"/>
      <c r="D63" s="155" t="s">
        <v>9</v>
      </c>
      <c r="E63" s="156"/>
      <c r="F63" s="155" t="s">
        <v>10</v>
      </c>
      <c r="G63" s="156"/>
      <c r="H63" s="131" t="s">
        <v>42</v>
      </c>
      <c r="I63" s="132"/>
      <c r="J63" s="131" t="s">
        <v>43</v>
      </c>
      <c r="K63" s="132"/>
      <c r="L63" s="155" t="s">
        <v>4</v>
      </c>
      <c r="M63" s="156"/>
      <c r="N63" s="155" t="s">
        <v>5</v>
      </c>
      <c r="O63" s="156"/>
      <c r="P63" s="155" t="s">
        <v>6</v>
      </c>
      <c r="Q63" s="156"/>
      <c r="R63" s="157" t="s">
        <v>7</v>
      </c>
    </row>
    <row r="64" spans="1:18" x14ac:dyDescent="0.25">
      <c r="A64" s="164"/>
      <c r="B64" s="22" t="s">
        <v>28</v>
      </c>
      <c r="C64" s="22" t="s">
        <v>29</v>
      </c>
      <c r="D64" s="22" t="s">
        <v>28</v>
      </c>
      <c r="E64" s="22" t="s">
        <v>29</v>
      </c>
      <c r="F64" s="22" t="s">
        <v>28</v>
      </c>
      <c r="G64" s="22" t="s">
        <v>29</v>
      </c>
      <c r="H64" s="22" t="s">
        <v>28</v>
      </c>
      <c r="I64" s="22" t="s">
        <v>29</v>
      </c>
      <c r="J64" s="22" t="s">
        <v>28</v>
      </c>
      <c r="K64" s="22" t="s">
        <v>29</v>
      </c>
      <c r="L64" s="22" t="s">
        <v>28</v>
      </c>
      <c r="M64" s="22" t="s">
        <v>29</v>
      </c>
      <c r="N64" s="22" t="s">
        <v>28</v>
      </c>
      <c r="O64" s="22" t="s">
        <v>29</v>
      </c>
      <c r="P64" s="22" t="s">
        <v>28</v>
      </c>
      <c r="Q64" s="22" t="s">
        <v>29</v>
      </c>
      <c r="R64" s="158"/>
    </row>
    <row r="65" spans="1:18" x14ac:dyDescent="0.25">
      <c r="A65" s="23" t="s">
        <v>61</v>
      </c>
      <c r="B65" s="24">
        <f>SUM(B61,B51,B35)</f>
        <v>740</v>
      </c>
      <c r="C65" s="24">
        <f t="shared" ref="C65:R65" si="3">SUM(C61,C51,C35)</f>
        <v>2730</v>
      </c>
      <c r="D65" s="24">
        <f t="shared" si="3"/>
        <v>5</v>
      </c>
      <c r="E65" s="24">
        <f t="shared" si="3"/>
        <v>14</v>
      </c>
      <c r="F65" s="24">
        <f t="shared" si="3"/>
        <v>15</v>
      </c>
      <c r="G65" s="24">
        <f t="shared" si="3"/>
        <v>102</v>
      </c>
      <c r="H65" s="24">
        <f t="shared" si="3"/>
        <v>24</v>
      </c>
      <c r="I65" s="24">
        <f t="shared" si="3"/>
        <v>37</v>
      </c>
      <c r="J65" s="24">
        <f t="shared" si="3"/>
        <v>35</v>
      </c>
      <c r="K65" s="24">
        <f t="shared" si="3"/>
        <v>62</v>
      </c>
      <c r="L65" s="24">
        <f t="shared" si="3"/>
        <v>6</v>
      </c>
      <c r="M65" s="24">
        <f t="shared" si="3"/>
        <v>23</v>
      </c>
      <c r="N65" s="24">
        <f t="shared" si="3"/>
        <v>28</v>
      </c>
      <c r="O65" s="24">
        <f t="shared" si="3"/>
        <v>1121</v>
      </c>
      <c r="P65" s="24">
        <f t="shared" si="3"/>
        <v>0</v>
      </c>
      <c r="Q65" s="24">
        <f t="shared" si="3"/>
        <v>0</v>
      </c>
      <c r="R65" s="24">
        <f t="shared" si="3"/>
        <v>0</v>
      </c>
    </row>
    <row r="66" spans="1:18" x14ac:dyDescent="0.25">
      <c r="A66" s="3"/>
      <c r="B66" s="4"/>
      <c r="C66" s="4"/>
      <c r="D66" s="4"/>
      <c r="E66" s="4"/>
      <c r="F66" s="4"/>
      <c r="G66" s="4"/>
      <c r="H66" s="4"/>
    </row>
    <row r="67" spans="1:18" ht="15.75" x14ac:dyDescent="0.25">
      <c r="A67" s="2" t="s">
        <v>74</v>
      </c>
    </row>
    <row r="68" spans="1:18" ht="15.75" x14ac:dyDescent="0.25">
      <c r="A68" s="2"/>
    </row>
    <row r="69" spans="1:18" x14ac:dyDescent="0.25">
      <c r="A69" s="145" t="s">
        <v>62</v>
      </c>
      <c r="B69" s="146"/>
      <c r="C69" s="146"/>
      <c r="D69" s="146"/>
      <c r="E69" s="146"/>
      <c r="F69" s="146"/>
      <c r="G69" s="146"/>
      <c r="H69" s="146"/>
      <c r="I69" s="146"/>
      <c r="J69" s="146"/>
      <c r="K69" s="146"/>
      <c r="L69" s="146"/>
      <c r="M69" s="146"/>
      <c r="N69" s="146"/>
      <c r="O69" s="146"/>
      <c r="P69" s="146"/>
      <c r="Q69" s="146"/>
      <c r="R69" s="147"/>
    </row>
    <row r="70" spans="1:18" x14ac:dyDescent="0.25">
      <c r="A70" s="29" t="s">
        <v>3</v>
      </c>
      <c r="B70" s="27" t="s">
        <v>8</v>
      </c>
      <c r="C70" s="28"/>
      <c r="D70" s="27" t="s">
        <v>9</v>
      </c>
      <c r="E70" s="28"/>
      <c r="F70" s="27" t="s">
        <v>10</v>
      </c>
      <c r="G70" s="28"/>
      <c r="H70" s="27" t="s">
        <v>42</v>
      </c>
      <c r="I70" s="28"/>
      <c r="J70" s="27" t="s">
        <v>43</v>
      </c>
      <c r="K70" s="28"/>
      <c r="L70" s="27" t="s">
        <v>4</v>
      </c>
      <c r="M70" s="28"/>
      <c r="N70" s="25" t="s">
        <v>63</v>
      </c>
      <c r="O70" s="26"/>
      <c r="P70" s="25" t="s">
        <v>6</v>
      </c>
      <c r="Q70" s="26"/>
      <c r="R70" s="29" t="s">
        <v>64</v>
      </c>
    </row>
    <row r="71" spans="1:18" x14ac:dyDescent="0.25">
      <c r="A71" s="30"/>
      <c r="B71" s="31" t="s">
        <v>65</v>
      </c>
      <c r="C71" s="31" t="s">
        <v>29</v>
      </c>
      <c r="D71" s="31" t="s">
        <v>65</v>
      </c>
      <c r="E71" s="31" t="s">
        <v>29</v>
      </c>
      <c r="F71" s="31" t="s">
        <v>65</v>
      </c>
      <c r="G71" s="31" t="s">
        <v>29</v>
      </c>
      <c r="H71" s="31" t="s">
        <v>65</v>
      </c>
      <c r="I71" s="31" t="s">
        <v>29</v>
      </c>
      <c r="J71" s="31" t="s">
        <v>65</v>
      </c>
      <c r="K71" s="31" t="s">
        <v>29</v>
      </c>
      <c r="L71" s="31" t="s">
        <v>65</v>
      </c>
      <c r="M71" s="31" t="s">
        <v>29</v>
      </c>
      <c r="N71" s="31" t="s">
        <v>65</v>
      </c>
      <c r="O71" s="31" t="s">
        <v>29</v>
      </c>
      <c r="P71" s="31" t="s">
        <v>65</v>
      </c>
      <c r="Q71" s="31" t="s">
        <v>29</v>
      </c>
      <c r="R71" s="30"/>
    </row>
    <row r="72" spans="1:18" x14ac:dyDescent="0.25">
      <c r="A72" s="20" t="s">
        <v>66</v>
      </c>
      <c r="B72" s="20">
        <v>0</v>
      </c>
      <c r="C72" s="20">
        <v>0</v>
      </c>
      <c r="D72" s="20">
        <v>0</v>
      </c>
      <c r="E72" s="20">
        <v>0</v>
      </c>
      <c r="F72" s="20">
        <v>0</v>
      </c>
      <c r="G72" s="20">
        <v>0</v>
      </c>
      <c r="H72" s="20">
        <v>0</v>
      </c>
      <c r="I72" s="20">
        <v>0</v>
      </c>
      <c r="J72" s="20">
        <v>0</v>
      </c>
      <c r="K72" s="20">
        <v>0</v>
      </c>
      <c r="L72" s="20">
        <v>0</v>
      </c>
      <c r="M72" s="20">
        <v>0</v>
      </c>
      <c r="N72" s="20">
        <v>0</v>
      </c>
      <c r="O72" s="20">
        <v>0</v>
      </c>
      <c r="P72" s="20">
        <v>0</v>
      </c>
      <c r="Q72" s="20">
        <v>0</v>
      </c>
      <c r="R72" s="32"/>
    </row>
    <row r="73" spans="1:18" x14ac:dyDescent="0.25">
      <c r="A73" s="20" t="s">
        <v>67</v>
      </c>
      <c r="B73" s="20">
        <v>0</v>
      </c>
      <c r="C73" s="20">
        <v>0</v>
      </c>
      <c r="D73" s="20">
        <v>0</v>
      </c>
      <c r="E73" s="20">
        <v>0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20">
        <v>0</v>
      </c>
      <c r="N73" s="20">
        <v>0</v>
      </c>
      <c r="O73" s="20">
        <v>0</v>
      </c>
      <c r="P73" s="20">
        <v>0</v>
      </c>
      <c r="Q73" s="20">
        <v>0</v>
      </c>
      <c r="R73" s="32"/>
    </row>
    <row r="74" spans="1:18" x14ac:dyDescent="0.25">
      <c r="A74" s="20" t="s">
        <v>68</v>
      </c>
      <c r="B74" s="20">
        <v>0</v>
      </c>
      <c r="C74" s="20">
        <v>0</v>
      </c>
      <c r="D74" s="20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20">
        <v>0</v>
      </c>
      <c r="O74" s="20">
        <v>0</v>
      </c>
      <c r="P74" s="20">
        <v>0</v>
      </c>
      <c r="Q74" s="20">
        <v>0</v>
      </c>
      <c r="R74" s="33"/>
    </row>
    <row r="75" spans="1:18" x14ac:dyDescent="0.25">
      <c r="A75" s="20" t="s">
        <v>69</v>
      </c>
      <c r="B75" s="20">
        <v>0</v>
      </c>
      <c r="C75" s="20">
        <v>0</v>
      </c>
      <c r="D75" s="20">
        <v>0</v>
      </c>
      <c r="E75" s="20">
        <v>0</v>
      </c>
      <c r="F75" s="20">
        <v>0</v>
      </c>
      <c r="G75" s="20">
        <v>0</v>
      </c>
      <c r="H75" s="20">
        <v>0</v>
      </c>
      <c r="I75" s="20">
        <v>0</v>
      </c>
      <c r="J75" s="20">
        <v>0</v>
      </c>
      <c r="K75" s="20">
        <v>0</v>
      </c>
      <c r="L75" s="20">
        <v>0</v>
      </c>
      <c r="M75" s="20">
        <v>0</v>
      </c>
      <c r="N75" s="20">
        <v>0</v>
      </c>
      <c r="O75" s="20">
        <v>0</v>
      </c>
      <c r="P75" s="20">
        <v>0</v>
      </c>
      <c r="Q75" s="20">
        <v>0</v>
      </c>
      <c r="R75" s="33"/>
    </row>
    <row r="76" spans="1:18" x14ac:dyDescent="0.25">
      <c r="A76" s="21" t="s">
        <v>70</v>
      </c>
      <c r="B76" s="21">
        <f>SUM(B72:B75)</f>
        <v>0</v>
      </c>
      <c r="C76" s="21">
        <f t="shared" ref="C76:R76" si="4">SUM(C72:C75)</f>
        <v>0</v>
      </c>
      <c r="D76" s="21">
        <f t="shared" si="4"/>
        <v>0</v>
      </c>
      <c r="E76" s="21">
        <f t="shared" si="4"/>
        <v>0</v>
      </c>
      <c r="F76" s="21">
        <f t="shared" si="4"/>
        <v>0</v>
      </c>
      <c r="G76" s="21">
        <f t="shared" si="4"/>
        <v>0</v>
      </c>
      <c r="H76" s="21">
        <f t="shared" si="4"/>
        <v>0</v>
      </c>
      <c r="I76" s="21">
        <f t="shared" si="4"/>
        <v>0</v>
      </c>
      <c r="J76" s="21">
        <f t="shared" si="4"/>
        <v>0</v>
      </c>
      <c r="K76" s="21">
        <f t="shared" si="4"/>
        <v>0</v>
      </c>
      <c r="L76" s="21">
        <f t="shared" si="4"/>
        <v>0</v>
      </c>
      <c r="M76" s="21">
        <f t="shared" si="4"/>
        <v>0</v>
      </c>
      <c r="N76" s="21">
        <f t="shared" si="4"/>
        <v>0</v>
      </c>
      <c r="O76" s="21">
        <f t="shared" si="4"/>
        <v>0</v>
      </c>
      <c r="P76" s="21">
        <f t="shared" si="4"/>
        <v>0</v>
      </c>
      <c r="Q76" s="21">
        <f t="shared" si="4"/>
        <v>0</v>
      </c>
      <c r="R76" s="21">
        <f t="shared" si="4"/>
        <v>0</v>
      </c>
    </row>
    <row r="77" spans="1:18" x14ac:dyDescent="0.25">
      <c r="A77" s="34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108"/>
      <c r="P77" s="108"/>
      <c r="Q77" s="108"/>
      <c r="R77" s="109"/>
    </row>
    <row r="78" spans="1:18" x14ac:dyDescent="0.25">
      <c r="A78" s="161" t="s">
        <v>71</v>
      </c>
      <c r="B78" s="161"/>
      <c r="C78" s="161"/>
      <c r="D78" s="161"/>
      <c r="E78" s="161"/>
      <c r="F78" s="161"/>
      <c r="G78" s="161"/>
      <c r="H78" s="161"/>
      <c r="I78" s="161"/>
      <c r="J78" s="161"/>
      <c r="K78" s="161"/>
      <c r="L78" s="161"/>
      <c r="M78" s="161"/>
      <c r="N78" s="161"/>
      <c r="O78" s="110"/>
      <c r="P78" s="110"/>
      <c r="Q78" s="110"/>
      <c r="R78" s="110"/>
    </row>
    <row r="79" spans="1:18" x14ac:dyDescent="0.25">
      <c r="A79" s="159" t="s">
        <v>3</v>
      </c>
      <c r="B79" s="141" t="s">
        <v>8</v>
      </c>
      <c r="C79" s="142"/>
      <c r="D79" s="141" t="s">
        <v>9</v>
      </c>
      <c r="E79" s="142"/>
      <c r="F79" s="141" t="s">
        <v>10</v>
      </c>
      <c r="G79" s="142"/>
      <c r="H79" s="160" t="s">
        <v>42</v>
      </c>
      <c r="I79" s="160"/>
      <c r="J79" s="160" t="s">
        <v>43</v>
      </c>
      <c r="K79" s="160"/>
      <c r="L79" s="141" t="s">
        <v>4</v>
      </c>
      <c r="M79" s="142"/>
      <c r="N79" s="148" t="s">
        <v>5</v>
      </c>
      <c r="O79" s="149"/>
      <c r="P79" s="148" t="s">
        <v>6</v>
      </c>
      <c r="Q79" s="149"/>
      <c r="R79" s="209" t="s">
        <v>70</v>
      </c>
    </row>
    <row r="80" spans="1:18" x14ac:dyDescent="0.25">
      <c r="A80" s="159"/>
      <c r="B80" s="125" t="s">
        <v>65</v>
      </c>
      <c r="C80" s="125" t="s">
        <v>29</v>
      </c>
      <c r="D80" s="125" t="s">
        <v>65</v>
      </c>
      <c r="E80" s="125" t="s">
        <v>29</v>
      </c>
      <c r="F80" s="125" t="s">
        <v>65</v>
      </c>
      <c r="G80" s="125" t="s">
        <v>29</v>
      </c>
      <c r="H80" s="125" t="s">
        <v>65</v>
      </c>
      <c r="I80" s="125" t="s">
        <v>29</v>
      </c>
      <c r="J80" s="125" t="s">
        <v>65</v>
      </c>
      <c r="K80" s="125" t="s">
        <v>29</v>
      </c>
      <c r="L80" s="125" t="s">
        <v>65</v>
      </c>
      <c r="M80" s="125" t="s">
        <v>29</v>
      </c>
      <c r="N80" s="125" t="s">
        <v>65</v>
      </c>
      <c r="O80" s="125" t="s">
        <v>29</v>
      </c>
      <c r="P80" s="125" t="s">
        <v>65</v>
      </c>
      <c r="Q80" s="125" t="s">
        <v>29</v>
      </c>
      <c r="R80" s="210"/>
    </row>
    <row r="81" spans="1:18" ht="24" x14ac:dyDescent="0.25">
      <c r="A81" s="37" t="s">
        <v>194</v>
      </c>
      <c r="B81" s="208">
        <v>51</v>
      </c>
      <c r="C81" s="208">
        <f>B81+2</f>
        <v>53</v>
      </c>
      <c r="D81" s="208">
        <v>0</v>
      </c>
      <c r="E81" s="208">
        <v>0</v>
      </c>
      <c r="F81" s="208">
        <v>0</v>
      </c>
      <c r="G81" s="208">
        <v>0</v>
      </c>
      <c r="H81" s="208">
        <v>0</v>
      </c>
      <c r="I81" s="208">
        <v>0</v>
      </c>
      <c r="J81" s="208">
        <v>0</v>
      </c>
      <c r="K81" s="208">
        <v>0</v>
      </c>
      <c r="L81" s="208">
        <v>1</v>
      </c>
      <c r="M81" s="208">
        <f>L81</f>
        <v>1</v>
      </c>
      <c r="N81" s="208">
        <v>0</v>
      </c>
      <c r="O81" s="208">
        <f>N81</f>
        <v>0</v>
      </c>
      <c r="P81" s="208">
        <v>0</v>
      </c>
      <c r="Q81" s="208">
        <v>0</v>
      </c>
      <c r="R81" s="7">
        <f>SUM(B81:Q81)</f>
        <v>106</v>
      </c>
    </row>
    <row r="82" spans="1:18" ht="24" x14ac:dyDescent="0.25">
      <c r="A82" s="37" t="s">
        <v>195</v>
      </c>
      <c r="B82" s="208">
        <v>0</v>
      </c>
      <c r="C82" s="208">
        <f t="shared" ref="C82:C90" si="5">B82</f>
        <v>0</v>
      </c>
      <c r="D82" s="208">
        <v>0</v>
      </c>
      <c r="E82" s="208">
        <v>0</v>
      </c>
      <c r="F82" s="208">
        <v>0</v>
      </c>
      <c r="G82" s="208">
        <v>0</v>
      </c>
      <c r="H82" s="208">
        <v>0</v>
      </c>
      <c r="I82" s="208">
        <v>0</v>
      </c>
      <c r="J82" s="208">
        <v>0</v>
      </c>
      <c r="K82" s="208">
        <v>0</v>
      </c>
      <c r="L82" s="208">
        <v>0</v>
      </c>
      <c r="M82" s="208">
        <f t="shared" ref="M82:M91" si="6">L82</f>
        <v>0</v>
      </c>
      <c r="N82" s="208">
        <v>0</v>
      </c>
      <c r="O82" s="208">
        <f t="shared" ref="O82:O90" si="7">N82</f>
        <v>0</v>
      </c>
      <c r="P82" s="208">
        <v>0</v>
      </c>
      <c r="Q82" s="208">
        <v>0</v>
      </c>
      <c r="R82" s="7">
        <f t="shared" ref="R82:R91" si="8">SUM(B82:Q82)</f>
        <v>0</v>
      </c>
    </row>
    <row r="83" spans="1:18" ht="24" x14ac:dyDescent="0.25">
      <c r="A83" s="37" t="s">
        <v>196</v>
      </c>
      <c r="B83" s="208">
        <v>5</v>
      </c>
      <c r="C83" s="208">
        <f t="shared" si="5"/>
        <v>5</v>
      </c>
      <c r="D83" s="208">
        <v>0</v>
      </c>
      <c r="E83" s="208">
        <v>0</v>
      </c>
      <c r="F83" s="208">
        <v>0</v>
      </c>
      <c r="G83" s="208">
        <v>0</v>
      </c>
      <c r="H83" s="208">
        <v>0</v>
      </c>
      <c r="I83" s="208">
        <v>0</v>
      </c>
      <c r="J83" s="208">
        <v>0</v>
      </c>
      <c r="K83" s="208">
        <v>0</v>
      </c>
      <c r="L83" s="208">
        <v>0</v>
      </c>
      <c r="M83" s="208">
        <f t="shared" si="6"/>
        <v>0</v>
      </c>
      <c r="N83" s="208">
        <v>0</v>
      </c>
      <c r="O83" s="208">
        <f t="shared" si="7"/>
        <v>0</v>
      </c>
      <c r="P83" s="208">
        <v>0</v>
      </c>
      <c r="Q83" s="208">
        <v>0</v>
      </c>
      <c r="R83" s="7">
        <f t="shared" si="8"/>
        <v>10</v>
      </c>
    </row>
    <row r="84" spans="1:18" x14ac:dyDescent="0.25">
      <c r="A84" s="37" t="s">
        <v>197</v>
      </c>
      <c r="B84" s="208">
        <v>2</v>
      </c>
      <c r="C84" s="208">
        <f t="shared" si="5"/>
        <v>2</v>
      </c>
      <c r="D84" s="208">
        <v>0</v>
      </c>
      <c r="E84" s="208">
        <v>0</v>
      </c>
      <c r="F84" s="208">
        <v>0</v>
      </c>
      <c r="G84" s="208">
        <v>0</v>
      </c>
      <c r="H84" s="208">
        <v>0</v>
      </c>
      <c r="I84" s="208">
        <v>0</v>
      </c>
      <c r="J84" s="208">
        <v>0</v>
      </c>
      <c r="K84" s="208">
        <v>0</v>
      </c>
      <c r="L84" s="208">
        <v>0</v>
      </c>
      <c r="M84" s="208">
        <f t="shared" si="6"/>
        <v>0</v>
      </c>
      <c r="N84" s="208">
        <v>0</v>
      </c>
      <c r="O84" s="208">
        <f t="shared" si="7"/>
        <v>0</v>
      </c>
      <c r="P84" s="208">
        <v>0</v>
      </c>
      <c r="Q84" s="208">
        <v>0</v>
      </c>
      <c r="R84" s="7">
        <f t="shared" si="8"/>
        <v>4</v>
      </c>
    </row>
    <row r="85" spans="1:18" x14ac:dyDescent="0.25">
      <c r="A85" s="37" t="s">
        <v>198</v>
      </c>
      <c r="B85" s="208">
        <v>0</v>
      </c>
      <c r="C85" s="208">
        <f t="shared" si="5"/>
        <v>0</v>
      </c>
      <c r="D85" s="208">
        <v>0</v>
      </c>
      <c r="E85" s="208">
        <v>0</v>
      </c>
      <c r="F85" s="208">
        <v>0</v>
      </c>
      <c r="G85" s="208">
        <v>0</v>
      </c>
      <c r="H85" s="208">
        <v>0</v>
      </c>
      <c r="I85" s="208">
        <v>0</v>
      </c>
      <c r="J85" s="208">
        <v>0</v>
      </c>
      <c r="K85" s="208">
        <v>0</v>
      </c>
      <c r="L85" s="208">
        <v>0</v>
      </c>
      <c r="M85" s="208">
        <f t="shared" si="6"/>
        <v>0</v>
      </c>
      <c r="N85" s="208">
        <v>0</v>
      </c>
      <c r="O85" s="208">
        <f t="shared" si="7"/>
        <v>0</v>
      </c>
      <c r="P85" s="208">
        <v>0</v>
      </c>
      <c r="Q85" s="208">
        <v>0</v>
      </c>
      <c r="R85" s="7">
        <f t="shared" si="8"/>
        <v>0</v>
      </c>
    </row>
    <row r="86" spans="1:18" x14ac:dyDescent="0.25">
      <c r="A86" s="37" t="s">
        <v>199</v>
      </c>
      <c r="B86" s="208">
        <v>46</v>
      </c>
      <c r="C86" s="208">
        <f>B86+3</f>
        <v>49</v>
      </c>
      <c r="D86" s="208">
        <v>0</v>
      </c>
      <c r="E86" s="208">
        <v>0</v>
      </c>
      <c r="F86" s="208">
        <v>0</v>
      </c>
      <c r="G86" s="208">
        <v>0</v>
      </c>
      <c r="H86" s="208">
        <v>0</v>
      </c>
      <c r="I86" s="208">
        <v>0</v>
      </c>
      <c r="J86" s="208">
        <v>0</v>
      </c>
      <c r="K86" s="208">
        <v>0</v>
      </c>
      <c r="L86" s="208">
        <v>0</v>
      </c>
      <c r="M86" s="208">
        <f t="shared" si="6"/>
        <v>0</v>
      </c>
      <c r="N86" s="208">
        <v>0</v>
      </c>
      <c r="O86" s="208">
        <f t="shared" si="7"/>
        <v>0</v>
      </c>
      <c r="P86" s="208">
        <v>0</v>
      </c>
      <c r="Q86" s="208">
        <v>0</v>
      </c>
      <c r="R86" s="7">
        <f t="shared" si="8"/>
        <v>95</v>
      </c>
    </row>
    <row r="87" spans="1:18" x14ac:dyDescent="0.25">
      <c r="A87" s="37" t="s">
        <v>200</v>
      </c>
      <c r="B87" s="208">
        <v>1</v>
      </c>
      <c r="C87" s="208">
        <f t="shared" si="5"/>
        <v>1</v>
      </c>
      <c r="D87" s="208">
        <v>0</v>
      </c>
      <c r="E87" s="208">
        <v>0</v>
      </c>
      <c r="F87" s="208">
        <v>0</v>
      </c>
      <c r="G87" s="208">
        <v>0</v>
      </c>
      <c r="H87" s="208">
        <v>0</v>
      </c>
      <c r="I87" s="208">
        <v>0</v>
      </c>
      <c r="J87" s="208">
        <v>0</v>
      </c>
      <c r="K87" s="208">
        <v>0</v>
      </c>
      <c r="L87" s="208">
        <v>3</v>
      </c>
      <c r="M87" s="208">
        <f>L87+1</f>
        <v>4</v>
      </c>
      <c r="N87" s="208">
        <v>4</v>
      </c>
      <c r="O87" s="208">
        <f t="shared" si="7"/>
        <v>4</v>
      </c>
      <c r="P87" s="208">
        <v>0</v>
      </c>
      <c r="Q87" s="208">
        <v>0</v>
      </c>
      <c r="R87" s="7">
        <f t="shared" si="8"/>
        <v>17</v>
      </c>
    </row>
    <row r="88" spans="1:18" x14ac:dyDescent="0.25">
      <c r="A88" s="37" t="s">
        <v>201</v>
      </c>
      <c r="B88" s="208">
        <v>0</v>
      </c>
      <c r="C88" s="208">
        <f t="shared" si="5"/>
        <v>0</v>
      </c>
      <c r="D88" s="208">
        <v>0</v>
      </c>
      <c r="E88" s="208">
        <v>0</v>
      </c>
      <c r="F88" s="208">
        <v>0</v>
      </c>
      <c r="G88" s="208">
        <v>0</v>
      </c>
      <c r="H88" s="208">
        <v>0</v>
      </c>
      <c r="I88" s="208">
        <v>0</v>
      </c>
      <c r="J88" s="208">
        <v>0</v>
      </c>
      <c r="K88" s="208">
        <v>0</v>
      </c>
      <c r="L88" s="208">
        <v>0</v>
      </c>
      <c r="M88" s="208">
        <f t="shared" si="6"/>
        <v>0</v>
      </c>
      <c r="N88" s="208">
        <v>0</v>
      </c>
      <c r="O88" s="208">
        <f t="shared" si="7"/>
        <v>0</v>
      </c>
      <c r="P88" s="208">
        <v>0</v>
      </c>
      <c r="Q88" s="208">
        <v>0</v>
      </c>
      <c r="R88" s="7">
        <f t="shared" si="8"/>
        <v>0</v>
      </c>
    </row>
    <row r="89" spans="1:18" ht="24" x14ac:dyDescent="0.25">
      <c r="A89" s="37" t="s">
        <v>202</v>
      </c>
      <c r="B89" s="208">
        <v>31</v>
      </c>
      <c r="C89" s="208">
        <f>B89+3</f>
        <v>34</v>
      </c>
      <c r="D89" s="208">
        <v>0</v>
      </c>
      <c r="E89" s="208">
        <v>0</v>
      </c>
      <c r="F89" s="208">
        <v>0</v>
      </c>
      <c r="G89" s="208">
        <v>0</v>
      </c>
      <c r="H89" s="208">
        <v>0</v>
      </c>
      <c r="I89" s="208">
        <v>0</v>
      </c>
      <c r="J89" s="208">
        <v>0</v>
      </c>
      <c r="K89" s="208">
        <v>0</v>
      </c>
      <c r="L89" s="208">
        <v>5</v>
      </c>
      <c r="M89" s="208">
        <f>L89+2</f>
        <v>7</v>
      </c>
      <c r="N89" s="208">
        <v>2</v>
      </c>
      <c r="O89" s="208">
        <f t="shared" si="7"/>
        <v>2</v>
      </c>
      <c r="P89" s="208">
        <v>0</v>
      </c>
      <c r="Q89" s="208">
        <v>0</v>
      </c>
      <c r="R89" s="7">
        <f t="shared" si="8"/>
        <v>81</v>
      </c>
    </row>
    <row r="90" spans="1:18" x14ac:dyDescent="0.25">
      <c r="A90" s="37" t="s">
        <v>72</v>
      </c>
      <c r="B90" s="208">
        <v>0</v>
      </c>
      <c r="C90" s="208">
        <f t="shared" si="5"/>
        <v>0</v>
      </c>
      <c r="D90" s="208">
        <v>0</v>
      </c>
      <c r="E90" s="208">
        <v>0</v>
      </c>
      <c r="F90" s="208">
        <v>0</v>
      </c>
      <c r="G90" s="208">
        <v>0</v>
      </c>
      <c r="H90" s="208">
        <v>0</v>
      </c>
      <c r="I90" s="208">
        <v>0</v>
      </c>
      <c r="J90" s="208">
        <v>0</v>
      </c>
      <c r="K90" s="208">
        <v>0</v>
      </c>
      <c r="L90" s="208">
        <v>0</v>
      </c>
      <c r="M90" s="208">
        <f t="shared" si="6"/>
        <v>0</v>
      </c>
      <c r="N90" s="208">
        <v>0</v>
      </c>
      <c r="O90" s="208">
        <f t="shared" si="7"/>
        <v>0</v>
      </c>
      <c r="P90" s="208">
        <v>0</v>
      </c>
      <c r="Q90" s="208">
        <v>0</v>
      </c>
      <c r="R90" s="7">
        <f t="shared" si="8"/>
        <v>0</v>
      </c>
    </row>
    <row r="91" spans="1:18" x14ac:dyDescent="0.25">
      <c r="A91" s="37" t="s">
        <v>203</v>
      </c>
      <c r="B91" s="208">
        <v>98</v>
      </c>
      <c r="C91" s="208">
        <f>B91+5</f>
        <v>103</v>
      </c>
      <c r="D91" s="208">
        <v>0</v>
      </c>
      <c r="E91" s="208">
        <v>0</v>
      </c>
      <c r="F91" s="208">
        <v>0</v>
      </c>
      <c r="G91" s="208">
        <v>0</v>
      </c>
      <c r="H91" s="208">
        <v>0</v>
      </c>
      <c r="I91" s="208">
        <v>0</v>
      </c>
      <c r="J91" s="208">
        <v>0</v>
      </c>
      <c r="K91" s="208">
        <v>0</v>
      </c>
      <c r="L91" s="208">
        <v>3</v>
      </c>
      <c r="M91" s="208">
        <f t="shared" si="6"/>
        <v>3</v>
      </c>
      <c r="N91" s="208">
        <v>11</v>
      </c>
      <c r="O91" s="208">
        <f>N91+2</f>
        <v>13</v>
      </c>
      <c r="P91" s="208">
        <v>0</v>
      </c>
      <c r="Q91" s="208">
        <v>0</v>
      </c>
      <c r="R91" s="7">
        <f t="shared" si="8"/>
        <v>231</v>
      </c>
    </row>
    <row r="92" spans="1:18" x14ac:dyDescent="0.25">
      <c r="A92" s="38" t="s">
        <v>70</v>
      </c>
      <c r="B92" s="107">
        <f t="shared" ref="B92:M92" si="9">SUM(B81:B91)</f>
        <v>234</v>
      </c>
      <c r="C92" s="107">
        <f t="shared" si="9"/>
        <v>247</v>
      </c>
      <c r="D92" s="107">
        <f t="shared" si="9"/>
        <v>0</v>
      </c>
      <c r="E92" s="107">
        <f t="shared" si="9"/>
        <v>0</v>
      </c>
      <c r="F92" s="107">
        <f t="shared" si="9"/>
        <v>0</v>
      </c>
      <c r="G92" s="107">
        <f t="shared" si="9"/>
        <v>0</v>
      </c>
      <c r="H92" s="107">
        <f t="shared" si="9"/>
        <v>0</v>
      </c>
      <c r="I92" s="107">
        <f t="shared" si="9"/>
        <v>0</v>
      </c>
      <c r="J92" s="107">
        <f t="shared" si="9"/>
        <v>0</v>
      </c>
      <c r="K92" s="107">
        <f t="shared" si="9"/>
        <v>0</v>
      </c>
      <c r="L92" s="107">
        <f t="shared" si="9"/>
        <v>12</v>
      </c>
      <c r="M92" s="107">
        <f t="shared" si="9"/>
        <v>15</v>
      </c>
      <c r="N92" s="7">
        <f t="shared" ref="N92" si="10">SUM(B92:M92)</f>
        <v>508</v>
      </c>
      <c r="O92" s="111"/>
      <c r="P92" s="111"/>
      <c r="Q92" s="111"/>
      <c r="R92" s="111"/>
    </row>
    <row r="94" spans="1:18" x14ac:dyDescent="0.25">
      <c r="A94" s="153" t="s">
        <v>3</v>
      </c>
      <c r="B94" s="141" t="s">
        <v>8</v>
      </c>
      <c r="C94" s="142"/>
      <c r="D94" s="141" t="s">
        <v>9</v>
      </c>
      <c r="E94" s="142"/>
      <c r="F94" s="141" t="s">
        <v>10</v>
      </c>
      <c r="G94" s="142"/>
      <c r="H94" s="141" t="s">
        <v>42</v>
      </c>
      <c r="I94" s="142"/>
      <c r="J94" s="141" t="s">
        <v>43</v>
      </c>
      <c r="K94" s="142"/>
      <c r="L94" s="141" t="s">
        <v>4</v>
      </c>
      <c r="M94" s="142"/>
      <c r="N94" s="148" t="s">
        <v>63</v>
      </c>
      <c r="O94" s="149"/>
      <c r="P94" s="148" t="s">
        <v>6</v>
      </c>
      <c r="Q94" s="149"/>
    </row>
    <row r="95" spans="1:18" x14ac:dyDescent="0.25">
      <c r="A95" s="154"/>
      <c r="B95" s="31" t="s">
        <v>65</v>
      </c>
      <c r="C95" s="31" t="s">
        <v>29</v>
      </c>
      <c r="D95" s="31" t="s">
        <v>65</v>
      </c>
      <c r="E95" s="31" t="s">
        <v>29</v>
      </c>
      <c r="F95" s="31" t="s">
        <v>65</v>
      </c>
      <c r="G95" s="31" t="s">
        <v>29</v>
      </c>
      <c r="H95" s="31" t="s">
        <v>65</v>
      </c>
      <c r="I95" s="31" t="s">
        <v>29</v>
      </c>
      <c r="J95" s="31" t="s">
        <v>65</v>
      </c>
      <c r="K95" s="31" t="s">
        <v>29</v>
      </c>
      <c r="L95" s="31" t="s">
        <v>65</v>
      </c>
      <c r="M95" s="31" t="s">
        <v>29</v>
      </c>
      <c r="N95" s="31" t="s">
        <v>65</v>
      </c>
      <c r="O95" s="31" t="s">
        <v>29</v>
      </c>
      <c r="P95" s="31" t="s">
        <v>65</v>
      </c>
      <c r="Q95" s="31" t="s">
        <v>29</v>
      </c>
    </row>
    <row r="96" spans="1:18" x14ac:dyDescent="0.25">
      <c r="A96" s="39" t="s">
        <v>14</v>
      </c>
      <c r="B96" s="40">
        <f t="shared" ref="B96:Q96" si="11">B76</f>
        <v>0</v>
      </c>
      <c r="C96" s="40">
        <f t="shared" si="11"/>
        <v>0</v>
      </c>
      <c r="D96" s="40">
        <f t="shared" si="11"/>
        <v>0</v>
      </c>
      <c r="E96" s="40">
        <f t="shared" si="11"/>
        <v>0</v>
      </c>
      <c r="F96" s="40">
        <f t="shared" si="11"/>
        <v>0</v>
      </c>
      <c r="G96" s="40">
        <f t="shared" si="11"/>
        <v>0</v>
      </c>
      <c r="H96" s="40">
        <f t="shared" si="11"/>
        <v>0</v>
      </c>
      <c r="I96" s="40">
        <f t="shared" si="11"/>
        <v>0</v>
      </c>
      <c r="J96" s="40">
        <f t="shared" si="11"/>
        <v>0</v>
      </c>
      <c r="K96" s="40">
        <f t="shared" si="11"/>
        <v>0</v>
      </c>
      <c r="L96" s="40">
        <f t="shared" si="11"/>
        <v>0</v>
      </c>
      <c r="M96" s="40">
        <f t="shared" si="11"/>
        <v>0</v>
      </c>
      <c r="N96" s="40">
        <f t="shared" si="11"/>
        <v>0</v>
      </c>
      <c r="O96" s="40">
        <f t="shared" si="11"/>
        <v>0</v>
      </c>
      <c r="P96" s="40">
        <f t="shared" si="11"/>
        <v>0</v>
      </c>
      <c r="Q96" s="40">
        <f t="shared" si="11"/>
        <v>0</v>
      </c>
    </row>
    <row r="97" spans="1:17" x14ac:dyDescent="0.25">
      <c r="A97" s="41" t="s">
        <v>73</v>
      </c>
      <c r="B97" s="40">
        <f>B92</f>
        <v>234</v>
      </c>
      <c r="C97" s="40">
        <f t="shared" ref="C97:K97" si="12">C92</f>
        <v>247</v>
      </c>
      <c r="D97" s="40">
        <f t="shared" si="12"/>
        <v>0</v>
      </c>
      <c r="E97" s="40">
        <f t="shared" si="12"/>
        <v>0</v>
      </c>
      <c r="F97" s="40">
        <f t="shared" si="12"/>
        <v>0</v>
      </c>
      <c r="G97" s="40">
        <f t="shared" si="12"/>
        <v>0</v>
      </c>
      <c r="H97" s="40">
        <f t="shared" si="12"/>
        <v>0</v>
      </c>
      <c r="I97" s="40">
        <f t="shared" si="12"/>
        <v>0</v>
      </c>
      <c r="J97" s="40">
        <f t="shared" si="12"/>
        <v>0</v>
      </c>
      <c r="K97" s="40">
        <f t="shared" si="12"/>
        <v>0</v>
      </c>
      <c r="L97" s="40">
        <f>H92</f>
        <v>0</v>
      </c>
      <c r="M97" s="40">
        <f t="shared" ref="M97:Q97" si="13">I92</f>
        <v>0</v>
      </c>
      <c r="N97" s="40">
        <f t="shared" si="13"/>
        <v>0</v>
      </c>
      <c r="O97" s="40">
        <f t="shared" si="13"/>
        <v>0</v>
      </c>
      <c r="P97" s="40">
        <f t="shared" si="13"/>
        <v>12</v>
      </c>
      <c r="Q97" s="40">
        <f t="shared" si="13"/>
        <v>15</v>
      </c>
    </row>
    <row r="98" spans="1:17" x14ac:dyDescent="0.25">
      <c r="A98" s="42" t="s">
        <v>12</v>
      </c>
      <c r="B98" s="5">
        <f>SUM(B96:B97)</f>
        <v>234</v>
      </c>
      <c r="C98" s="5">
        <f t="shared" ref="C98:P98" si="14">SUM(C96:C97)</f>
        <v>247</v>
      </c>
      <c r="D98" s="5">
        <f t="shared" si="14"/>
        <v>0</v>
      </c>
      <c r="E98" s="5">
        <f t="shared" si="14"/>
        <v>0</v>
      </c>
      <c r="F98" s="5">
        <f t="shared" si="14"/>
        <v>0</v>
      </c>
      <c r="G98" s="5">
        <f t="shared" si="14"/>
        <v>0</v>
      </c>
      <c r="H98" s="5">
        <f t="shared" si="14"/>
        <v>0</v>
      </c>
      <c r="I98" s="5">
        <f t="shared" si="14"/>
        <v>0</v>
      </c>
      <c r="J98" s="5">
        <f t="shared" si="14"/>
        <v>0</v>
      </c>
      <c r="K98" s="5">
        <f t="shared" si="14"/>
        <v>0</v>
      </c>
      <c r="L98" s="5">
        <f t="shared" si="14"/>
        <v>0</v>
      </c>
      <c r="M98" s="5">
        <f t="shared" si="14"/>
        <v>0</v>
      </c>
      <c r="N98" s="5">
        <f t="shared" si="14"/>
        <v>0</v>
      </c>
      <c r="O98" s="5">
        <f t="shared" si="14"/>
        <v>0</v>
      </c>
      <c r="P98" s="5">
        <f t="shared" si="14"/>
        <v>12</v>
      </c>
      <c r="Q98" s="5">
        <f>SUM(Q96:Q97)</f>
        <v>15</v>
      </c>
    </row>
    <row r="99" spans="1:17" x14ac:dyDescent="0.25">
      <c r="A99" s="6" t="s">
        <v>13</v>
      </c>
      <c r="B99" s="150">
        <f>SUM(B98,D98,F98,H98,J98,L98,N98,P98)</f>
        <v>246</v>
      </c>
      <c r="C99" s="151"/>
      <c r="D99" s="151"/>
      <c r="E99" s="151"/>
      <c r="F99" s="151"/>
      <c r="G99" s="151"/>
      <c r="H99" s="151"/>
      <c r="I99" s="151"/>
      <c r="J99" s="151"/>
      <c r="K99" s="151"/>
      <c r="L99" s="151"/>
      <c r="M99" s="151"/>
      <c r="N99" s="151"/>
      <c r="O99" s="151"/>
      <c r="P99" s="151"/>
      <c r="Q99" s="152"/>
    </row>
    <row r="101" spans="1:17" ht="15.75" x14ac:dyDescent="0.25">
      <c r="A101" s="2" t="s">
        <v>15</v>
      </c>
    </row>
    <row r="102" spans="1:17" ht="15.75" x14ac:dyDescent="0.25">
      <c r="A102" s="2"/>
    </row>
    <row r="103" spans="1:17" x14ac:dyDescent="0.25">
      <c r="A103" s="137" t="s">
        <v>3</v>
      </c>
      <c r="B103" s="141" t="s">
        <v>8</v>
      </c>
      <c r="C103" s="142"/>
      <c r="D103" s="141" t="s">
        <v>9</v>
      </c>
      <c r="E103" s="142"/>
      <c r="F103" s="143" t="s">
        <v>10</v>
      </c>
      <c r="G103" s="144"/>
      <c r="H103" s="143" t="s">
        <v>4</v>
      </c>
      <c r="I103" s="144"/>
      <c r="J103" s="143" t="s">
        <v>5</v>
      </c>
      <c r="K103" s="144"/>
      <c r="L103" s="143" t="s">
        <v>6</v>
      </c>
      <c r="M103" s="144"/>
      <c r="N103" s="137" t="s">
        <v>16</v>
      </c>
    </row>
    <row r="104" spans="1:17" x14ac:dyDescent="0.25">
      <c r="A104" s="138"/>
      <c r="B104" s="31" t="s">
        <v>65</v>
      </c>
      <c r="C104" s="31" t="s">
        <v>29</v>
      </c>
      <c r="D104" s="31" t="s">
        <v>65</v>
      </c>
      <c r="E104" s="31" t="s">
        <v>29</v>
      </c>
      <c r="F104" s="31" t="s">
        <v>65</v>
      </c>
      <c r="G104" s="31" t="s">
        <v>29</v>
      </c>
      <c r="H104" s="31" t="s">
        <v>65</v>
      </c>
      <c r="I104" s="31" t="s">
        <v>29</v>
      </c>
      <c r="J104" s="31" t="s">
        <v>65</v>
      </c>
      <c r="K104" s="31" t="s">
        <v>29</v>
      </c>
      <c r="L104" s="31" t="s">
        <v>65</v>
      </c>
      <c r="M104" s="31" t="s">
        <v>29</v>
      </c>
      <c r="N104" s="138"/>
    </row>
    <row r="105" spans="1:17" x14ac:dyDescent="0.25">
      <c r="A105" s="20" t="s">
        <v>75</v>
      </c>
      <c r="B105" s="20">
        <v>14</v>
      </c>
      <c r="C105" s="20">
        <v>14</v>
      </c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4"/>
    </row>
    <row r="106" spans="1:17" x14ac:dyDescent="0.25">
      <c r="A106" s="20" t="s">
        <v>76</v>
      </c>
      <c r="B106" s="20"/>
      <c r="C106" s="20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4"/>
    </row>
    <row r="107" spans="1:17" x14ac:dyDescent="0.25">
      <c r="A107" s="20" t="s">
        <v>77</v>
      </c>
      <c r="B107" s="20">
        <v>21</v>
      </c>
      <c r="C107" s="20">
        <v>43</v>
      </c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4"/>
    </row>
    <row r="108" spans="1:17" x14ac:dyDescent="0.25">
      <c r="A108" s="20" t="s">
        <v>78</v>
      </c>
      <c r="B108" s="20">
        <v>10</v>
      </c>
      <c r="C108" s="20">
        <v>65</v>
      </c>
      <c r="D108" s="43"/>
      <c r="E108" s="43"/>
      <c r="F108" s="43">
        <v>3</v>
      </c>
      <c r="G108" s="43">
        <v>15</v>
      </c>
      <c r="H108" s="43"/>
      <c r="I108" s="43"/>
      <c r="J108" s="43">
        <v>1</v>
      </c>
      <c r="K108" s="43">
        <v>8</v>
      </c>
      <c r="L108" s="43"/>
      <c r="M108" s="43"/>
      <c r="N108" s="44"/>
    </row>
    <row r="109" spans="1:17" x14ac:dyDescent="0.25">
      <c r="A109" s="20" t="s">
        <v>79</v>
      </c>
      <c r="B109" s="20">
        <v>3</v>
      </c>
      <c r="C109" s="20">
        <v>15</v>
      </c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4"/>
    </row>
    <row r="110" spans="1:17" x14ac:dyDescent="0.25">
      <c r="A110" s="20" t="s">
        <v>80</v>
      </c>
      <c r="B110" s="20">
        <v>13</v>
      </c>
      <c r="C110" s="20">
        <v>61</v>
      </c>
      <c r="D110" s="43"/>
      <c r="E110" s="43"/>
      <c r="F110" s="43">
        <v>1</v>
      </c>
      <c r="G110" s="43">
        <v>4</v>
      </c>
      <c r="H110" s="43"/>
      <c r="I110" s="43"/>
      <c r="J110" s="43"/>
      <c r="K110" s="43"/>
      <c r="L110" s="43"/>
      <c r="M110" s="43"/>
      <c r="N110" s="44"/>
    </row>
    <row r="111" spans="1:17" x14ac:dyDescent="0.25">
      <c r="A111" s="20" t="s">
        <v>81</v>
      </c>
      <c r="B111" s="20"/>
      <c r="C111" s="20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4"/>
    </row>
    <row r="112" spans="1:17" x14ac:dyDescent="0.25">
      <c r="A112" s="20" t="s">
        <v>82</v>
      </c>
      <c r="B112" s="20">
        <v>10</v>
      </c>
      <c r="C112" s="20">
        <v>20</v>
      </c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4"/>
    </row>
    <row r="113" spans="1:14" x14ac:dyDescent="0.25">
      <c r="A113" s="20" t="s">
        <v>83</v>
      </c>
      <c r="B113" s="20">
        <v>5</v>
      </c>
      <c r="C113" s="20">
        <v>34</v>
      </c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4"/>
    </row>
    <row r="114" spans="1:14" x14ac:dyDescent="0.25">
      <c r="A114" s="20" t="s">
        <v>84</v>
      </c>
      <c r="B114" s="20">
        <v>7</v>
      </c>
      <c r="C114" s="20">
        <v>41</v>
      </c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4"/>
    </row>
    <row r="115" spans="1:14" x14ac:dyDescent="0.25">
      <c r="A115" s="20" t="s">
        <v>85</v>
      </c>
      <c r="B115" s="20"/>
      <c r="C115" s="20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4"/>
    </row>
    <row r="116" spans="1:14" x14ac:dyDescent="0.25">
      <c r="A116" s="20" t="s">
        <v>86</v>
      </c>
      <c r="B116" s="20"/>
      <c r="C116" s="20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4"/>
    </row>
    <row r="117" spans="1:14" x14ac:dyDescent="0.25">
      <c r="A117" s="20"/>
      <c r="B117" s="20"/>
      <c r="C117" s="20"/>
      <c r="D117" s="43"/>
      <c r="E117" s="43"/>
      <c r="F117" s="43"/>
      <c r="G117" s="43"/>
      <c r="H117" s="43"/>
      <c r="I117" s="43"/>
      <c r="J117" s="43">
        <v>18</v>
      </c>
      <c r="K117" s="43">
        <v>36</v>
      </c>
      <c r="L117" s="43"/>
      <c r="M117" s="43"/>
      <c r="N117" s="44"/>
    </row>
    <row r="118" spans="1:14" x14ac:dyDescent="0.25">
      <c r="A118" s="21" t="s">
        <v>12</v>
      </c>
      <c r="B118" s="21">
        <f t="shared" ref="B118:N118" si="15">SUM(B105:B117)</f>
        <v>83</v>
      </c>
      <c r="C118" s="21">
        <f t="shared" si="15"/>
        <v>293</v>
      </c>
      <c r="D118" s="21">
        <f t="shared" si="15"/>
        <v>0</v>
      </c>
      <c r="E118" s="21">
        <f t="shared" si="15"/>
        <v>0</v>
      </c>
      <c r="F118" s="21">
        <f t="shared" si="15"/>
        <v>4</v>
      </c>
      <c r="G118" s="21">
        <f t="shared" si="15"/>
        <v>19</v>
      </c>
      <c r="H118" s="21">
        <f t="shared" si="15"/>
        <v>0</v>
      </c>
      <c r="I118" s="21">
        <f t="shared" si="15"/>
        <v>0</v>
      </c>
      <c r="J118" s="21">
        <f t="shared" si="15"/>
        <v>19</v>
      </c>
      <c r="K118" s="21">
        <f t="shared" si="15"/>
        <v>44</v>
      </c>
      <c r="L118" s="21">
        <f t="shared" si="15"/>
        <v>0</v>
      </c>
      <c r="M118" s="21">
        <f t="shared" si="15"/>
        <v>0</v>
      </c>
      <c r="N118" s="21">
        <f t="shared" si="15"/>
        <v>0</v>
      </c>
    </row>
    <row r="119" spans="1:14" x14ac:dyDescent="0.25">
      <c r="A119" s="145" t="s">
        <v>41</v>
      </c>
      <c r="B119" s="146"/>
      <c r="C119" s="146"/>
      <c r="D119" s="146"/>
      <c r="E119" s="146"/>
      <c r="F119" s="146"/>
      <c r="G119" s="146"/>
      <c r="H119" s="146"/>
      <c r="I119" s="146"/>
      <c r="J119" s="146"/>
      <c r="K119" s="146"/>
      <c r="L119" s="146"/>
      <c r="M119" s="146"/>
      <c r="N119" s="147"/>
    </row>
    <row r="120" spans="1:14" x14ac:dyDescent="0.25">
      <c r="A120" s="137" t="s">
        <v>3</v>
      </c>
      <c r="B120" s="141" t="s">
        <v>8</v>
      </c>
      <c r="C120" s="142"/>
      <c r="D120" s="141" t="s">
        <v>9</v>
      </c>
      <c r="E120" s="142"/>
      <c r="F120" s="143" t="s">
        <v>10</v>
      </c>
      <c r="G120" s="144"/>
      <c r="H120" s="143" t="s">
        <v>4</v>
      </c>
      <c r="I120" s="144"/>
      <c r="J120" s="143" t="s">
        <v>5</v>
      </c>
      <c r="K120" s="144"/>
      <c r="L120" s="143" t="s">
        <v>6</v>
      </c>
      <c r="M120" s="144"/>
      <c r="N120" s="137" t="s">
        <v>16</v>
      </c>
    </row>
    <row r="121" spans="1:14" x14ac:dyDescent="0.25">
      <c r="A121" s="138"/>
      <c r="B121" s="31" t="s">
        <v>65</v>
      </c>
      <c r="C121" s="31" t="s">
        <v>29</v>
      </c>
      <c r="D121" s="31" t="s">
        <v>65</v>
      </c>
      <c r="E121" s="31" t="s">
        <v>29</v>
      </c>
      <c r="F121" s="31" t="s">
        <v>65</v>
      </c>
      <c r="G121" s="31" t="s">
        <v>29</v>
      </c>
      <c r="H121" s="31" t="s">
        <v>65</v>
      </c>
      <c r="I121" s="31" t="s">
        <v>29</v>
      </c>
      <c r="J121" s="31" t="s">
        <v>65</v>
      </c>
      <c r="K121" s="31" t="s">
        <v>29</v>
      </c>
      <c r="L121" s="31" t="s">
        <v>65</v>
      </c>
      <c r="M121" s="31" t="s">
        <v>29</v>
      </c>
      <c r="N121" s="138"/>
    </row>
    <row r="122" spans="1:14" x14ac:dyDescent="0.25">
      <c r="A122" s="20" t="s">
        <v>87</v>
      </c>
      <c r="B122" s="20">
        <v>8</v>
      </c>
      <c r="C122" s="20">
        <v>18</v>
      </c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4"/>
    </row>
    <row r="123" spans="1:14" x14ac:dyDescent="0.25">
      <c r="A123" s="20" t="s">
        <v>88</v>
      </c>
      <c r="B123" s="20">
        <v>1</v>
      </c>
      <c r="C123" s="20">
        <v>2</v>
      </c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4"/>
    </row>
    <row r="124" spans="1:14" x14ac:dyDescent="0.25">
      <c r="A124" s="20" t="s">
        <v>89</v>
      </c>
      <c r="B124" s="20">
        <v>18</v>
      </c>
      <c r="C124" s="20">
        <v>39</v>
      </c>
      <c r="D124" s="43"/>
      <c r="E124" s="43"/>
      <c r="F124" s="43">
        <v>1</v>
      </c>
      <c r="G124" s="43">
        <v>1</v>
      </c>
      <c r="H124" s="43"/>
      <c r="I124" s="43"/>
      <c r="J124" s="43"/>
      <c r="K124" s="43"/>
      <c r="L124" s="43"/>
      <c r="M124" s="43"/>
      <c r="N124" s="44"/>
    </row>
    <row r="125" spans="1:14" x14ac:dyDescent="0.25">
      <c r="A125" s="20" t="s">
        <v>90</v>
      </c>
      <c r="B125" s="20">
        <v>61</v>
      </c>
      <c r="C125" s="20">
        <v>67</v>
      </c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4"/>
    </row>
    <row r="126" spans="1:14" x14ac:dyDescent="0.25">
      <c r="A126" s="20" t="s">
        <v>204</v>
      </c>
      <c r="B126" s="20"/>
      <c r="C126" s="20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4"/>
    </row>
    <row r="127" spans="1:14" x14ac:dyDescent="0.25">
      <c r="A127" s="20" t="s">
        <v>91</v>
      </c>
      <c r="B127" s="20">
        <v>9</v>
      </c>
      <c r="C127" s="20">
        <v>18</v>
      </c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4"/>
    </row>
    <row r="128" spans="1:14" x14ac:dyDescent="0.25">
      <c r="A128" s="20" t="s">
        <v>92</v>
      </c>
      <c r="B128" s="20">
        <v>2</v>
      </c>
      <c r="C128" s="20">
        <v>9</v>
      </c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4"/>
    </row>
    <row r="129" spans="1:14" x14ac:dyDescent="0.25">
      <c r="A129" s="20" t="s">
        <v>93</v>
      </c>
      <c r="B129" s="20">
        <v>41</v>
      </c>
      <c r="C129" s="20">
        <v>136</v>
      </c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4"/>
    </row>
    <row r="130" spans="1:14" x14ac:dyDescent="0.25">
      <c r="A130" s="20" t="s">
        <v>94</v>
      </c>
      <c r="B130" s="20">
        <v>7</v>
      </c>
      <c r="C130" s="20">
        <v>17</v>
      </c>
      <c r="D130" s="43">
        <v>1</v>
      </c>
      <c r="E130" s="43">
        <v>3</v>
      </c>
      <c r="F130" s="43">
        <v>2</v>
      </c>
      <c r="G130" s="43">
        <v>6</v>
      </c>
      <c r="H130" s="43"/>
      <c r="I130" s="43"/>
      <c r="J130" s="43"/>
      <c r="K130" s="43"/>
      <c r="L130" s="43"/>
      <c r="M130" s="43"/>
      <c r="N130" s="44"/>
    </row>
    <row r="131" spans="1:14" x14ac:dyDescent="0.25">
      <c r="A131" s="20" t="s">
        <v>95</v>
      </c>
      <c r="B131" s="20">
        <v>15</v>
      </c>
      <c r="C131" s="20">
        <v>23</v>
      </c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4"/>
    </row>
    <row r="132" spans="1:14" x14ac:dyDescent="0.25">
      <c r="A132" s="20" t="s">
        <v>96</v>
      </c>
      <c r="B132" s="20">
        <v>11</v>
      </c>
      <c r="C132" s="20">
        <v>17</v>
      </c>
      <c r="D132" s="43"/>
      <c r="E132" s="43"/>
      <c r="F132" s="43">
        <v>1</v>
      </c>
      <c r="G132" s="43">
        <v>1</v>
      </c>
      <c r="H132" s="43"/>
      <c r="I132" s="43"/>
      <c r="J132" s="43"/>
      <c r="K132" s="43"/>
      <c r="L132" s="43"/>
      <c r="M132" s="43"/>
      <c r="N132" s="44"/>
    </row>
    <row r="133" spans="1:14" x14ac:dyDescent="0.25">
      <c r="A133" s="20" t="s">
        <v>97</v>
      </c>
      <c r="B133" s="20"/>
      <c r="C133" s="20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4"/>
    </row>
    <row r="134" spans="1:14" x14ac:dyDescent="0.25">
      <c r="A134" s="20" t="s">
        <v>98</v>
      </c>
      <c r="B134" s="20">
        <v>6</v>
      </c>
      <c r="C134" s="20">
        <v>25</v>
      </c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4"/>
    </row>
    <row r="135" spans="1:14" x14ac:dyDescent="0.25">
      <c r="A135" s="20" t="s">
        <v>99</v>
      </c>
      <c r="B135" s="20"/>
      <c r="C135" s="20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4"/>
    </row>
    <row r="136" spans="1:14" x14ac:dyDescent="0.25">
      <c r="A136" s="20" t="s">
        <v>100</v>
      </c>
      <c r="B136" s="20">
        <v>88</v>
      </c>
      <c r="C136" s="20">
        <v>148</v>
      </c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4"/>
    </row>
    <row r="137" spans="1:14" x14ac:dyDescent="0.25">
      <c r="A137" s="20" t="s">
        <v>205</v>
      </c>
      <c r="B137" s="20"/>
      <c r="C137" s="20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4"/>
    </row>
    <row r="138" spans="1:14" x14ac:dyDescent="0.25">
      <c r="A138" s="20" t="s">
        <v>206</v>
      </c>
      <c r="B138" s="20"/>
      <c r="C138" s="20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4"/>
    </row>
    <row r="139" spans="1:14" x14ac:dyDescent="0.25">
      <c r="A139" s="20" t="s">
        <v>101</v>
      </c>
      <c r="B139" s="20">
        <v>1</v>
      </c>
      <c r="C139" s="20">
        <v>3</v>
      </c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4"/>
    </row>
    <row r="140" spans="1:14" x14ac:dyDescent="0.25">
      <c r="A140" s="21" t="s">
        <v>12</v>
      </c>
      <c r="B140" s="21">
        <f t="shared" ref="B140:N140" si="16">SUM(B122:B139)</f>
        <v>268</v>
      </c>
      <c r="C140" s="21">
        <f t="shared" si="16"/>
        <v>522</v>
      </c>
      <c r="D140" s="21">
        <f t="shared" si="16"/>
        <v>1</v>
      </c>
      <c r="E140" s="21">
        <f t="shared" si="16"/>
        <v>3</v>
      </c>
      <c r="F140" s="21">
        <f t="shared" si="16"/>
        <v>4</v>
      </c>
      <c r="G140" s="21">
        <f t="shared" si="16"/>
        <v>8</v>
      </c>
      <c r="H140" s="21">
        <f t="shared" si="16"/>
        <v>0</v>
      </c>
      <c r="I140" s="21">
        <f t="shared" si="16"/>
        <v>0</v>
      </c>
      <c r="J140" s="21">
        <f t="shared" si="16"/>
        <v>0</v>
      </c>
      <c r="K140" s="21">
        <f t="shared" si="16"/>
        <v>0</v>
      </c>
      <c r="L140" s="21">
        <f t="shared" si="16"/>
        <v>0</v>
      </c>
      <c r="M140" s="21">
        <f t="shared" si="16"/>
        <v>0</v>
      </c>
      <c r="N140" s="21">
        <f t="shared" si="16"/>
        <v>0</v>
      </c>
    </row>
    <row r="141" spans="1:14" x14ac:dyDescent="0.25">
      <c r="A141" s="145" t="s">
        <v>102</v>
      </c>
      <c r="B141" s="146"/>
      <c r="C141" s="146"/>
      <c r="D141" s="146"/>
      <c r="E141" s="146"/>
      <c r="F141" s="146"/>
      <c r="G141" s="146"/>
      <c r="H141" s="146"/>
      <c r="I141" s="146"/>
      <c r="J141" s="146"/>
      <c r="K141" s="146"/>
      <c r="L141" s="146"/>
      <c r="M141" s="146"/>
      <c r="N141" s="147"/>
    </row>
    <row r="142" spans="1:14" x14ac:dyDescent="0.25">
      <c r="A142" s="137" t="s">
        <v>3</v>
      </c>
      <c r="B142" s="141" t="s">
        <v>8</v>
      </c>
      <c r="C142" s="142"/>
      <c r="D142" s="141" t="s">
        <v>9</v>
      </c>
      <c r="E142" s="142"/>
      <c r="F142" s="143" t="s">
        <v>10</v>
      </c>
      <c r="G142" s="144"/>
      <c r="H142" s="143" t="s">
        <v>4</v>
      </c>
      <c r="I142" s="144"/>
      <c r="J142" s="143" t="s">
        <v>5</v>
      </c>
      <c r="K142" s="144"/>
      <c r="L142" s="143" t="s">
        <v>6</v>
      </c>
      <c r="M142" s="144"/>
      <c r="N142" s="137" t="s">
        <v>103</v>
      </c>
    </row>
    <row r="143" spans="1:14" x14ac:dyDescent="0.25">
      <c r="A143" s="138"/>
      <c r="B143" s="31" t="s">
        <v>65</v>
      </c>
      <c r="C143" s="31" t="s">
        <v>29</v>
      </c>
      <c r="D143" s="31" t="s">
        <v>65</v>
      </c>
      <c r="E143" s="31" t="s">
        <v>29</v>
      </c>
      <c r="F143" s="31" t="s">
        <v>65</v>
      </c>
      <c r="G143" s="31" t="s">
        <v>29</v>
      </c>
      <c r="H143" s="31" t="s">
        <v>65</v>
      </c>
      <c r="I143" s="31" t="s">
        <v>29</v>
      </c>
      <c r="J143" s="31" t="s">
        <v>65</v>
      </c>
      <c r="K143" s="31" t="s">
        <v>29</v>
      </c>
      <c r="L143" s="31" t="s">
        <v>65</v>
      </c>
      <c r="M143" s="31" t="s">
        <v>29</v>
      </c>
      <c r="N143" s="138"/>
    </row>
    <row r="144" spans="1:14" x14ac:dyDescent="0.25">
      <c r="A144" s="20" t="s">
        <v>104</v>
      </c>
      <c r="B144" s="20">
        <v>690</v>
      </c>
      <c r="C144" s="20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115">
        <v>5</v>
      </c>
    </row>
    <row r="145" spans="1:14" x14ac:dyDescent="0.25">
      <c r="A145" s="20" t="s">
        <v>105</v>
      </c>
      <c r="B145" s="20">
        <v>42</v>
      </c>
      <c r="C145" s="20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4"/>
    </row>
    <row r="146" spans="1:14" x14ac:dyDescent="0.25">
      <c r="A146" s="21" t="s">
        <v>12</v>
      </c>
      <c r="B146" s="21">
        <f t="shared" ref="B146:N146" si="17">SUM(B144:B145)</f>
        <v>732</v>
      </c>
      <c r="C146" s="21">
        <f t="shared" si="17"/>
        <v>0</v>
      </c>
      <c r="D146" s="21">
        <f t="shared" si="17"/>
        <v>0</v>
      </c>
      <c r="E146" s="21">
        <f t="shared" si="17"/>
        <v>0</v>
      </c>
      <c r="F146" s="21">
        <f t="shared" si="17"/>
        <v>0</v>
      </c>
      <c r="G146" s="21">
        <f t="shared" si="17"/>
        <v>0</v>
      </c>
      <c r="H146" s="21">
        <f t="shared" si="17"/>
        <v>0</v>
      </c>
      <c r="I146" s="21">
        <f t="shared" si="17"/>
        <v>0</v>
      </c>
      <c r="J146" s="21">
        <f t="shared" si="17"/>
        <v>0</v>
      </c>
      <c r="K146" s="21">
        <f t="shared" si="17"/>
        <v>0</v>
      </c>
      <c r="L146" s="21">
        <f t="shared" si="17"/>
        <v>0</v>
      </c>
      <c r="M146" s="21">
        <f t="shared" si="17"/>
        <v>0</v>
      </c>
      <c r="N146" s="21">
        <f t="shared" si="17"/>
        <v>5</v>
      </c>
    </row>
    <row r="148" spans="1:14" x14ac:dyDescent="0.25">
      <c r="A148" s="139" t="s">
        <v>19</v>
      </c>
      <c r="B148" s="140"/>
      <c r="C148" s="140"/>
      <c r="D148" s="45"/>
      <c r="E148" s="46"/>
    </row>
    <row r="149" spans="1:14" ht="24" x14ac:dyDescent="0.25">
      <c r="A149" s="47" t="s">
        <v>3</v>
      </c>
      <c r="B149" s="47" t="s">
        <v>20</v>
      </c>
      <c r="C149" s="48" t="s">
        <v>21</v>
      </c>
      <c r="D149" s="49"/>
      <c r="E149" s="50"/>
    </row>
    <row r="150" spans="1:14" x14ac:dyDescent="0.25">
      <c r="A150" s="51" t="s">
        <v>106</v>
      </c>
      <c r="B150" s="43">
        <v>1</v>
      </c>
      <c r="C150" s="43">
        <v>86</v>
      </c>
      <c r="D150" s="49"/>
      <c r="E150" s="52"/>
    </row>
    <row r="151" spans="1:14" x14ac:dyDescent="0.25">
      <c r="A151" s="51" t="s">
        <v>107</v>
      </c>
      <c r="B151" s="43">
        <v>2</v>
      </c>
      <c r="C151" s="43">
        <v>90</v>
      </c>
      <c r="D151" s="49"/>
      <c r="E151" s="52"/>
    </row>
    <row r="152" spans="1:14" x14ac:dyDescent="0.25">
      <c r="A152" s="51" t="s">
        <v>189</v>
      </c>
      <c r="B152" s="43">
        <v>1</v>
      </c>
      <c r="C152" s="43">
        <v>2000</v>
      </c>
      <c r="D152" s="49"/>
      <c r="E152" s="52"/>
    </row>
    <row r="153" spans="1:14" x14ac:dyDescent="0.25">
      <c r="A153" s="51" t="s">
        <v>207</v>
      </c>
      <c r="B153" s="43">
        <v>1</v>
      </c>
      <c r="C153" s="43">
        <v>78</v>
      </c>
      <c r="D153" s="49"/>
      <c r="E153" s="52"/>
    </row>
    <row r="154" spans="1:14" x14ac:dyDescent="0.25">
      <c r="A154" s="51" t="s">
        <v>208</v>
      </c>
      <c r="B154" s="43"/>
      <c r="C154" s="43"/>
      <c r="D154" s="49"/>
      <c r="E154" s="52"/>
    </row>
    <row r="155" spans="1:14" x14ac:dyDescent="0.25">
      <c r="A155" s="51" t="s">
        <v>209</v>
      </c>
      <c r="B155" s="43"/>
      <c r="C155" s="43"/>
      <c r="D155" s="49"/>
      <c r="E155" s="52"/>
    </row>
    <row r="156" spans="1:14" x14ac:dyDescent="0.25">
      <c r="A156" s="51" t="s">
        <v>210</v>
      </c>
      <c r="B156" s="43"/>
      <c r="C156" s="43"/>
      <c r="D156" s="49"/>
      <c r="E156" s="52"/>
    </row>
    <row r="157" spans="1:14" x14ac:dyDescent="0.25">
      <c r="A157" s="51" t="s">
        <v>211</v>
      </c>
      <c r="B157" s="43">
        <v>1</v>
      </c>
      <c r="C157" s="43">
        <v>12</v>
      </c>
      <c r="D157" s="49"/>
      <c r="E157" s="52"/>
    </row>
    <row r="158" spans="1:14" x14ac:dyDescent="0.25">
      <c r="A158" s="51" t="s">
        <v>212</v>
      </c>
      <c r="B158" s="43"/>
      <c r="C158" s="43"/>
      <c r="D158" s="49"/>
      <c r="E158" s="52"/>
    </row>
    <row r="159" spans="1:14" x14ac:dyDescent="0.25">
      <c r="A159" s="51" t="s">
        <v>108</v>
      </c>
      <c r="B159" s="43"/>
      <c r="C159" s="43"/>
      <c r="D159" s="49"/>
      <c r="E159" s="52"/>
    </row>
    <row r="160" spans="1:14" x14ac:dyDescent="0.25">
      <c r="A160" s="51" t="s">
        <v>213</v>
      </c>
      <c r="B160" s="43">
        <v>1</v>
      </c>
      <c r="C160" s="43">
        <v>189</v>
      </c>
      <c r="D160" s="49"/>
      <c r="E160" s="52"/>
    </row>
    <row r="161" spans="1:14" x14ac:dyDescent="0.25">
      <c r="A161" s="53" t="s">
        <v>22</v>
      </c>
      <c r="B161" s="54">
        <f>SUM(B150:B160)</f>
        <v>7</v>
      </c>
      <c r="C161" s="54">
        <f>SUM(C150:C160)</f>
        <v>2455</v>
      </c>
      <c r="D161" s="49"/>
      <c r="E161" s="52"/>
    </row>
    <row r="163" spans="1:14" x14ac:dyDescent="0.25">
      <c r="A163" s="137" t="s">
        <v>3</v>
      </c>
      <c r="B163" s="141" t="s">
        <v>8</v>
      </c>
      <c r="C163" s="142"/>
      <c r="D163" s="141" t="s">
        <v>9</v>
      </c>
      <c r="E163" s="142"/>
      <c r="F163" s="143" t="s">
        <v>10</v>
      </c>
      <c r="G163" s="144"/>
      <c r="H163" s="143" t="s">
        <v>4</v>
      </c>
      <c r="I163" s="144"/>
      <c r="J163" s="143" t="s">
        <v>5</v>
      </c>
      <c r="K163" s="144"/>
      <c r="L163" s="143" t="s">
        <v>6</v>
      </c>
      <c r="M163" s="144"/>
      <c r="N163" s="137" t="s">
        <v>16</v>
      </c>
    </row>
    <row r="164" spans="1:14" x14ac:dyDescent="0.25">
      <c r="A164" s="138"/>
      <c r="B164" s="31" t="s">
        <v>65</v>
      </c>
      <c r="C164" s="31" t="s">
        <v>29</v>
      </c>
      <c r="D164" s="31" t="s">
        <v>65</v>
      </c>
      <c r="E164" s="31" t="s">
        <v>29</v>
      </c>
      <c r="F164" s="31" t="s">
        <v>65</v>
      </c>
      <c r="G164" s="31" t="s">
        <v>29</v>
      </c>
      <c r="H164" s="31" t="s">
        <v>65</v>
      </c>
      <c r="I164" s="31" t="s">
        <v>29</v>
      </c>
      <c r="J164" s="31" t="s">
        <v>65</v>
      </c>
      <c r="K164" s="31" t="s">
        <v>29</v>
      </c>
      <c r="L164" s="31" t="s">
        <v>65</v>
      </c>
      <c r="M164" s="31" t="s">
        <v>29</v>
      </c>
      <c r="N164" s="138"/>
    </row>
    <row r="165" spans="1:14" x14ac:dyDescent="0.25">
      <c r="A165" s="20" t="s">
        <v>17</v>
      </c>
      <c r="B165" s="21">
        <f>B118</f>
        <v>83</v>
      </c>
      <c r="C165" s="21">
        <f t="shared" ref="C165:N165" si="18">C118</f>
        <v>293</v>
      </c>
      <c r="D165" s="21">
        <f t="shared" si="18"/>
        <v>0</v>
      </c>
      <c r="E165" s="21">
        <f t="shared" si="18"/>
        <v>0</v>
      </c>
      <c r="F165" s="21">
        <f t="shared" si="18"/>
        <v>4</v>
      </c>
      <c r="G165" s="21">
        <f t="shared" si="18"/>
        <v>19</v>
      </c>
      <c r="H165" s="21">
        <f t="shared" si="18"/>
        <v>0</v>
      </c>
      <c r="I165" s="21">
        <f t="shared" si="18"/>
        <v>0</v>
      </c>
      <c r="J165" s="21">
        <f t="shared" si="18"/>
        <v>19</v>
      </c>
      <c r="K165" s="21">
        <f t="shared" si="18"/>
        <v>44</v>
      </c>
      <c r="L165" s="21">
        <f t="shared" si="18"/>
        <v>0</v>
      </c>
      <c r="M165" s="21">
        <f t="shared" si="18"/>
        <v>0</v>
      </c>
      <c r="N165" s="21">
        <f t="shared" si="18"/>
        <v>0</v>
      </c>
    </row>
    <row r="166" spans="1:14" x14ac:dyDescent="0.25">
      <c r="A166" s="20" t="s">
        <v>11</v>
      </c>
      <c r="B166" s="21">
        <f>B140</f>
        <v>268</v>
      </c>
      <c r="C166" s="21">
        <f t="shared" ref="C166:N166" si="19">C140</f>
        <v>522</v>
      </c>
      <c r="D166" s="21">
        <f t="shared" si="19"/>
        <v>1</v>
      </c>
      <c r="E166" s="21">
        <f t="shared" si="19"/>
        <v>3</v>
      </c>
      <c r="F166" s="21">
        <f t="shared" si="19"/>
        <v>4</v>
      </c>
      <c r="G166" s="21">
        <f t="shared" si="19"/>
        <v>8</v>
      </c>
      <c r="H166" s="21">
        <f t="shared" si="19"/>
        <v>0</v>
      </c>
      <c r="I166" s="21">
        <f t="shared" si="19"/>
        <v>0</v>
      </c>
      <c r="J166" s="21">
        <f t="shared" si="19"/>
        <v>0</v>
      </c>
      <c r="K166" s="21">
        <f t="shared" si="19"/>
        <v>0</v>
      </c>
      <c r="L166" s="21">
        <f t="shared" si="19"/>
        <v>0</v>
      </c>
      <c r="M166" s="21">
        <f t="shared" si="19"/>
        <v>0</v>
      </c>
      <c r="N166" s="21">
        <f t="shared" si="19"/>
        <v>0</v>
      </c>
    </row>
    <row r="167" spans="1:14" x14ac:dyDescent="0.25">
      <c r="A167" s="20" t="s">
        <v>18</v>
      </c>
      <c r="B167" s="21">
        <f>B146</f>
        <v>732</v>
      </c>
      <c r="C167" s="21">
        <f t="shared" ref="C167:M167" si="20">C146</f>
        <v>0</v>
      </c>
      <c r="D167" s="21">
        <f t="shared" si="20"/>
        <v>0</v>
      </c>
      <c r="E167" s="21">
        <f t="shared" si="20"/>
        <v>0</v>
      </c>
      <c r="F167" s="21">
        <f t="shared" si="20"/>
        <v>0</v>
      </c>
      <c r="G167" s="21">
        <f t="shared" si="20"/>
        <v>0</v>
      </c>
      <c r="H167" s="21">
        <f t="shared" si="20"/>
        <v>0</v>
      </c>
      <c r="I167" s="21">
        <f t="shared" si="20"/>
        <v>0</v>
      </c>
      <c r="J167" s="21">
        <f t="shared" si="20"/>
        <v>0</v>
      </c>
      <c r="K167" s="21">
        <f t="shared" si="20"/>
        <v>0</v>
      </c>
      <c r="L167" s="21">
        <f t="shared" si="20"/>
        <v>0</v>
      </c>
      <c r="M167" s="21">
        <f t="shared" si="20"/>
        <v>0</v>
      </c>
      <c r="N167" s="21">
        <f>N146</f>
        <v>5</v>
      </c>
    </row>
    <row r="168" spans="1:14" ht="15.75" x14ac:dyDescent="0.25">
      <c r="A168" s="55" t="s">
        <v>12</v>
      </c>
      <c r="B168" s="56">
        <f>SUM(B165:B167)</f>
        <v>1083</v>
      </c>
      <c r="C168" s="56">
        <f t="shared" ref="C168:N168" si="21">SUM(C165:C167)</f>
        <v>815</v>
      </c>
      <c r="D168" s="56">
        <f t="shared" si="21"/>
        <v>1</v>
      </c>
      <c r="E168" s="56">
        <f t="shared" si="21"/>
        <v>3</v>
      </c>
      <c r="F168" s="56">
        <f t="shared" si="21"/>
        <v>8</v>
      </c>
      <c r="G168" s="56">
        <f t="shared" si="21"/>
        <v>27</v>
      </c>
      <c r="H168" s="56">
        <f t="shared" si="21"/>
        <v>0</v>
      </c>
      <c r="I168" s="56">
        <f t="shared" si="21"/>
        <v>0</v>
      </c>
      <c r="J168" s="56">
        <f t="shared" si="21"/>
        <v>19</v>
      </c>
      <c r="K168" s="56">
        <f t="shared" si="21"/>
        <v>44</v>
      </c>
      <c r="L168" s="56">
        <f t="shared" si="21"/>
        <v>0</v>
      </c>
      <c r="M168" s="56">
        <f t="shared" si="21"/>
        <v>0</v>
      </c>
      <c r="N168" s="56">
        <f t="shared" si="21"/>
        <v>5</v>
      </c>
    </row>
    <row r="169" spans="1:14" ht="15.75" x14ac:dyDescent="0.25">
      <c r="A169" s="57" t="s">
        <v>13</v>
      </c>
      <c r="B169" s="128">
        <f>SUM(B168,D168,F168,H168,J168,L168)</f>
        <v>1111</v>
      </c>
      <c r="C169" s="128"/>
      <c r="D169" s="128"/>
      <c r="E169" s="128"/>
      <c r="F169" s="128"/>
      <c r="G169" s="128"/>
      <c r="H169" s="128"/>
      <c r="I169" s="128"/>
      <c r="J169" s="128"/>
      <c r="K169" s="128"/>
      <c r="L169" s="128"/>
      <c r="M169" s="128"/>
      <c r="N169" s="128"/>
    </row>
    <row r="171" spans="1:14" x14ac:dyDescent="0.25">
      <c r="A171" s="129" t="s">
        <v>109</v>
      </c>
      <c r="B171" s="131" t="s">
        <v>8</v>
      </c>
      <c r="C171" s="132"/>
      <c r="D171" s="131" t="s">
        <v>9</v>
      </c>
      <c r="E171" s="132"/>
      <c r="F171" s="133" t="s">
        <v>10</v>
      </c>
      <c r="G171" s="134"/>
      <c r="H171" s="133" t="s">
        <v>4</v>
      </c>
      <c r="I171" s="134"/>
      <c r="J171" s="133" t="s">
        <v>5</v>
      </c>
      <c r="K171" s="134"/>
      <c r="L171" s="133" t="s">
        <v>6</v>
      </c>
      <c r="M171" s="134"/>
      <c r="N171" s="135" t="s">
        <v>16</v>
      </c>
    </row>
    <row r="172" spans="1:14" x14ac:dyDescent="0.25">
      <c r="A172" s="130"/>
      <c r="B172" s="58" t="s">
        <v>65</v>
      </c>
      <c r="C172" s="58" t="s">
        <v>29</v>
      </c>
      <c r="D172" s="58" t="s">
        <v>65</v>
      </c>
      <c r="E172" s="58" t="s">
        <v>29</v>
      </c>
      <c r="F172" s="58" t="s">
        <v>65</v>
      </c>
      <c r="G172" s="58" t="s">
        <v>29</v>
      </c>
      <c r="H172" s="58" t="s">
        <v>65</v>
      </c>
      <c r="I172" s="58" t="s">
        <v>29</v>
      </c>
      <c r="J172" s="58" t="s">
        <v>65</v>
      </c>
      <c r="K172" s="58" t="s">
        <v>29</v>
      </c>
      <c r="L172" s="58" t="s">
        <v>65</v>
      </c>
      <c r="M172" s="58" t="s">
        <v>29</v>
      </c>
      <c r="N172" s="136"/>
    </row>
    <row r="173" spans="1:14" x14ac:dyDescent="0.25">
      <c r="A173" s="59" t="s">
        <v>70</v>
      </c>
      <c r="B173" s="20">
        <f>B168</f>
        <v>1083</v>
      </c>
      <c r="C173" s="20">
        <f t="shared" ref="C173:N173" si="22">C168</f>
        <v>815</v>
      </c>
      <c r="D173" s="20">
        <f t="shared" si="22"/>
        <v>1</v>
      </c>
      <c r="E173" s="20">
        <f t="shared" si="22"/>
        <v>3</v>
      </c>
      <c r="F173" s="20">
        <f t="shared" si="22"/>
        <v>8</v>
      </c>
      <c r="G173" s="20">
        <f t="shared" si="22"/>
        <v>27</v>
      </c>
      <c r="H173" s="20">
        <f t="shared" si="22"/>
        <v>0</v>
      </c>
      <c r="I173" s="20">
        <f t="shared" si="22"/>
        <v>0</v>
      </c>
      <c r="J173" s="20">
        <f t="shared" si="22"/>
        <v>19</v>
      </c>
      <c r="K173" s="20">
        <f t="shared" si="22"/>
        <v>44</v>
      </c>
      <c r="L173" s="20">
        <f t="shared" si="22"/>
        <v>0</v>
      </c>
      <c r="M173" s="20">
        <f t="shared" si="22"/>
        <v>0</v>
      </c>
      <c r="N173" s="20">
        <f t="shared" si="22"/>
        <v>5</v>
      </c>
    </row>
    <row r="175" spans="1:14" ht="15.75" x14ac:dyDescent="0.25">
      <c r="A175" s="2" t="s">
        <v>23</v>
      </c>
    </row>
    <row r="176" spans="1:14" ht="15.75" x14ac:dyDescent="0.25">
      <c r="A176" s="2"/>
    </row>
    <row r="177" spans="1:8" ht="48" x14ac:dyDescent="0.25">
      <c r="A177" s="31" t="s">
        <v>110</v>
      </c>
      <c r="B177" s="60" t="s">
        <v>8</v>
      </c>
      <c r="C177" s="60" t="s">
        <v>9</v>
      </c>
      <c r="D177" s="31" t="s">
        <v>10</v>
      </c>
      <c r="E177" s="31" t="s">
        <v>4</v>
      </c>
      <c r="F177" s="60" t="s">
        <v>5</v>
      </c>
      <c r="G177" s="31" t="s">
        <v>24</v>
      </c>
      <c r="H177" s="47" t="s">
        <v>16</v>
      </c>
    </row>
    <row r="178" spans="1:8" x14ac:dyDescent="0.25">
      <c r="A178" s="61" t="s">
        <v>111</v>
      </c>
      <c r="B178" s="212">
        <v>18</v>
      </c>
      <c r="C178" s="212">
        <v>0</v>
      </c>
      <c r="D178" s="212">
        <v>0</v>
      </c>
      <c r="E178" s="212">
        <v>0</v>
      </c>
      <c r="F178" s="212">
        <v>0</v>
      </c>
      <c r="G178" s="212">
        <v>25</v>
      </c>
      <c r="H178" s="43"/>
    </row>
    <row r="179" spans="1:8" x14ac:dyDescent="0.25">
      <c r="A179" s="61" t="s">
        <v>112</v>
      </c>
      <c r="B179" s="212">
        <v>14</v>
      </c>
      <c r="C179" s="212">
        <v>0</v>
      </c>
      <c r="D179" s="212">
        <v>0</v>
      </c>
      <c r="E179" s="212">
        <v>0</v>
      </c>
      <c r="F179" s="212">
        <v>0</v>
      </c>
      <c r="G179" s="212">
        <v>20</v>
      </c>
      <c r="H179" s="43"/>
    </row>
    <row r="180" spans="1:8" x14ac:dyDescent="0.25">
      <c r="A180" s="61" t="s">
        <v>113</v>
      </c>
      <c r="B180" s="212">
        <v>80</v>
      </c>
      <c r="C180" s="212">
        <v>0</v>
      </c>
      <c r="D180" s="212">
        <v>0</v>
      </c>
      <c r="E180" s="212">
        <v>0</v>
      </c>
      <c r="F180" s="212">
        <v>0</v>
      </c>
      <c r="G180" s="212">
        <v>131</v>
      </c>
      <c r="H180" s="43"/>
    </row>
    <row r="181" spans="1:8" x14ac:dyDescent="0.25">
      <c r="A181" s="61" t="s">
        <v>114</v>
      </c>
      <c r="B181" s="212">
        <v>9</v>
      </c>
      <c r="C181" s="212">
        <v>0</v>
      </c>
      <c r="D181" s="212">
        <v>0</v>
      </c>
      <c r="E181" s="212">
        <v>0</v>
      </c>
      <c r="F181" s="212">
        <v>0</v>
      </c>
      <c r="G181" s="212">
        <v>18</v>
      </c>
      <c r="H181" s="43"/>
    </row>
    <row r="182" spans="1:8" x14ac:dyDescent="0.25">
      <c r="A182" s="61" t="s">
        <v>115</v>
      </c>
      <c r="B182" s="212">
        <v>12</v>
      </c>
      <c r="C182" s="212">
        <v>0</v>
      </c>
      <c r="D182" s="212">
        <v>0</v>
      </c>
      <c r="E182" s="212">
        <v>0</v>
      </c>
      <c r="F182" s="212">
        <v>0</v>
      </c>
      <c r="G182" s="212">
        <v>58</v>
      </c>
      <c r="H182" s="43"/>
    </row>
    <row r="183" spans="1:8" x14ac:dyDescent="0.25">
      <c r="A183" s="61" t="s">
        <v>116</v>
      </c>
      <c r="B183" s="212">
        <v>20</v>
      </c>
      <c r="C183" s="212">
        <v>0</v>
      </c>
      <c r="D183" s="212">
        <v>0</v>
      </c>
      <c r="E183" s="212">
        <v>0</v>
      </c>
      <c r="F183" s="212">
        <v>0</v>
      </c>
      <c r="G183" s="212">
        <v>0</v>
      </c>
      <c r="H183" s="43"/>
    </row>
    <row r="184" spans="1:8" x14ac:dyDescent="0.25">
      <c r="A184" s="61" t="s">
        <v>117</v>
      </c>
      <c r="B184" s="212">
        <v>4</v>
      </c>
      <c r="C184" s="212">
        <v>0</v>
      </c>
      <c r="D184" s="212">
        <v>0</v>
      </c>
      <c r="E184" s="212">
        <v>0</v>
      </c>
      <c r="F184" s="212">
        <v>0</v>
      </c>
      <c r="G184" s="212">
        <v>8</v>
      </c>
      <c r="H184" s="43"/>
    </row>
    <row r="185" spans="1:8" x14ac:dyDescent="0.25">
      <c r="A185" s="61" t="s">
        <v>118</v>
      </c>
      <c r="B185" s="212">
        <v>1</v>
      </c>
      <c r="C185" s="212">
        <v>0</v>
      </c>
      <c r="D185" s="212">
        <v>0</v>
      </c>
      <c r="E185" s="212">
        <v>0</v>
      </c>
      <c r="F185" s="212">
        <v>1</v>
      </c>
      <c r="G185" s="212">
        <v>0</v>
      </c>
      <c r="H185" s="43"/>
    </row>
    <row r="186" spans="1:8" x14ac:dyDescent="0.25">
      <c r="A186" s="61" t="s">
        <v>119</v>
      </c>
      <c r="B186" s="212">
        <v>0</v>
      </c>
      <c r="C186" s="212">
        <v>0</v>
      </c>
      <c r="D186" s="212">
        <v>0</v>
      </c>
      <c r="E186" s="212">
        <v>0</v>
      </c>
      <c r="F186" s="212">
        <v>0</v>
      </c>
      <c r="G186" s="212">
        <v>0</v>
      </c>
      <c r="H186" s="43"/>
    </row>
    <row r="187" spans="1:8" x14ac:dyDescent="0.25">
      <c r="A187" s="62" t="s">
        <v>12</v>
      </c>
      <c r="B187" s="21">
        <f>SUM(B178:B186)</f>
        <v>158</v>
      </c>
      <c r="C187" s="21">
        <f t="shared" ref="C187:G187" si="23">SUM(C178:C186)</f>
        <v>0</v>
      </c>
      <c r="D187" s="21">
        <f t="shared" si="23"/>
        <v>0</v>
      </c>
      <c r="E187" s="21">
        <f t="shared" si="23"/>
        <v>0</v>
      </c>
      <c r="F187" s="21">
        <f t="shared" si="23"/>
        <v>1</v>
      </c>
      <c r="G187" s="21">
        <f t="shared" si="23"/>
        <v>260</v>
      </c>
      <c r="H187" s="21">
        <f>SUM(H178:H186)</f>
        <v>0</v>
      </c>
    </row>
    <row r="189" spans="1:8" ht="24" x14ac:dyDescent="0.25">
      <c r="A189" s="31" t="s">
        <v>3</v>
      </c>
      <c r="B189" s="60" t="s">
        <v>8</v>
      </c>
      <c r="C189" s="60" t="s">
        <v>9</v>
      </c>
      <c r="D189" s="47" t="s">
        <v>10</v>
      </c>
      <c r="E189" s="47" t="s">
        <v>4</v>
      </c>
      <c r="F189" s="47" t="s">
        <v>5</v>
      </c>
    </row>
    <row r="190" spans="1:8" x14ac:dyDescent="0.25">
      <c r="A190" s="112" t="s">
        <v>190</v>
      </c>
      <c r="B190" s="43"/>
      <c r="C190" s="43"/>
      <c r="D190" s="43"/>
      <c r="E190" s="43"/>
      <c r="F190" s="43"/>
    </row>
    <row r="191" spans="1:8" x14ac:dyDescent="0.25">
      <c r="A191" s="61" t="s">
        <v>181</v>
      </c>
      <c r="B191" s="20"/>
      <c r="C191" s="20"/>
      <c r="D191" s="43"/>
      <c r="E191" s="43"/>
      <c r="F191" s="43"/>
    </row>
    <row r="192" spans="1:8" x14ac:dyDescent="0.25">
      <c r="A192" s="61" t="s">
        <v>181</v>
      </c>
      <c r="B192" s="20"/>
      <c r="C192" s="20"/>
      <c r="D192" s="43"/>
      <c r="E192" s="43"/>
      <c r="F192" s="43"/>
    </row>
    <row r="193" spans="1:8" x14ac:dyDescent="0.25">
      <c r="A193" s="62" t="s">
        <v>12</v>
      </c>
      <c r="B193" s="21">
        <f>SUM(B190:B192)</f>
        <v>0</v>
      </c>
      <c r="C193" s="21">
        <f t="shared" ref="C193:F193" si="24">SUM(C190:C192)</f>
        <v>0</v>
      </c>
      <c r="D193" s="21">
        <f t="shared" si="24"/>
        <v>0</v>
      </c>
      <c r="E193" s="21">
        <f t="shared" si="24"/>
        <v>0</v>
      </c>
      <c r="F193" s="21">
        <f t="shared" si="24"/>
        <v>0</v>
      </c>
    </row>
    <row r="195" spans="1:8" ht="48" x14ac:dyDescent="0.25">
      <c r="A195" s="47" t="s">
        <v>120</v>
      </c>
      <c r="B195" s="31" t="s">
        <v>8</v>
      </c>
      <c r="C195" s="31" t="s">
        <v>9</v>
      </c>
      <c r="D195" s="31" t="s">
        <v>10</v>
      </c>
      <c r="E195" s="31" t="s">
        <v>4</v>
      </c>
      <c r="F195" s="31" t="s">
        <v>5</v>
      </c>
      <c r="G195" s="31" t="s">
        <v>24</v>
      </c>
      <c r="H195" s="47" t="s">
        <v>16</v>
      </c>
    </row>
    <row r="196" spans="1:8" x14ac:dyDescent="0.25">
      <c r="A196" s="20" t="s">
        <v>121</v>
      </c>
      <c r="B196" s="20">
        <f t="shared" ref="B196:H196" si="25">B187</f>
        <v>158</v>
      </c>
      <c r="C196" s="20">
        <f t="shared" si="25"/>
        <v>0</v>
      </c>
      <c r="D196" s="20">
        <f t="shared" si="25"/>
        <v>0</v>
      </c>
      <c r="E196" s="20">
        <f t="shared" si="25"/>
        <v>0</v>
      </c>
      <c r="F196" s="20">
        <f t="shared" si="25"/>
        <v>1</v>
      </c>
      <c r="G196" s="20">
        <f t="shared" si="25"/>
        <v>260</v>
      </c>
      <c r="H196" s="20">
        <f t="shared" si="25"/>
        <v>0</v>
      </c>
    </row>
    <row r="197" spans="1:8" x14ac:dyDescent="0.25">
      <c r="A197" s="20" t="s">
        <v>182</v>
      </c>
      <c r="B197" s="20">
        <f t="shared" ref="B197:H197" si="26">B193</f>
        <v>0</v>
      </c>
      <c r="C197" s="20">
        <f t="shared" si="26"/>
        <v>0</v>
      </c>
      <c r="D197" s="20">
        <f t="shared" si="26"/>
        <v>0</v>
      </c>
      <c r="E197" s="20">
        <f t="shared" si="26"/>
        <v>0</v>
      </c>
      <c r="F197" s="20">
        <f t="shared" si="26"/>
        <v>0</v>
      </c>
      <c r="G197" s="20">
        <f t="shared" si="26"/>
        <v>0</v>
      </c>
      <c r="H197" s="20">
        <f t="shared" si="26"/>
        <v>0</v>
      </c>
    </row>
    <row r="198" spans="1:8" x14ac:dyDescent="0.25">
      <c r="A198" s="21" t="s">
        <v>12</v>
      </c>
      <c r="B198" s="21">
        <f>SUM(B196:B197)</f>
        <v>158</v>
      </c>
      <c r="C198" s="21">
        <f t="shared" ref="C198:H198" si="27">SUM(C196:C197)</f>
        <v>0</v>
      </c>
      <c r="D198" s="21">
        <f t="shared" si="27"/>
        <v>0</v>
      </c>
      <c r="E198" s="21">
        <f t="shared" si="27"/>
        <v>0</v>
      </c>
      <c r="F198" s="21">
        <f t="shared" si="27"/>
        <v>1</v>
      </c>
      <c r="G198" s="21">
        <f t="shared" si="27"/>
        <v>260</v>
      </c>
      <c r="H198" s="21">
        <f t="shared" si="27"/>
        <v>0</v>
      </c>
    </row>
    <row r="200" spans="1:8" ht="15.75" x14ac:dyDescent="0.25">
      <c r="A200" s="2" t="s">
        <v>122</v>
      </c>
    </row>
    <row r="201" spans="1:8" ht="15.75" x14ac:dyDescent="0.25">
      <c r="A201" s="2"/>
    </row>
    <row r="202" spans="1:8" x14ac:dyDescent="0.25">
      <c r="A202" s="63"/>
      <c r="B202" s="64" t="s">
        <v>126</v>
      </c>
      <c r="C202" s="64" t="s">
        <v>127</v>
      </c>
      <c r="D202" s="64" t="s">
        <v>128</v>
      </c>
      <c r="E202" s="64" t="s">
        <v>129</v>
      </c>
      <c r="F202" s="64" t="s">
        <v>130</v>
      </c>
      <c r="G202" s="64" t="s">
        <v>131</v>
      </c>
    </row>
    <row r="203" spans="1:8" x14ac:dyDescent="0.25">
      <c r="A203" s="64" t="s">
        <v>132</v>
      </c>
      <c r="B203" s="211">
        <v>99</v>
      </c>
      <c r="C203" s="211">
        <v>154</v>
      </c>
      <c r="D203" s="211">
        <v>137</v>
      </c>
      <c r="E203" s="211">
        <v>162</v>
      </c>
      <c r="F203" s="211">
        <v>172</v>
      </c>
      <c r="G203" s="211">
        <v>48</v>
      </c>
    </row>
    <row r="204" spans="1:8" x14ac:dyDescent="0.25">
      <c r="A204" s="66" t="s">
        <v>133</v>
      </c>
      <c r="B204" s="211">
        <v>93</v>
      </c>
      <c r="C204" s="211">
        <v>160</v>
      </c>
      <c r="D204" s="213">
        <v>161</v>
      </c>
      <c r="E204" s="213">
        <v>185</v>
      </c>
      <c r="F204" s="213">
        <v>201</v>
      </c>
      <c r="G204" s="213">
        <v>29</v>
      </c>
    </row>
    <row r="205" spans="1:8" x14ac:dyDescent="0.25">
      <c r="A205" s="66" t="s">
        <v>134</v>
      </c>
      <c r="B205" s="214">
        <v>110</v>
      </c>
      <c r="C205" s="214">
        <v>162</v>
      </c>
      <c r="D205" s="214">
        <v>148</v>
      </c>
      <c r="E205" s="214">
        <v>215</v>
      </c>
      <c r="F205" s="214">
        <v>200</v>
      </c>
      <c r="G205" s="214">
        <v>30</v>
      </c>
    </row>
    <row r="206" spans="1:8" x14ac:dyDescent="0.25">
      <c r="A206" s="66" t="s">
        <v>135</v>
      </c>
      <c r="B206" s="211">
        <v>85</v>
      </c>
      <c r="C206" s="211">
        <v>111</v>
      </c>
      <c r="D206" s="211">
        <v>122</v>
      </c>
      <c r="E206" s="211">
        <v>153</v>
      </c>
      <c r="F206" s="211">
        <v>173</v>
      </c>
      <c r="G206" s="211"/>
    </row>
    <row r="207" spans="1:8" x14ac:dyDescent="0.25">
      <c r="A207" s="66" t="s">
        <v>136</v>
      </c>
      <c r="B207" s="211">
        <v>86</v>
      </c>
      <c r="C207" s="211">
        <v>143</v>
      </c>
      <c r="D207" s="211">
        <v>116</v>
      </c>
      <c r="E207" s="211">
        <v>127</v>
      </c>
      <c r="F207" s="211">
        <v>133</v>
      </c>
      <c r="G207" s="211"/>
    </row>
    <row r="208" spans="1:8" x14ac:dyDescent="0.25">
      <c r="A208" s="66" t="s">
        <v>137</v>
      </c>
      <c r="B208" s="211">
        <v>48</v>
      </c>
      <c r="C208" s="211">
        <v>71</v>
      </c>
      <c r="D208" s="211">
        <v>58</v>
      </c>
      <c r="E208" s="211">
        <v>84</v>
      </c>
      <c r="F208" s="211">
        <v>70</v>
      </c>
      <c r="G208" s="211"/>
    </row>
    <row r="209" spans="1:7" x14ac:dyDescent="0.25">
      <c r="A209" s="66" t="s">
        <v>12</v>
      </c>
      <c r="B209" s="68"/>
      <c r="C209" s="68"/>
      <c r="D209" s="68"/>
      <c r="E209" s="68"/>
      <c r="F209" s="68"/>
      <c r="G209" s="68"/>
    </row>
    <row r="210" spans="1:7" x14ac:dyDescent="0.25">
      <c r="A210" s="6" t="s">
        <v>138</v>
      </c>
      <c r="B210" s="171">
        <f>SUM(B209:G209)</f>
        <v>0</v>
      </c>
      <c r="C210" s="172"/>
      <c r="D210" s="172"/>
      <c r="E210" s="172"/>
      <c r="F210" s="172"/>
      <c r="G210" s="173"/>
    </row>
    <row r="212" spans="1:7" ht="15.75" x14ac:dyDescent="0.25">
      <c r="A212" s="2" t="s">
        <v>25</v>
      </c>
    </row>
    <row r="213" spans="1:7" ht="15.75" x14ac:dyDescent="0.25">
      <c r="A213" s="2"/>
    </row>
    <row r="214" spans="1:7" x14ac:dyDescent="0.25">
      <c r="A214" s="69"/>
      <c r="B214" s="36" t="s">
        <v>126</v>
      </c>
      <c r="C214" s="36" t="s">
        <v>127</v>
      </c>
      <c r="D214" s="36" t="s">
        <v>128</v>
      </c>
      <c r="E214" s="36" t="s">
        <v>129</v>
      </c>
      <c r="F214" s="36" t="s">
        <v>130</v>
      </c>
      <c r="G214" s="70" t="s">
        <v>131</v>
      </c>
    </row>
    <row r="215" spans="1:7" x14ac:dyDescent="0.25">
      <c r="A215" s="70" t="s">
        <v>139</v>
      </c>
      <c r="B215" s="91">
        <v>75</v>
      </c>
      <c r="C215" s="91">
        <v>167</v>
      </c>
      <c r="D215" s="92">
        <v>114</v>
      </c>
      <c r="E215" s="91">
        <v>216</v>
      </c>
      <c r="F215" s="91">
        <v>215</v>
      </c>
      <c r="G215" s="65"/>
    </row>
    <row r="216" spans="1:7" x14ac:dyDescent="0.25">
      <c r="A216" s="5" t="s">
        <v>140</v>
      </c>
      <c r="B216" s="91">
        <v>155</v>
      </c>
      <c r="C216" s="91">
        <v>277</v>
      </c>
      <c r="D216" s="92">
        <v>261</v>
      </c>
      <c r="E216" s="91">
        <v>351</v>
      </c>
      <c r="F216" s="91">
        <v>327</v>
      </c>
      <c r="G216" s="65"/>
    </row>
    <row r="217" spans="1:7" x14ac:dyDescent="0.25">
      <c r="A217" s="5" t="s">
        <v>141</v>
      </c>
      <c r="B217" s="78">
        <v>154</v>
      </c>
      <c r="C217" s="78">
        <v>327</v>
      </c>
      <c r="D217" s="92">
        <v>298</v>
      </c>
      <c r="E217" s="91">
        <v>306</v>
      </c>
      <c r="F217" s="78">
        <v>315</v>
      </c>
      <c r="G217" s="67"/>
    </row>
    <row r="218" spans="1:7" x14ac:dyDescent="0.25">
      <c r="A218" s="5" t="s">
        <v>142</v>
      </c>
      <c r="B218" s="78">
        <v>61</v>
      </c>
      <c r="C218" s="78">
        <v>115</v>
      </c>
      <c r="D218" s="92">
        <v>121</v>
      </c>
      <c r="E218" s="78">
        <v>153</v>
      </c>
      <c r="F218" s="78">
        <v>108</v>
      </c>
      <c r="G218" s="67"/>
    </row>
    <row r="219" spans="1:7" x14ac:dyDescent="0.25">
      <c r="A219" s="5" t="s">
        <v>143</v>
      </c>
      <c r="B219" s="78">
        <v>15</v>
      </c>
      <c r="C219" s="78">
        <v>71</v>
      </c>
      <c r="D219" s="74">
        <v>32</v>
      </c>
      <c r="E219" s="78">
        <v>57</v>
      </c>
      <c r="F219" s="78">
        <v>66</v>
      </c>
      <c r="G219" s="67"/>
    </row>
    <row r="220" spans="1:7" x14ac:dyDescent="0.25">
      <c r="A220" s="5" t="s">
        <v>12</v>
      </c>
      <c r="B220" s="78">
        <v>460</v>
      </c>
      <c r="C220" s="78">
        <v>957</v>
      </c>
      <c r="D220" s="78">
        <v>826</v>
      </c>
      <c r="E220" s="78">
        <v>1083</v>
      </c>
      <c r="F220" s="78">
        <v>1031</v>
      </c>
      <c r="G220" s="78"/>
    </row>
    <row r="221" spans="1:7" x14ac:dyDescent="0.25">
      <c r="A221" s="71" t="s">
        <v>138</v>
      </c>
      <c r="B221" s="174">
        <f>SUM(B220:G220)</f>
        <v>4357</v>
      </c>
      <c r="C221" s="175"/>
      <c r="D221" s="175"/>
      <c r="E221" s="175"/>
      <c r="F221" s="175"/>
      <c r="G221" s="176"/>
    </row>
    <row r="223" spans="1:7" ht="15.75" x14ac:dyDescent="0.25">
      <c r="A223" s="2" t="s">
        <v>26</v>
      </c>
    </row>
    <row r="225" spans="1:8" x14ac:dyDescent="0.25">
      <c r="A225" s="177" t="s">
        <v>144</v>
      </c>
      <c r="B225" s="178" t="s">
        <v>145</v>
      </c>
      <c r="C225" s="178"/>
      <c r="D225" s="178"/>
      <c r="E225" s="177" t="s">
        <v>4</v>
      </c>
      <c r="F225" s="177" t="s">
        <v>5</v>
      </c>
      <c r="G225" s="177" t="s">
        <v>6</v>
      </c>
      <c r="H225" s="177" t="s">
        <v>146</v>
      </c>
    </row>
    <row r="226" spans="1:8" x14ac:dyDescent="0.25">
      <c r="A226" s="177"/>
      <c r="B226" s="93" t="s">
        <v>8</v>
      </c>
      <c r="C226" s="93" t="s">
        <v>9</v>
      </c>
      <c r="D226" s="94" t="s">
        <v>10</v>
      </c>
      <c r="E226" s="177"/>
      <c r="F226" s="177"/>
      <c r="G226" s="177"/>
      <c r="H226" s="177"/>
    </row>
    <row r="227" spans="1:8" x14ac:dyDescent="0.25">
      <c r="A227" s="95" t="s">
        <v>147</v>
      </c>
      <c r="B227" s="96">
        <v>67</v>
      </c>
      <c r="C227" s="96"/>
      <c r="D227" s="97"/>
      <c r="E227" s="97">
        <v>1</v>
      </c>
      <c r="F227" s="113"/>
      <c r="G227" s="97"/>
      <c r="H227" s="97"/>
    </row>
    <row r="228" spans="1:8" x14ac:dyDescent="0.25">
      <c r="A228" s="95" t="s">
        <v>148</v>
      </c>
      <c r="B228" s="96">
        <v>14</v>
      </c>
      <c r="C228" s="96"/>
      <c r="D228" s="97"/>
      <c r="E228" s="97"/>
      <c r="F228" s="113"/>
      <c r="G228" s="97"/>
      <c r="H228" s="97"/>
    </row>
    <row r="229" spans="1:8" x14ac:dyDescent="0.25">
      <c r="A229" s="95" t="s">
        <v>149</v>
      </c>
      <c r="B229" s="96">
        <v>18</v>
      </c>
      <c r="C229" s="96"/>
      <c r="D229" s="97"/>
      <c r="E229" s="97">
        <v>2</v>
      </c>
      <c r="F229" s="113"/>
      <c r="G229" s="97"/>
      <c r="H229" s="97"/>
    </row>
    <row r="230" spans="1:8" x14ac:dyDescent="0.25">
      <c r="A230" s="95" t="s">
        <v>150</v>
      </c>
      <c r="B230" s="96">
        <v>40</v>
      </c>
      <c r="C230" s="96"/>
      <c r="D230" s="97"/>
      <c r="E230" s="97"/>
      <c r="F230" s="113"/>
      <c r="G230" s="97"/>
      <c r="H230" s="97"/>
    </row>
    <row r="231" spans="1:8" x14ac:dyDescent="0.25">
      <c r="A231" s="95" t="s">
        <v>151</v>
      </c>
      <c r="B231" s="96">
        <v>23</v>
      </c>
      <c r="C231" s="96"/>
      <c r="D231" s="97"/>
      <c r="E231" s="97"/>
      <c r="F231" s="113"/>
      <c r="G231" s="97"/>
      <c r="H231" s="97"/>
    </row>
    <row r="232" spans="1:8" x14ac:dyDescent="0.25">
      <c r="A232" s="95" t="s">
        <v>152</v>
      </c>
      <c r="B232" s="96">
        <v>16</v>
      </c>
      <c r="C232" s="96"/>
      <c r="D232" s="97"/>
      <c r="E232" s="97"/>
      <c r="F232" s="113"/>
      <c r="G232" s="97"/>
      <c r="H232" s="97"/>
    </row>
    <row r="233" spans="1:8" x14ac:dyDescent="0.25">
      <c r="A233" s="95" t="s">
        <v>153</v>
      </c>
      <c r="B233" s="96">
        <v>173</v>
      </c>
      <c r="C233" s="96"/>
      <c r="D233" s="97"/>
      <c r="E233" s="97"/>
      <c r="F233" s="113"/>
      <c r="G233" s="97"/>
      <c r="H233" s="97"/>
    </row>
    <row r="234" spans="1:8" x14ac:dyDescent="0.25">
      <c r="A234" s="95" t="s">
        <v>154</v>
      </c>
      <c r="B234" s="96">
        <v>7</v>
      </c>
      <c r="C234" s="96"/>
      <c r="D234" s="97"/>
      <c r="E234" s="97"/>
      <c r="F234" s="113"/>
      <c r="G234" s="97"/>
      <c r="H234" s="97"/>
    </row>
    <row r="235" spans="1:8" x14ac:dyDescent="0.25">
      <c r="A235" s="95" t="s">
        <v>155</v>
      </c>
      <c r="B235" s="96">
        <v>1</v>
      </c>
      <c r="C235" s="96"/>
      <c r="D235" s="97"/>
      <c r="E235" s="97"/>
      <c r="F235" s="113"/>
      <c r="G235" s="97"/>
      <c r="H235" s="97"/>
    </row>
    <row r="236" spans="1:8" x14ac:dyDescent="0.25">
      <c r="A236" s="95" t="s">
        <v>156</v>
      </c>
      <c r="B236" s="96">
        <v>0</v>
      </c>
      <c r="C236" s="96"/>
      <c r="D236" s="97"/>
      <c r="E236" s="97"/>
      <c r="F236" s="113"/>
      <c r="G236" s="97"/>
      <c r="H236" s="97"/>
    </row>
    <row r="237" spans="1:8" x14ac:dyDescent="0.25">
      <c r="A237" s="95" t="s">
        <v>157</v>
      </c>
      <c r="B237" s="96">
        <v>0</v>
      </c>
      <c r="C237" s="96"/>
      <c r="D237" s="97"/>
      <c r="E237" s="97"/>
      <c r="F237" s="113"/>
      <c r="G237" s="97"/>
      <c r="H237" s="97"/>
    </row>
    <row r="238" spans="1:8" x14ac:dyDescent="0.25">
      <c r="A238" s="95" t="s">
        <v>158</v>
      </c>
      <c r="B238" s="96">
        <v>4</v>
      </c>
      <c r="C238" s="96"/>
      <c r="D238" s="97"/>
      <c r="E238" s="97">
        <v>1</v>
      </c>
      <c r="F238" s="113"/>
      <c r="G238" s="97"/>
      <c r="H238" s="97"/>
    </row>
    <row r="239" spans="1:8" x14ac:dyDescent="0.25">
      <c r="A239" s="95" t="s">
        <v>159</v>
      </c>
      <c r="B239" s="96">
        <v>0</v>
      </c>
      <c r="C239" s="96"/>
      <c r="D239" s="97"/>
      <c r="E239" s="97"/>
      <c r="F239" s="113"/>
      <c r="G239" s="97"/>
      <c r="H239" s="97"/>
    </row>
    <row r="240" spans="1:8" x14ac:dyDescent="0.25">
      <c r="A240" s="95" t="s">
        <v>160</v>
      </c>
      <c r="B240" s="96">
        <v>14</v>
      </c>
      <c r="C240" s="96"/>
      <c r="D240" s="97"/>
      <c r="E240" s="97"/>
      <c r="F240" s="113"/>
      <c r="G240" s="97"/>
      <c r="H240" s="97"/>
    </row>
    <row r="241" spans="1:8" x14ac:dyDescent="0.25">
      <c r="A241" s="95" t="s">
        <v>161</v>
      </c>
      <c r="B241" s="96">
        <v>6</v>
      </c>
      <c r="C241" s="96"/>
      <c r="D241" s="97"/>
      <c r="E241" s="97"/>
      <c r="F241" s="113"/>
      <c r="G241" s="97"/>
      <c r="H241" s="97"/>
    </row>
    <row r="242" spans="1:8" x14ac:dyDescent="0.25">
      <c r="A242" s="95" t="s">
        <v>162</v>
      </c>
      <c r="B242" s="96">
        <v>0</v>
      </c>
      <c r="C242" s="96"/>
      <c r="D242" s="97"/>
      <c r="E242" s="97"/>
      <c r="F242" s="113"/>
      <c r="G242" s="97"/>
      <c r="H242" s="97"/>
    </row>
    <row r="243" spans="1:8" x14ac:dyDescent="0.25">
      <c r="A243" s="95" t="s">
        <v>163</v>
      </c>
      <c r="B243" s="96">
        <v>4</v>
      </c>
      <c r="C243" s="96"/>
      <c r="D243" s="97"/>
      <c r="E243" s="97"/>
      <c r="F243" s="113"/>
      <c r="G243" s="97"/>
      <c r="H243" s="97"/>
    </row>
    <row r="244" spans="1:8" x14ac:dyDescent="0.25">
      <c r="A244" s="95" t="s">
        <v>164</v>
      </c>
      <c r="B244" s="96">
        <v>0</v>
      </c>
      <c r="C244" s="96"/>
      <c r="D244" s="97"/>
      <c r="E244" s="97"/>
      <c r="F244" s="113"/>
      <c r="G244" s="97"/>
      <c r="H244" s="97"/>
    </row>
    <row r="245" spans="1:8" x14ac:dyDescent="0.25">
      <c r="A245" s="95" t="s">
        <v>165</v>
      </c>
      <c r="B245" s="96">
        <v>0</v>
      </c>
      <c r="C245" s="96"/>
      <c r="D245" s="97"/>
      <c r="E245" s="97"/>
      <c r="F245" s="113"/>
      <c r="G245" s="97"/>
      <c r="H245" s="97"/>
    </row>
    <row r="246" spans="1:8" x14ac:dyDescent="0.25">
      <c r="A246" s="95" t="s">
        <v>166</v>
      </c>
      <c r="B246" s="96">
        <v>0</v>
      </c>
      <c r="C246" s="96"/>
      <c r="D246" s="97"/>
      <c r="E246" s="97"/>
      <c r="F246" s="113"/>
      <c r="G246" s="97"/>
      <c r="H246" s="97"/>
    </row>
    <row r="247" spans="1:8" x14ac:dyDescent="0.25">
      <c r="A247" s="95" t="s">
        <v>167</v>
      </c>
      <c r="B247" s="96">
        <v>1</v>
      </c>
      <c r="C247" s="96"/>
      <c r="D247" s="97"/>
      <c r="E247" s="97"/>
      <c r="F247" s="113"/>
      <c r="G247" s="97"/>
      <c r="H247" s="97"/>
    </row>
    <row r="248" spans="1:8" x14ac:dyDescent="0.25">
      <c r="A248" s="95" t="s">
        <v>168</v>
      </c>
      <c r="B248" s="96">
        <v>0</v>
      </c>
      <c r="C248" s="96"/>
      <c r="D248" s="97"/>
      <c r="E248" s="97"/>
      <c r="F248" s="113"/>
      <c r="G248" s="97"/>
      <c r="H248" s="97"/>
    </row>
    <row r="249" spans="1:8" x14ac:dyDescent="0.25">
      <c r="A249" s="95" t="s">
        <v>169</v>
      </c>
      <c r="B249" s="96">
        <v>0</v>
      </c>
      <c r="C249" s="96"/>
      <c r="D249" s="97"/>
      <c r="E249" s="97"/>
      <c r="F249" s="113"/>
      <c r="G249" s="97"/>
      <c r="H249" s="97"/>
    </row>
    <row r="250" spans="1:8" x14ac:dyDescent="0.25">
      <c r="A250" s="98" t="s">
        <v>12</v>
      </c>
      <c r="B250" s="114">
        <f>SUM(B227:B249)</f>
        <v>388</v>
      </c>
      <c r="C250" s="114">
        <f t="shared" ref="C250:H250" si="28">SUM(C227:C249)</f>
        <v>0</v>
      </c>
      <c r="D250" s="114">
        <f t="shared" si="28"/>
        <v>0</v>
      </c>
      <c r="E250" s="114">
        <f t="shared" si="28"/>
        <v>4</v>
      </c>
      <c r="F250" s="99">
        <f t="shared" si="28"/>
        <v>0</v>
      </c>
      <c r="G250" s="99">
        <f t="shared" si="28"/>
        <v>0</v>
      </c>
      <c r="H250" s="99">
        <f t="shared" si="28"/>
        <v>0</v>
      </c>
    </row>
  </sheetData>
  <mergeCells count="118">
    <mergeCell ref="B210:G210"/>
    <mergeCell ref="B221:G221"/>
    <mergeCell ref="A225:A226"/>
    <mergeCell ref="B225:D225"/>
    <mergeCell ref="E225:E226"/>
    <mergeCell ref="F225:F226"/>
    <mergeCell ref="G225:G226"/>
    <mergeCell ref="H225:H226"/>
    <mergeCell ref="A7:N7"/>
    <mergeCell ref="A36:R36"/>
    <mergeCell ref="A37:A38"/>
    <mergeCell ref="B37:C37"/>
    <mergeCell ref="D37:E37"/>
    <mergeCell ref="F37:G37"/>
    <mergeCell ref="H37:I37"/>
    <mergeCell ref="J37:K37"/>
    <mergeCell ref="L37:M37"/>
    <mergeCell ref="N37:O37"/>
    <mergeCell ref="P37:Q37"/>
    <mergeCell ref="R37:R38"/>
    <mergeCell ref="A13:N13"/>
    <mergeCell ref="A14:A15"/>
    <mergeCell ref="B14:C14"/>
    <mergeCell ref="D14:E14"/>
    <mergeCell ref="F14:G14"/>
    <mergeCell ref="H14:I14"/>
    <mergeCell ref="J14:K14"/>
    <mergeCell ref="L14:M14"/>
    <mergeCell ref="N14:N15"/>
    <mergeCell ref="A52:R52"/>
    <mergeCell ref="A53:A54"/>
    <mergeCell ref="B53:C53"/>
    <mergeCell ref="D53:E53"/>
    <mergeCell ref="F53:G53"/>
    <mergeCell ref="H53:I53"/>
    <mergeCell ref="J53:K53"/>
    <mergeCell ref="L53:M53"/>
    <mergeCell ref="N53:O53"/>
    <mergeCell ref="P53:Q53"/>
    <mergeCell ref="R53:R54"/>
    <mergeCell ref="N63:O63"/>
    <mergeCell ref="P63:Q63"/>
    <mergeCell ref="R63:R64"/>
    <mergeCell ref="A69:R69"/>
    <mergeCell ref="A79:A80"/>
    <mergeCell ref="B79:C79"/>
    <mergeCell ref="D79:E79"/>
    <mergeCell ref="F79:G79"/>
    <mergeCell ref="H79:I79"/>
    <mergeCell ref="A78:N78"/>
    <mergeCell ref="J79:K79"/>
    <mergeCell ref="L79:M79"/>
    <mergeCell ref="P79:Q79"/>
    <mergeCell ref="A63:A64"/>
    <mergeCell ref="B63:C63"/>
    <mergeCell ref="D63:E63"/>
    <mergeCell ref="F63:G63"/>
    <mergeCell ref="H63:I63"/>
    <mergeCell ref="J63:K63"/>
    <mergeCell ref="L63:M63"/>
    <mergeCell ref="N79:O79"/>
    <mergeCell ref="N94:O94"/>
    <mergeCell ref="B99:Q99"/>
    <mergeCell ref="A103:A104"/>
    <mergeCell ref="B103:C103"/>
    <mergeCell ref="D103:E103"/>
    <mergeCell ref="F103:G103"/>
    <mergeCell ref="H103:I103"/>
    <mergeCell ref="R79:R80"/>
    <mergeCell ref="A94:A95"/>
    <mergeCell ref="B94:C94"/>
    <mergeCell ref="D94:E94"/>
    <mergeCell ref="F94:G94"/>
    <mergeCell ref="H94:I94"/>
    <mergeCell ref="P94:Q94"/>
    <mergeCell ref="J94:K94"/>
    <mergeCell ref="L94:M94"/>
    <mergeCell ref="A142:A143"/>
    <mergeCell ref="B142:C142"/>
    <mergeCell ref="D142:E142"/>
    <mergeCell ref="F142:G142"/>
    <mergeCell ref="H142:I142"/>
    <mergeCell ref="J142:K142"/>
    <mergeCell ref="L142:M142"/>
    <mergeCell ref="J103:K103"/>
    <mergeCell ref="L103:M103"/>
    <mergeCell ref="A119:N119"/>
    <mergeCell ref="A120:A121"/>
    <mergeCell ref="B120:C120"/>
    <mergeCell ref="D120:E120"/>
    <mergeCell ref="F120:G120"/>
    <mergeCell ref="H120:I120"/>
    <mergeCell ref="J120:K120"/>
    <mergeCell ref="N103:N104"/>
    <mergeCell ref="A8:N8"/>
    <mergeCell ref="A9:N9"/>
    <mergeCell ref="B169:N169"/>
    <mergeCell ref="A171:A172"/>
    <mergeCell ref="B171:C171"/>
    <mergeCell ref="D171:E171"/>
    <mergeCell ref="F171:G171"/>
    <mergeCell ref="H171:I171"/>
    <mergeCell ref="J171:K171"/>
    <mergeCell ref="L171:M171"/>
    <mergeCell ref="N171:N172"/>
    <mergeCell ref="N142:N143"/>
    <mergeCell ref="A148:C148"/>
    <mergeCell ref="A163:A164"/>
    <mergeCell ref="B163:C163"/>
    <mergeCell ref="D163:E163"/>
    <mergeCell ref="F163:G163"/>
    <mergeCell ref="H163:I163"/>
    <mergeCell ref="J163:K163"/>
    <mergeCell ref="L163:M163"/>
    <mergeCell ref="N163:N164"/>
    <mergeCell ref="L120:M120"/>
    <mergeCell ref="N120:N121"/>
    <mergeCell ref="A141:N141"/>
  </mergeCells>
  <pageMargins left="0.7" right="0.7" top="0.75" bottom="0.75" header="0.3" footer="0.3"/>
  <pageSetup paperSize="9" scale="3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view="pageBreakPreview" topLeftCell="A94" zoomScale="140" zoomScaleNormal="100" zoomScaleSheetLayoutView="140" workbookViewId="0">
      <selection activeCell="A8" sqref="A8"/>
    </sheetView>
  </sheetViews>
  <sheetFormatPr baseColWidth="10" defaultRowHeight="15" x14ac:dyDescent="0.25"/>
  <cols>
    <col min="1" max="1" width="40" customWidth="1"/>
    <col min="3" max="3" width="14" customWidth="1"/>
    <col min="6" max="6" width="13.28515625" bestFit="1" customWidth="1"/>
    <col min="8" max="8" width="16.28515625" customWidth="1"/>
  </cols>
  <sheetData>
    <row r="1" spans="1:8" x14ac:dyDescent="0.25">
      <c r="A1" s="82"/>
      <c r="B1" s="82"/>
      <c r="C1" s="82"/>
      <c r="D1" s="82"/>
      <c r="E1" s="82"/>
      <c r="F1" s="82"/>
      <c r="G1" s="82"/>
      <c r="H1" s="82"/>
    </row>
    <row r="2" spans="1:8" x14ac:dyDescent="0.25">
      <c r="A2" s="82"/>
      <c r="B2" s="82"/>
      <c r="C2" s="82"/>
      <c r="D2" s="82"/>
      <c r="E2" s="82"/>
      <c r="F2" s="82"/>
      <c r="G2" s="82"/>
      <c r="H2" s="82"/>
    </row>
    <row r="3" spans="1:8" x14ac:dyDescent="0.25">
      <c r="A3" s="82"/>
      <c r="B3" s="82"/>
      <c r="C3" s="82"/>
      <c r="D3" s="82"/>
      <c r="E3" s="82"/>
      <c r="F3" s="82"/>
      <c r="G3" s="82"/>
      <c r="H3" s="82"/>
    </row>
    <row r="4" spans="1:8" x14ac:dyDescent="0.25">
      <c r="A4" s="82"/>
      <c r="B4" s="82"/>
      <c r="C4" s="82"/>
      <c r="D4" s="82"/>
      <c r="E4" s="82"/>
      <c r="F4" s="82"/>
      <c r="G4" s="82"/>
      <c r="H4" s="82"/>
    </row>
    <row r="5" spans="1:8" x14ac:dyDescent="0.25">
      <c r="A5" s="82"/>
      <c r="B5" s="82"/>
      <c r="C5" s="82"/>
      <c r="D5" s="82"/>
      <c r="E5" s="82"/>
      <c r="F5" s="82"/>
      <c r="G5" s="82"/>
      <c r="H5" s="82"/>
    </row>
    <row r="6" spans="1:8" ht="21" x14ac:dyDescent="0.25">
      <c r="A6" s="180" t="s">
        <v>170</v>
      </c>
      <c r="B6" s="180"/>
      <c r="C6" s="180"/>
      <c r="D6" s="180"/>
      <c r="E6" s="180"/>
      <c r="F6" s="180"/>
      <c r="G6" s="180"/>
      <c r="H6" s="180"/>
    </row>
    <row r="7" spans="1:8" ht="21" x14ac:dyDescent="0.25">
      <c r="A7" s="180" t="s">
        <v>192</v>
      </c>
      <c r="B7" s="180"/>
      <c r="C7" s="180"/>
      <c r="D7" s="180"/>
      <c r="E7" s="180"/>
      <c r="F7" s="180"/>
      <c r="G7" s="180"/>
      <c r="H7" s="180"/>
    </row>
    <row r="8" spans="1:8" ht="21" x14ac:dyDescent="0.25">
      <c r="A8" s="72"/>
      <c r="B8" s="72"/>
      <c r="C8" s="72"/>
      <c r="D8" s="72"/>
      <c r="E8" s="72"/>
      <c r="F8" s="72"/>
      <c r="G8" s="72"/>
      <c r="H8" s="72"/>
    </row>
    <row r="9" spans="1:8" ht="15.75" x14ac:dyDescent="0.25">
      <c r="A9" s="2" t="s">
        <v>2</v>
      </c>
      <c r="B9" s="82"/>
      <c r="C9" s="82"/>
      <c r="D9" s="82"/>
      <c r="E9" s="82"/>
      <c r="F9" s="82"/>
      <c r="G9" s="82"/>
      <c r="H9" s="82"/>
    </row>
    <row r="10" spans="1:8" x14ac:dyDescent="0.25">
      <c r="A10" s="181" t="s">
        <v>3</v>
      </c>
      <c r="B10" s="181" t="s">
        <v>145</v>
      </c>
      <c r="C10" s="181"/>
      <c r="D10" s="181"/>
      <c r="E10" s="181" t="s">
        <v>4</v>
      </c>
      <c r="F10" s="181" t="s">
        <v>5</v>
      </c>
      <c r="G10" s="181" t="s">
        <v>6</v>
      </c>
      <c r="H10" s="182" t="s">
        <v>7</v>
      </c>
    </row>
    <row r="11" spans="1:8" ht="25.5" customHeight="1" x14ac:dyDescent="0.25">
      <c r="A11" s="181"/>
      <c r="B11" s="73" t="s">
        <v>8</v>
      </c>
      <c r="C11" s="73" t="s">
        <v>9</v>
      </c>
      <c r="D11" s="73" t="s">
        <v>10</v>
      </c>
      <c r="E11" s="181"/>
      <c r="F11" s="181"/>
      <c r="G11" s="181"/>
      <c r="H11" s="182"/>
    </row>
    <row r="12" spans="1:8" x14ac:dyDescent="0.25">
      <c r="A12" s="74" t="s">
        <v>171</v>
      </c>
      <c r="B12" s="100">
        <f>'INFORME MENSUAL BU '!B35</f>
        <v>234</v>
      </c>
      <c r="C12" s="100">
        <f>'INFORME MENSUAL BU '!D35</f>
        <v>2</v>
      </c>
      <c r="D12" s="100">
        <f>'INFORME MENSUAL BU '!F35</f>
        <v>11</v>
      </c>
      <c r="E12" s="100">
        <f>'INFORME MENSUAL BU '!H35</f>
        <v>24</v>
      </c>
      <c r="F12" s="100">
        <f>'INFORME MENSUAL BU '!J35</f>
        <v>34</v>
      </c>
      <c r="G12" s="100">
        <f>'INFORME MENSUAL BU '!L35</f>
        <v>2</v>
      </c>
      <c r="H12" s="100">
        <f>'INFORME MENSUAL BU '!N35</f>
        <v>20</v>
      </c>
    </row>
    <row r="13" spans="1:8" x14ac:dyDescent="0.25">
      <c r="A13" s="74" t="s">
        <v>11</v>
      </c>
      <c r="B13" s="100">
        <f>'INFORME MENSUAL BU '!B51</f>
        <v>158</v>
      </c>
      <c r="C13" s="100">
        <f>'INFORME MENSUAL BU '!C51</f>
        <v>376</v>
      </c>
      <c r="D13" s="100">
        <f>'INFORME MENSUAL BU '!D51</f>
        <v>0</v>
      </c>
      <c r="E13" s="100">
        <f>'INFORME MENSUAL BU '!E51</f>
        <v>0</v>
      </c>
      <c r="F13" s="100">
        <f>'INFORME MENSUAL BU '!F51</f>
        <v>3</v>
      </c>
      <c r="G13" s="100">
        <f>'INFORME MENSUAL BU '!G51</f>
        <v>8</v>
      </c>
      <c r="H13" s="100">
        <f>'INFORME MENSUAL BU '!H51</f>
        <v>0</v>
      </c>
    </row>
    <row r="14" spans="1:8" x14ac:dyDescent="0.25">
      <c r="A14" s="74" t="s">
        <v>172</v>
      </c>
      <c r="B14" s="101">
        <f>'INFORME MENSUAL BU '!B61</f>
        <v>348</v>
      </c>
      <c r="C14" s="100">
        <f>'INFORME MENSUAL BU '!D61</f>
        <v>3</v>
      </c>
      <c r="D14" s="100">
        <f>'INFORME MENSUAL BU '!F61</f>
        <v>1</v>
      </c>
      <c r="E14" s="100">
        <f>'INFORME MENSUAL BU '!L61</f>
        <v>4</v>
      </c>
      <c r="F14" s="100">
        <f>'INFORME MENSUAL BU '!N61</f>
        <v>8</v>
      </c>
      <c r="G14" s="100">
        <f>'INFORME MENSUAL BU '!P61</f>
        <v>0</v>
      </c>
      <c r="H14" s="100">
        <f>'INFORME MENSUAL BU '!R61</f>
        <v>0</v>
      </c>
    </row>
    <row r="15" spans="1:8" x14ac:dyDescent="0.25">
      <c r="A15" s="73" t="s">
        <v>12</v>
      </c>
      <c r="B15" s="73">
        <f>SUM(B12:B14)</f>
        <v>740</v>
      </c>
      <c r="C15" s="73">
        <f t="shared" ref="C15:H15" si="0">SUM(C12:C14)</f>
        <v>381</v>
      </c>
      <c r="D15" s="73">
        <f t="shared" si="0"/>
        <v>12</v>
      </c>
      <c r="E15" s="73">
        <f t="shared" si="0"/>
        <v>28</v>
      </c>
      <c r="F15" s="73">
        <f t="shared" si="0"/>
        <v>45</v>
      </c>
      <c r="G15" s="73">
        <f t="shared" si="0"/>
        <v>10</v>
      </c>
      <c r="H15" s="73">
        <f t="shared" si="0"/>
        <v>20</v>
      </c>
    </row>
    <row r="16" spans="1:8" x14ac:dyDescent="0.25">
      <c r="A16" s="75" t="s">
        <v>13</v>
      </c>
      <c r="B16" s="183">
        <f>SUM(B15:G15)</f>
        <v>1216</v>
      </c>
      <c r="C16" s="183"/>
      <c r="D16" s="183"/>
      <c r="E16" s="183"/>
      <c r="F16" s="183"/>
      <c r="G16" s="183"/>
      <c r="H16" s="183"/>
    </row>
    <row r="17" spans="1:8" x14ac:dyDescent="0.25">
      <c r="A17" s="3"/>
      <c r="B17" s="4"/>
      <c r="C17" s="4"/>
      <c r="D17" s="4"/>
      <c r="E17" s="4"/>
      <c r="F17" s="4"/>
      <c r="G17" s="4"/>
      <c r="H17" s="4"/>
    </row>
    <row r="18" spans="1:8" ht="15.75" x14ac:dyDescent="0.25">
      <c r="A18" s="2" t="s">
        <v>74</v>
      </c>
      <c r="B18" s="82"/>
      <c r="C18" s="82"/>
      <c r="D18" s="82"/>
      <c r="E18" s="82"/>
      <c r="F18" s="82"/>
      <c r="G18" s="82"/>
      <c r="H18" s="82"/>
    </row>
    <row r="19" spans="1:8" x14ac:dyDescent="0.25">
      <c r="A19" s="184" t="s">
        <v>3</v>
      </c>
      <c r="B19" s="184" t="s">
        <v>145</v>
      </c>
      <c r="C19" s="184"/>
      <c r="D19" s="184" t="s">
        <v>10</v>
      </c>
      <c r="E19" s="184" t="s">
        <v>4</v>
      </c>
      <c r="F19" s="184" t="s">
        <v>5</v>
      </c>
      <c r="G19" s="184" t="s">
        <v>6</v>
      </c>
      <c r="H19" s="82"/>
    </row>
    <row r="20" spans="1:8" x14ac:dyDescent="0.25">
      <c r="A20" s="184"/>
      <c r="B20" s="66" t="s">
        <v>8</v>
      </c>
      <c r="C20" s="66" t="s">
        <v>9</v>
      </c>
      <c r="D20" s="184"/>
      <c r="E20" s="184"/>
      <c r="F20" s="184"/>
      <c r="G20" s="184"/>
      <c r="H20" s="82"/>
    </row>
    <row r="21" spans="1:8" x14ac:dyDescent="0.25">
      <c r="A21" s="76" t="s">
        <v>14</v>
      </c>
      <c r="B21" s="77">
        <f>'INFORME MENSUAL BU '!B76</f>
        <v>0</v>
      </c>
      <c r="C21" s="77">
        <f>'INFORME MENSUAL BU '!D72</f>
        <v>0</v>
      </c>
      <c r="D21" s="77">
        <f>'INFORME MENSUAL BU '!F72</f>
        <v>0</v>
      </c>
      <c r="E21" s="77">
        <f>'INFORME MENSUAL BU '!L72</f>
        <v>0</v>
      </c>
      <c r="F21" s="77">
        <f>'INFORME MENSUAL BU '!N72</f>
        <v>0</v>
      </c>
      <c r="G21" s="77">
        <f>'INFORME MENSUAL BU '!P72</f>
        <v>0</v>
      </c>
      <c r="H21" s="82"/>
    </row>
    <row r="22" spans="1:8" x14ac:dyDescent="0.25">
      <c r="A22" s="76" t="s">
        <v>173</v>
      </c>
      <c r="B22" s="77">
        <f>'INFORME MENSUAL BU '!B97</f>
        <v>234</v>
      </c>
      <c r="C22" s="77">
        <f>'INFORME MENSUAL BU '!D92</f>
        <v>0</v>
      </c>
      <c r="D22" s="77">
        <f>'INFORME MENSUAL BU '!F92</f>
        <v>0</v>
      </c>
      <c r="E22" s="77">
        <f>'INFORME MENSUAL BU '!L98</f>
        <v>0</v>
      </c>
      <c r="F22" s="77">
        <f>'INFORME MENSUAL BU '!N98</f>
        <v>0</v>
      </c>
      <c r="G22" s="77">
        <f>'INFORME MENSUAL BU '!P92</f>
        <v>0</v>
      </c>
      <c r="H22" s="82"/>
    </row>
    <row r="23" spans="1:8" x14ac:dyDescent="0.25">
      <c r="A23" s="76" t="s">
        <v>174</v>
      </c>
      <c r="B23" s="76"/>
      <c r="C23" s="76"/>
      <c r="D23" s="76"/>
      <c r="E23" s="76"/>
      <c r="F23" s="76"/>
      <c r="G23" s="76"/>
      <c r="H23" s="82"/>
    </row>
    <row r="24" spans="1:8" x14ac:dyDescent="0.25">
      <c r="A24" s="66" t="s">
        <v>12</v>
      </c>
      <c r="B24" s="5">
        <f>SUM(B21:B23)</f>
        <v>234</v>
      </c>
      <c r="C24" s="5">
        <f t="shared" ref="C24:G24" si="1">SUM(C21:C23)</f>
        <v>0</v>
      </c>
      <c r="D24" s="5">
        <f t="shared" si="1"/>
        <v>0</v>
      </c>
      <c r="E24" s="5">
        <f t="shared" si="1"/>
        <v>0</v>
      </c>
      <c r="F24" s="5">
        <f t="shared" si="1"/>
        <v>0</v>
      </c>
      <c r="G24" s="5">
        <f t="shared" si="1"/>
        <v>0</v>
      </c>
      <c r="H24" s="82"/>
    </row>
    <row r="25" spans="1:8" x14ac:dyDescent="0.25">
      <c r="A25" s="6" t="s">
        <v>13</v>
      </c>
      <c r="B25" s="185">
        <f>SUM(B24:G24)</f>
        <v>234</v>
      </c>
      <c r="C25" s="185"/>
      <c r="D25" s="185"/>
      <c r="E25" s="185"/>
      <c r="F25" s="185"/>
      <c r="G25" s="185"/>
      <c r="H25" s="82"/>
    </row>
    <row r="26" spans="1:8" x14ac:dyDescent="0.25">
      <c r="A26" s="82"/>
      <c r="B26" s="82"/>
      <c r="C26" s="82"/>
      <c r="D26" s="82"/>
      <c r="E26" s="82"/>
      <c r="F26" s="82"/>
      <c r="G26" s="82"/>
      <c r="H26" s="82"/>
    </row>
    <row r="27" spans="1:8" ht="15.75" x14ac:dyDescent="0.25">
      <c r="A27" s="2" t="s">
        <v>15</v>
      </c>
      <c r="B27" s="82"/>
      <c r="C27" s="82"/>
      <c r="D27" s="82"/>
      <c r="E27" s="82"/>
      <c r="F27" s="82"/>
      <c r="G27" s="82"/>
      <c r="H27" s="82"/>
    </row>
    <row r="28" spans="1:8" x14ac:dyDescent="0.25">
      <c r="A28" s="82"/>
      <c r="B28" s="82"/>
      <c r="C28" s="82"/>
      <c r="D28" s="82"/>
      <c r="E28" s="82"/>
      <c r="F28" s="82"/>
      <c r="G28" s="82"/>
      <c r="H28" s="82"/>
    </row>
    <row r="29" spans="1:8" x14ac:dyDescent="0.25">
      <c r="A29" s="186" t="s">
        <v>3</v>
      </c>
      <c r="B29" s="188" t="s">
        <v>145</v>
      </c>
      <c r="C29" s="189"/>
      <c r="D29" s="190"/>
      <c r="E29" s="186" t="s">
        <v>4</v>
      </c>
      <c r="F29" s="186" t="s">
        <v>5</v>
      </c>
      <c r="G29" s="186" t="s">
        <v>6</v>
      </c>
      <c r="H29" s="186" t="s">
        <v>16</v>
      </c>
    </row>
    <row r="30" spans="1:8" x14ac:dyDescent="0.25">
      <c r="A30" s="187"/>
      <c r="B30" s="73" t="s">
        <v>8</v>
      </c>
      <c r="C30" s="73" t="s">
        <v>9</v>
      </c>
      <c r="D30" s="73" t="s">
        <v>10</v>
      </c>
      <c r="E30" s="187"/>
      <c r="F30" s="187"/>
      <c r="G30" s="187"/>
      <c r="H30" s="187"/>
    </row>
    <row r="31" spans="1:8" x14ac:dyDescent="0.25">
      <c r="A31" s="74" t="s">
        <v>17</v>
      </c>
      <c r="B31" s="101">
        <f>'INFORME MENSUAL BU '!B118</f>
        <v>83</v>
      </c>
      <c r="C31" s="101">
        <f>'INFORME MENSUAL BU '!D118</f>
        <v>0</v>
      </c>
      <c r="D31" s="101">
        <f>'INFORME MENSUAL BU '!F118</f>
        <v>4</v>
      </c>
      <c r="E31" s="101">
        <f>'INFORME MENSUAL BU '!H118</f>
        <v>0</v>
      </c>
      <c r="F31" s="101">
        <f>'INFORME MENSUAL BU '!J118</f>
        <v>19</v>
      </c>
      <c r="G31" s="101">
        <f>'INFORME MENSUAL BU '!L118</f>
        <v>0</v>
      </c>
      <c r="H31" s="102">
        <f>'INFORME MENSUAL BU '!N118</f>
        <v>0</v>
      </c>
    </row>
    <row r="32" spans="1:8" x14ac:dyDescent="0.25">
      <c r="A32" s="74" t="s">
        <v>11</v>
      </c>
      <c r="B32" s="101">
        <f>'INFORME MENSUAL BU '!B140</f>
        <v>268</v>
      </c>
      <c r="C32" s="101">
        <f>'INFORME MENSUAL BU '!D140</f>
        <v>1</v>
      </c>
      <c r="D32" s="101">
        <f>'INFORME MENSUAL BU '!F140</f>
        <v>4</v>
      </c>
      <c r="E32" s="101">
        <f>'INFORME MENSUAL BU '!H140</f>
        <v>0</v>
      </c>
      <c r="F32" s="101">
        <f>'INFORME MENSUAL BU '!J140</f>
        <v>0</v>
      </c>
      <c r="G32" s="101">
        <f>'INFORME MENSUAL BU '!L140</f>
        <v>0</v>
      </c>
      <c r="H32" s="102">
        <f>'INFORME MENSUAL BU '!N140</f>
        <v>0</v>
      </c>
    </row>
    <row r="33" spans="1:8" x14ac:dyDescent="0.25">
      <c r="A33" s="74" t="s">
        <v>18</v>
      </c>
      <c r="B33" s="101">
        <f>'INFORME MENSUAL BU '!B146</f>
        <v>732</v>
      </c>
      <c r="C33" s="101">
        <f>'INFORME MENSUAL BU '!D146</f>
        <v>0</v>
      </c>
      <c r="D33" s="101">
        <f>'INFORME MENSUAL BU '!F146</f>
        <v>0</v>
      </c>
      <c r="E33" s="101">
        <f>'INFORME MENSUAL BU '!H146</f>
        <v>0</v>
      </c>
      <c r="F33" s="101">
        <f>'INFORME MENSUAL BU '!J146</f>
        <v>0</v>
      </c>
      <c r="G33" s="101">
        <f>'INFORME MENSUAL BU '!L146</f>
        <v>0</v>
      </c>
      <c r="H33" s="102">
        <f>'INFORME MENSUAL BU '!N146</f>
        <v>5</v>
      </c>
    </row>
    <row r="34" spans="1:8" x14ac:dyDescent="0.25">
      <c r="A34" s="73" t="s">
        <v>12</v>
      </c>
      <c r="B34" s="73">
        <f>SUM(B31:B33)</f>
        <v>1083</v>
      </c>
      <c r="C34" s="73">
        <f t="shared" ref="C34:G34" si="2">SUM(C31:C33)</f>
        <v>1</v>
      </c>
      <c r="D34" s="73">
        <f t="shared" si="2"/>
        <v>8</v>
      </c>
      <c r="E34" s="73">
        <f t="shared" si="2"/>
        <v>0</v>
      </c>
      <c r="F34" s="73">
        <f t="shared" si="2"/>
        <v>19</v>
      </c>
      <c r="G34" s="73">
        <f t="shared" si="2"/>
        <v>0</v>
      </c>
      <c r="H34" s="73">
        <f t="shared" ref="H34" si="3">SUM(H31:H33)</f>
        <v>5</v>
      </c>
    </row>
    <row r="35" spans="1:8" x14ac:dyDescent="0.25">
      <c r="A35" s="75" t="s">
        <v>13</v>
      </c>
      <c r="B35" s="191">
        <f>SUM(B34:G34)</f>
        <v>1111</v>
      </c>
      <c r="C35" s="191"/>
      <c r="D35" s="191"/>
      <c r="E35" s="191"/>
      <c r="F35" s="191"/>
      <c r="G35" s="191"/>
      <c r="H35" s="191"/>
    </row>
    <row r="36" spans="1:8" x14ac:dyDescent="0.25">
      <c r="A36" s="82"/>
      <c r="B36" s="82"/>
      <c r="C36" s="82"/>
      <c r="D36" s="103"/>
      <c r="E36" s="82"/>
      <c r="F36" s="82"/>
      <c r="G36" s="82"/>
      <c r="H36" s="82"/>
    </row>
    <row r="37" spans="1:8" x14ac:dyDescent="0.25">
      <c r="A37" s="192" t="s">
        <v>19</v>
      </c>
      <c r="B37" s="192"/>
      <c r="C37" s="192"/>
      <c r="D37" s="104"/>
      <c r="E37" s="82"/>
      <c r="F37" s="82"/>
      <c r="G37" s="82"/>
      <c r="H37" s="82"/>
    </row>
    <row r="38" spans="1:8" x14ac:dyDescent="0.25">
      <c r="A38" s="84" t="s">
        <v>3</v>
      </c>
      <c r="B38" s="84" t="s">
        <v>20</v>
      </c>
      <c r="C38" s="84" t="s">
        <v>175</v>
      </c>
      <c r="D38" s="105"/>
      <c r="E38" s="82"/>
      <c r="F38" s="82"/>
      <c r="G38" s="82"/>
      <c r="H38" s="82"/>
    </row>
    <row r="39" spans="1:8" x14ac:dyDescent="0.25">
      <c r="A39" s="20" t="str">
        <f>'INFORME MENSUAL BU '!A150</f>
        <v>La Franja Cultural</v>
      </c>
      <c r="B39" s="20">
        <f>'INFORME MENSUAL BU '!B150</f>
        <v>1</v>
      </c>
      <c r="C39" s="20">
        <f>'INFORME MENSUAL BU '!C150</f>
        <v>86</v>
      </c>
      <c r="D39" s="106"/>
      <c r="E39" s="82"/>
      <c r="F39" s="82"/>
      <c r="G39" s="82"/>
      <c r="H39" s="82"/>
    </row>
    <row r="40" spans="1:8" x14ac:dyDescent="0.25">
      <c r="A40" s="20" t="str">
        <f>'INFORME MENSUAL BU '!A151</f>
        <v>La Lunada</v>
      </c>
      <c r="B40" s="20">
        <f>'INFORME MENSUAL BU '!B151</f>
        <v>2</v>
      </c>
      <c r="C40" s="20">
        <f>'INFORME MENSUAL BU '!C151</f>
        <v>90</v>
      </c>
      <c r="D40" s="106"/>
      <c r="E40" s="82"/>
      <c r="F40" s="82"/>
      <c r="G40" s="82"/>
      <c r="H40" s="82"/>
    </row>
    <row r="41" spans="1:8" x14ac:dyDescent="0.25">
      <c r="A41" s="20" t="str">
        <f>'INFORME MENSUAL BU '!A152</f>
        <v>Feria del Rebusque</v>
      </c>
      <c r="B41" s="20">
        <f>'INFORME MENSUAL BU '!B152</f>
        <v>1</v>
      </c>
      <c r="C41" s="20">
        <f>'INFORME MENSUAL BU '!C152</f>
        <v>2000</v>
      </c>
      <c r="D41" s="106"/>
      <c r="E41" s="82"/>
      <c r="F41" s="82"/>
      <c r="G41" s="82"/>
      <c r="H41" s="82"/>
    </row>
    <row r="42" spans="1:8" x14ac:dyDescent="0.25">
      <c r="A42" s="20" t="str">
        <f>'INFORME MENSUAL BU '!A157</f>
        <v>Concurso de Karaoke para adm y docentes</v>
      </c>
      <c r="B42" s="20">
        <f>'INFORME MENSUAL BU '!B157</f>
        <v>1</v>
      </c>
      <c r="C42" s="20">
        <f>'INFORME MENSUAL BU '!C157</f>
        <v>12</v>
      </c>
      <c r="D42" s="106"/>
      <c r="E42" s="82"/>
      <c r="F42" s="82"/>
      <c r="G42" s="82"/>
      <c r="H42" s="82"/>
    </row>
    <row r="43" spans="1:8" x14ac:dyDescent="0.25">
      <c r="A43" s="20" t="str">
        <f>'INFORME MENSUAL BU '!A158</f>
        <v>Presentación Grupos Culturales Inducción</v>
      </c>
      <c r="B43" s="20">
        <f>'INFORME MENSUAL BU '!B158</f>
        <v>0</v>
      </c>
      <c r="C43" s="20">
        <f>'INFORME MENSUAL BU '!C158</f>
        <v>0</v>
      </c>
      <c r="D43" s="106"/>
      <c r="E43" s="82"/>
      <c r="F43" s="82"/>
      <c r="G43" s="82"/>
      <c r="H43" s="82"/>
    </row>
    <row r="44" spans="1:8" x14ac:dyDescent="0.25">
      <c r="A44" s="20" t="str">
        <f>'INFORME MENSUAL BU '!A159</f>
        <v>Toma Teatral 1</v>
      </c>
      <c r="B44" s="20">
        <f>'INFORME MENSUAL BU '!B159</f>
        <v>0</v>
      </c>
      <c r="C44" s="20">
        <f>'INFORME MENSUAL BU '!C159</f>
        <v>0</v>
      </c>
      <c r="D44" s="106"/>
      <c r="E44" s="82"/>
      <c r="F44" s="82"/>
      <c r="G44" s="82"/>
      <c r="H44" s="82"/>
    </row>
    <row r="45" spans="1:8" x14ac:dyDescent="0.25">
      <c r="A45" s="20" t="str">
        <f>'INFORME MENSUAL BU '!A160</f>
        <v>Audiciones Festival Interno de la Canción</v>
      </c>
      <c r="B45" s="20">
        <f>'INFORME MENSUAL BU '!B160</f>
        <v>1</v>
      </c>
      <c r="C45" s="20">
        <f>'INFORME MENSUAL BU '!C160</f>
        <v>189</v>
      </c>
      <c r="D45" s="106"/>
      <c r="E45" s="82"/>
      <c r="F45" s="82"/>
      <c r="G45" s="82"/>
      <c r="H45" s="82"/>
    </row>
    <row r="46" spans="1:8" x14ac:dyDescent="0.25">
      <c r="A46" s="75" t="s">
        <v>22</v>
      </c>
      <c r="B46" s="85">
        <f>SUM(B39:B45)</f>
        <v>6</v>
      </c>
      <c r="C46" s="85">
        <f>SUM(C39:C45)</f>
        <v>2377</v>
      </c>
      <c r="D46" s="105"/>
      <c r="E46" s="82"/>
      <c r="F46" s="82"/>
      <c r="G46" s="82"/>
      <c r="H46" s="82"/>
    </row>
    <row r="47" spans="1:8" x14ac:dyDescent="0.25">
      <c r="A47" s="82"/>
      <c r="B47" s="82"/>
      <c r="C47" s="82"/>
      <c r="D47" s="82"/>
      <c r="E47" s="82"/>
      <c r="F47" s="82"/>
      <c r="G47" s="82"/>
      <c r="H47" s="82"/>
    </row>
    <row r="48" spans="1:8" ht="15.75" x14ac:dyDescent="0.25">
      <c r="A48" s="2" t="s">
        <v>23</v>
      </c>
      <c r="B48" s="82"/>
      <c r="C48" s="82"/>
      <c r="D48" s="82"/>
      <c r="E48" s="82"/>
      <c r="F48" s="82"/>
      <c r="G48" s="82"/>
      <c r="H48" s="82"/>
    </row>
    <row r="49" spans="1:8" x14ac:dyDescent="0.25">
      <c r="A49" s="82"/>
      <c r="B49" s="82"/>
      <c r="C49" s="82"/>
      <c r="D49" s="82"/>
      <c r="E49" s="82"/>
      <c r="F49" s="82"/>
      <c r="G49" s="82"/>
      <c r="H49" s="82"/>
    </row>
    <row r="50" spans="1:8" x14ac:dyDescent="0.25">
      <c r="A50" s="181" t="s">
        <v>3</v>
      </c>
      <c r="B50" s="188" t="s">
        <v>145</v>
      </c>
      <c r="C50" s="189"/>
      <c r="D50" s="190"/>
      <c r="E50" s="181" t="s">
        <v>4</v>
      </c>
      <c r="F50" s="181" t="s">
        <v>5</v>
      </c>
      <c r="G50" s="181" t="s">
        <v>24</v>
      </c>
      <c r="H50" s="181" t="s">
        <v>16</v>
      </c>
    </row>
    <row r="51" spans="1:8" x14ac:dyDescent="0.25">
      <c r="A51" s="181"/>
      <c r="B51" s="73" t="s">
        <v>8</v>
      </c>
      <c r="C51" s="73" t="s">
        <v>9</v>
      </c>
      <c r="D51" s="73" t="s">
        <v>10</v>
      </c>
      <c r="E51" s="181"/>
      <c r="F51" s="181"/>
      <c r="G51" s="181"/>
      <c r="H51" s="181"/>
    </row>
    <row r="52" spans="1:8" x14ac:dyDescent="0.25">
      <c r="A52" s="73" t="s">
        <v>12</v>
      </c>
      <c r="B52" s="73">
        <f>'INFORME MENSUAL BU '!B187</f>
        <v>158</v>
      </c>
      <c r="C52" s="73">
        <f>'INFORME MENSUAL BU '!C187</f>
        <v>0</v>
      </c>
      <c r="D52" s="73">
        <f>'INFORME MENSUAL BU '!D187</f>
        <v>0</v>
      </c>
      <c r="E52" s="73">
        <f>'INFORME MENSUAL BU '!E187</f>
        <v>0</v>
      </c>
      <c r="F52" s="73">
        <f>'INFORME MENSUAL BU '!F187</f>
        <v>1</v>
      </c>
      <c r="G52" s="73">
        <f>'INFORME MENSUAL BU '!G187</f>
        <v>260</v>
      </c>
      <c r="H52" s="73">
        <f>'INFORME MENSUAL BU '!H187</f>
        <v>0</v>
      </c>
    </row>
    <row r="53" spans="1:8" x14ac:dyDescent="0.25">
      <c r="A53" s="75" t="s">
        <v>13</v>
      </c>
      <c r="B53" s="203">
        <f>SUM(B52:F52)</f>
        <v>159</v>
      </c>
      <c r="C53" s="204"/>
      <c r="D53" s="204"/>
      <c r="E53" s="204"/>
      <c r="F53" s="204"/>
      <c r="G53" s="204"/>
      <c r="H53" s="205"/>
    </row>
    <row r="54" spans="1:8" x14ac:dyDescent="0.25">
      <c r="A54" s="82"/>
      <c r="B54" s="82"/>
      <c r="C54" s="82"/>
      <c r="D54" s="82"/>
      <c r="E54" s="82"/>
      <c r="F54" s="82"/>
      <c r="G54" s="82"/>
      <c r="H54" s="82"/>
    </row>
    <row r="55" spans="1:8" x14ac:dyDescent="0.25">
      <c r="A55" s="184" t="s">
        <v>3</v>
      </c>
      <c r="B55" s="184" t="s">
        <v>145</v>
      </c>
      <c r="C55" s="184"/>
      <c r="D55" s="184" t="s">
        <v>10</v>
      </c>
      <c r="E55" s="184" t="s">
        <v>4</v>
      </c>
      <c r="F55" s="184" t="s">
        <v>5</v>
      </c>
      <c r="G55" s="82"/>
      <c r="H55" s="82"/>
    </row>
    <row r="56" spans="1:8" x14ac:dyDescent="0.25">
      <c r="A56" s="184"/>
      <c r="B56" s="66" t="s">
        <v>8</v>
      </c>
      <c r="C56" s="66" t="s">
        <v>9</v>
      </c>
      <c r="D56" s="184"/>
      <c r="E56" s="184"/>
      <c r="F56" s="184"/>
      <c r="G56" s="82"/>
      <c r="H56" s="82"/>
    </row>
    <row r="57" spans="1:8" x14ac:dyDescent="0.25">
      <c r="A57" s="102" t="str">
        <f>'INFORME MENSUAL BU '!A190</f>
        <v>Primeros Auxilios</v>
      </c>
      <c r="B57" s="102">
        <f>'INFORME MENSUAL BU '!B190</f>
        <v>0</v>
      </c>
      <c r="C57" s="102">
        <f>'INFORME MENSUAL BU '!C190</f>
        <v>0</v>
      </c>
      <c r="D57" s="102">
        <f>'INFORME MENSUAL BU '!D190</f>
        <v>0</v>
      </c>
      <c r="E57" s="102">
        <f>'INFORME MENSUAL BU '!E190</f>
        <v>0</v>
      </c>
      <c r="F57" s="102">
        <f>'INFORME MENSUAL BU '!F190</f>
        <v>0</v>
      </c>
      <c r="G57" s="82"/>
      <c r="H57" s="82"/>
    </row>
    <row r="58" spans="1:8" x14ac:dyDescent="0.25">
      <c r="A58" s="102" t="str">
        <f>'INFORME MENSUAL BU '!A191</f>
        <v>-</v>
      </c>
      <c r="B58" s="102">
        <f>'INFORME MENSUAL BU '!B191</f>
        <v>0</v>
      </c>
      <c r="C58" s="102">
        <f>'INFORME MENSUAL BU '!C191</f>
        <v>0</v>
      </c>
      <c r="D58" s="102">
        <f>'INFORME MENSUAL BU '!D191</f>
        <v>0</v>
      </c>
      <c r="E58" s="102">
        <f>'INFORME MENSUAL BU '!E191</f>
        <v>0</v>
      </c>
      <c r="F58" s="102">
        <f>'INFORME MENSUAL BU '!F191</f>
        <v>0</v>
      </c>
      <c r="G58" s="82"/>
      <c r="H58" s="82"/>
    </row>
    <row r="59" spans="1:8" x14ac:dyDescent="0.25">
      <c r="A59" s="102" t="str">
        <f>'INFORME MENSUAL BU '!A192</f>
        <v>-</v>
      </c>
      <c r="B59" s="102">
        <f>'INFORME MENSUAL BU '!B192</f>
        <v>0</v>
      </c>
      <c r="C59" s="102">
        <f>'INFORME MENSUAL BU '!C192</f>
        <v>0</v>
      </c>
      <c r="D59" s="102">
        <f>'INFORME MENSUAL BU '!D192</f>
        <v>0</v>
      </c>
      <c r="E59" s="102">
        <f>'INFORME MENSUAL BU '!E192</f>
        <v>0</v>
      </c>
      <c r="F59" s="102">
        <f>'INFORME MENSUAL BU '!F192</f>
        <v>0</v>
      </c>
      <c r="G59" s="82"/>
      <c r="H59" s="82"/>
    </row>
    <row r="60" spans="1:8" x14ac:dyDescent="0.25">
      <c r="A60" s="82"/>
      <c r="B60" s="82"/>
      <c r="C60" s="82"/>
      <c r="D60" s="82"/>
      <c r="E60" s="82"/>
      <c r="F60" s="82"/>
      <c r="G60" s="82"/>
      <c r="H60" s="82"/>
    </row>
    <row r="61" spans="1:8" ht="15.75" x14ac:dyDescent="0.25">
      <c r="A61" s="2" t="s">
        <v>176</v>
      </c>
      <c r="B61" s="82"/>
      <c r="C61" s="82"/>
      <c r="D61" s="82"/>
      <c r="E61" s="82"/>
      <c r="F61" s="82"/>
      <c r="G61" s="82"/>
      <c r="H61" s="82"/>
    </row>
    <row r="62" spans="1:8" x14ac:dyDescent="0.25">
      <c r="A62" s="82"/>
      <c r="B62" s="82"/>
      <c r="C62" s="82"/>
      <c r="D62" s="82"/>
      <c r="E62" s="82"/>
      <c r="F62" s="82"/>
      <c r="G62" s="82"/>
      <c r="H62" s="82"/>
    </row>
    <row r="63" spans="1:8" x14ac:dyDescent="0.25">
      <c r="A63" s="76"/>
      <c r="B63" s="66" t="s">
        <v>126</v>
      </c>
      <c r="C63" s="66" t="s">
        <v>127</v>
      </c>
      <c r="D63" s="66" t="s">
        <v>128</v>
      </c>
      <c r="E63" s="66" t="s">
        <v>129</v>
      </c>
      <c r="F63" s="66" t="s">
        <v>130</v>
      </c>
      <c r="G63" s="66" t="s">
        <v>131</v>
      </c>
      <c r="H63" s="82"/>
    </row>
    <row r="64" spans="1:8" x14ac:dyDescent="0.25">
      <c r="A64" s="86" t="s">
        <v>132</v>
      </c>
      <c r="B64" s="77">
        <f>'INFORME MENSUAL BU '!B203</f>
        <v>99</v>
      </c>
      <c r="C64" s="77">
        <f>'INFORME MENSUAL BU '!C203</f>
        <v>154</v>
      </c>
      <c r="D64" s="77">
        <f>'INFORME MENSUAL BU '!D203</f>
        <v>137</v>
      </c>
      <c r="E64" s="77">
        <f>'INFORME MENSUAL BU '!E203</f>
        <v>162</v>
      </c>
      <c r="F64" s="77">
        <f>'INFORME MENSUAL BU '!F203</f>
        <v>172</v>
      </c>
      <c r="G64" s="77">
        <f>'INFORME MENSUAL BU '!G203</f>
        <v>48</v>
      </c>
      <c r="H64" s="82"/>
    </row>
    <row r="65" spans="1:8" x14ac:dyDescent="0.25">
      <c r="A65" s="66" t="s">
        <v>133</v>
      </c>
      <c r="B65" s="77">
        <f>'INFORME MENSUAL BU '!B204</f>
        <v>93</v>
      </c>
      <c r="C65" s="77">
        <f>'INFORME MENSUAL BU '!C204</f>
        <v>160</v>
      </c>
      <c r="D65" s="77">
        <f>'INFORME MENSUAL BU '!D204</f>
        <v>161</v>
      </c>
      <c r="E65" s="77">
        <f>'INFORME MENSUAL BU '!E204</f>
        <v>185</v>
      </c>
      <c r="F65" s="77">
        <f>'INFORME MENSUAL BU '!F204</f>
        <v>201</v>
      </c>
      <c r="G65" s="77">
        <f>'INFORME MENSUAL BU '!G204</f>
        <v>29</v>
      </c>
      <c r="H65" s="82"/>
    </row>
    <row r="66" spans="1:8" x14ac:dyDescent="0.25">
      <c r="A66" s="66" t="s">
        <v>134</v>
      </c>
      <c r="B66" s="77">
        <f>'INFORME MENSUAL BU '!B205</f>
        <v>110</v>
      </c>
      <c r="C66" s="77">
        <f>'INFORME MENSUAL BU '!C205</f>
        <v>162</v>
      </c>
      <c r="D66" s="77">
        <f>'INFORME MENSUAL BU '!D205</f>
        <v>148</v>
      </c>
      <c r="E66" s="77">
        <f>'INFORME MENSUAL BU '!E205</f>
        <v>215</v>
      </c>
      <c r="F66" s="77">
        <f>'INFORME MENSUAL BU '!F205</f>
        <v>200</v>
      </c>
      <c r="G66" s="77">
        <f>'INFORME MENSUAL BU '!G205</f>
        <v>30</v>
      </c>
      <c r="H66" s="82"/>
    </row>
    <row r="67" spans="1:8" x14ac:dyDescent="0.25">
      <c r="A67" s="66" t="s">
        <v>135</v>
      </c>
      <c r="B67" s="77">
        <f>'INFORME MENSUAL BU '!B206</f>
        <v>85</v>
      </c>
      <c r="C67" s="77">
        <f>'INFORME MENSUAL BU '!C206</f>
        <v>111</v>
      </c>
      <c r="D67" s="77">
        <f>'INFORME MENSUAL BU '!D206</f>
        <v>122</v>
      </c>
      <c r="E67" s="77">
        <f>'INFORME MENSUAL BU '!E206</f>
        <v>153</v>
      </c>
      <c r="F67" s="77">
        <f>'INFORME MENSUAL BU '!F206</f>
        <v>173</v>
      </c>
      <c r="G67" s="77">
        <f>'INFORME MENSUAL BU '!G206</f>
        <v>0</v>
      </c>
      <c r="H67" s="82"/>
    </row>
    <row r="68" spans="1:8" x14ac:dyDescent="0.25">
      <c r="A68" s="66" t="s">
        <v>136</v>
      </c>
      <c r="B68" s="77">
        <f>'INFORME MENSUAL BU '!B207</f>
        <v>86</v>
      </c>
      <c r="C68" s="77">
        <f>'INFORME MENSUAL BU '!C207</f>
        <v>143</v>
      </c>
      <c r="D68" s="77">
        <f>'INFORME MENSUAL BU '!D207</f>
        <v>116</v>
      </c>
      <c r="E68" s="77">
        <f>'INFORME MENSUAL BU '!E207</f>
        <v>127</v>
      </c>
      <c r="F68" s="77">
        <f>'INFORME MENSUAL BU '!F207</f>
        <v>133</v>
      </c>
      <c r="G68" s="77">
        <f>'INFORME MENSUAL BU '!G207</f>
        <v>0</v>
      </c>
      <c r="H68" s="82"/>
    </row>
    <row r="69" spans="1:8" x14ac:dyDescent="0.25">
      <c r="A69" s="66" t="s">
        <v>137</v>
      </c>
      <c r="B69" s="77">
        <f>'INFORME MENSUAL BU '!B208</f>
        <v>48</v>
      </c>
      <c r="C69" s="77">
        <f>'INFORME MENSUAL BU '!C208</f>
        <v>71</v>
      </c>
      <c r="D69" s="77">
        <f>'INFORME MENSUAL BU '!D208</f>
        <v>58</v>
      </c>
      <c r="E69" s="77">
        <f>'INFORME MENSUAL BU '!E208</f>
        <v>84</v>
      </c>
      <c r="F69" s="77">
        <f>'INFORME MENSUAL BU '!F208</f>
        <v>70</v>
      </c>
      <c r="G69" s="77">
        <f>'INFORME MENSUAL BU '!G208</f>
        <v>0</v>
      </c>
      <c r="H69" s="82"/>
    </row>
    <row r="70" spans="1:8" x14ac:dyDescent="0.25">
      <c r="A70" s="66" t="s">
        <v>12</v>
      </c>
      <c r="B70" s="87">
        <f>SUM(B64:B69)</f>
        <v>521</v>
      </c>
      <c r="C70" s="87">
        <f>SUM(C64:C69)</f>
        <v>801</v>
      </c>
      <c r="D70" s="87">
        <f t="shared" ref="D70:G70" si="4">SUM(D64:D69)</f>
        <v>742</v>
      </c>
      <c r="E70" s="87">
        <f t="shared" si="4"/>
        <v>926</v>
      </c>
      <c r="F70" s="87">
        <f t="shared" si="4"/>
        <v>949</v>
      </c>
      <c r="G70" s="87">
        <f t="shared" si="4"/>
        <v>107</v>
      </c>
      <c r="H70" s="82"/>
    </row>
    <row r="71" spans="1:8" x14ac:dyDescent="0.25">
      <c r="A71" s="6" t="s">
        <v>138</v>
      </c>
      <c r="B71" s="193">
        <f>SUM(B70:G70)</f>
        <v>4046</v>
      </c>
      <c r="C71" s="194"/>
      <c r="D71" s="194"/>
      <c r="E71" s="194"/>
      <c r="F71" s="194"/>
      <c r="G71" s="195"/>
      <c r="H71" s="82"/>
    </row>
    <row r="72" spans="1:8" x14ac:dyDescent="0.25">
      <c r="A72" s="82"/>
      <c r="B72" s="82"/>
      <c r="C72" s="82"/>
      <c r="D72" s="82"/>
      <c r="E72" s="82"/>
      <c r="F72" s="82"/>
      <c r="G72" s="82"/>
      <c r="H72" s="82"/>
    </row>
    <row r="73" spans="1:8" ht="15.75" x14ac:dyDescent="0.25">
      <c r="A73" s="2" t="s">
        <v>25</v>
      </c>
      <c r="B73" s="82"/>
      <c r="C73" s="82"/>
      <c r="D73" s="82"/>
      <c r="E73" s="82"/>
      <c r="F73" s="82"/>
      <c r="G73" s="82"/>
      <c r="H73" s="82"/>
    </row>
    <row r="74" spans="1:8" x14ac:dyDescent="0.25">
      <c r="A74" s="82"/>
      <c r="B74" s="82"/>
      <c r="C74" s="82"/>
      <c r="D74" s="82"/>
      <c r="E74" s="82"/>
      <c r="F74" s="82"/>
      <c r="G74" s="82"/>
      <c r="H74" s="82"/>
    </row>
    <row r="75" spans="1:8" x14ac:dyDescent="0.25">
      <c r="A75" s="88"/>
      <c r="B75" s="5" t="s">
        <v>126</v>
      </c>
      <c r="C75" s="5" t="s">
        <v>127</v>
      </c>
      <c r="D75" s="5" t="s">
        <v>128</v>
      </c>
      <c r="E75" s="5" t="s">
        <v>129</v>
      </c>
      <c r="F75" s="5" t="s">
        <v>130</v>
      </c>
      <c r="G75" s="5" t="s">
        <v>131</v>
      </c>
      <c r="H75" s="82"/>
    </row>
    <row r="76" spans="1:8" x14ac:dyDescent="0.25">
      <c r="A76" s="5" t="s">
        <v>139</v>
      </c>
      <c r="B76" s="77">
        <f>'INFORME MENSUAL BU '!B215</f>
        <v>75</v>
      </c>
      <c r="C76" s="77">
        <f>'INFORME MENSUAL BU '!C215</f>
        <v>167</v>
      </c>
      <c r="D76" s="77">
        <f>'INFORME MENSUAL BU '!D215</f>
        <v>114</v>
      </c>
      <c r="E76" s="77">
        <f>'INFORME MENSUAL BU '!E215</f>
        <v>216</v>
      </c>
      <c r="F76" s="77">
        <f>'INFORME MENSUAL BU '!F215</f>
        <v>215</v>
      </c>
      <c r="G76" s="77">
        <f>'INFORME MENSUAL BU '!G215</f>
        <v>0</v>
      </c>
      <c r="H76" s="82"/>
    </row>
    <row r="77" spans="1:8" x14ac:dyDescent="0.25">
      <c r="A77" s="5" t="s">
        <v>140</v>
      </c>
      <c r="B77" s="77">
        <f>'INFORME MENSUAL BU '!B216</f>
        <v>155</v>
      </c>
      <c r="C77" s="77">
        <f>'INFORME MENSUAL BU '!C216</f>
        <v>277</v>
      </c>
      <c r="D77" s="77">
        <f>'INFORME MENSUAL BU '!D216</f>
        <v>261</v>
      </c>
      <c r="E77" s="77">
        <f>'INFORME MENSUAL BU '!E216</f>
        <v>351</v>
      </c>
      <c r="F77" s="77">
        <f>'INFORME MENSUAL BU '!F216</f>
        <v>327</v>
      </c>
      <c r="G77" s="77">
        <f>'INFORME MENSUAL BU '!G216</f>
        <v>0</v>
      </c>
      <c r="H77" s="82"/>
    </row>
    <row r="78" spans="1:8" x14ac:dyDescent="0.25">
      <c r="A78" s="5" t="s">
        <v>141</v>
      </c>
      <c r="B78" s="77">
        <f>'INFORME MENSUAL BU '!B217</f>
        <v>154</v>
      </c>
      <c r="C78" s="77">
        <f>'INFORME MENSUAL BU '!C217</f>
        <v>327</v>
      </c>
      <c r="D78" s="77">
        <f>'INFORME MENSUAL BU '!D217</f>
        <v>298</v>
      </c>
      <c r="E78" s="77">
        <f>'INFORME MENSUAL BU '!E217</f>
        <v>306</v>
      </c>
      <c r="F78" s="77">
        <f>'INFORME MENSUAL BU '!F217</f>
        <v>315</v>
      </c>
      <c r="G78" s="77">
        <f>'INFORME MENSUAL BU '!G217</f>
        <v>0</v>
      </c>
      <c r="H78" s="82"/>
    </row>
    <row r="79" spans="1:8" x14ac:dyDescent="0.25">
      <c r="A79" s="5" t="s">
        <v>142</v>
      </c>
      <c r="B79" s="77">
        <f>'INFORME MENSUAL BU '!B218</f>
        <v>61</v>
      </c>
      <c r="C79" s="77">
        <f>'INFORME MENSUAL BU '!C218</f>
        <v>115</v>
      </c>
      <c r="D79" s="77">
        <f>'INFORME MENSUAL BU '!D218</f>
        <v>121</v>
      </c>
      <c r="E79" s="77">
        <f>'INFORME MENSUAL BU '!E218</f>
        <v>153</v>
      </c>
      <c r="F79" s="77">
        <f>'INFORME MENSUAL BU '!F218</f>
        <v>108</v>
      </c>
      <c r="G79" s="77">
        <f>'INFORME MENSUAL BU '!G218</f>
        <v>0</v>
      </c>
      <c r="H79" s="82"/>
    </row>
    <row r="80" spans="1:8" x14ac:dyDescent="0.25">
      <c r="A80" s="5" t="s">
        <v>143</v>
      </c>
      <c r="B80" s="77">
        <f>'INFORME MENSUAL BU '!B219</f>
        <v>15</v>
      </c>
      <c r="C80" s="77">
        <f>'INFORME MENSUAL BU '!C219</f>
        <v>71</v>
      </c>
      <c r="D80" s="77">
        <f>'INFORME MENSUAL BU '!D219</f>
        <v>32</v>
      </c>
      <c r="E80" s="77">
        <f>'INFORME MENSUAL BU '!E219</f>
        <v>57</v>
      </c>
      <c r="F80" s="77">
        <f>'INFORME MENSUAL BU '!F219</f>
        <v>66</v>
      </c>
      <c r="G80" s="77">
        <f>'INFORME MENSUAL BU '!G219</f>
        <v>0</v>
      </c>
      <c r="H80" s="82"/>
    </row>
    <row r="81" spans="1:8" x14ac:dyDescent="0.25">
      <c r="A81" s="5" t="s">
        <v>12</v>
      </c>
      <c r="B81" s="83">
        <f>SUM(B76:B80)</f>
        <v>460</v>
      </c>
      <c r="C81" s="83">
        <f t="shared" ref="C81:G81" si="5">SUM(C76:C80)</f>
        <v>957</v>
      </c>
      <c r="D81" s="83">
        <f t="shared" si="5"/>
        <v>826</v>
      </c>
      <c r="E81" s="83">
        <f t="shared" si="5"/>
        <v>1083</v>
      </c>
      <c r="F81" s="83">
        <f t="shared" si="5"/>
        <v>1031</v>
      </c>
      <c r="G81" s="83">
        <f t="shared" si="5"/>
        <v>0</v>
      </c>
      <c r="H81" s="82"/>
    </row>
    <row r="82" spans="1:8" x14ac:dyDescent="0.25">
      <c r="A82" s="71" t="s">
        <v>138</v>
      </c>
      <c r="B82" s="196">
        <f>SUM(B81:G81)</f>
        <v>4357</v>
      </c>
      <c r="C82" s="197"/>
      <c r="D82" s="197"/>
      <c r="E82" s="197"/>
      <c r="F82" s="197"/>
      <c r="G82" s="198"/>
      <c r="H82" s="82"/>
    </row>
    <row r="83" spans="1:8" x14ac:dyDescent="0.25">
      <c r="A83" s="82"/>
      <c r="B83" s="82"/>
      <c r="C83" s="82"/>
      <c r="D83" s="82"/>
      <c r="E83" s="82"/>
      <c r="F83" s="82"/>
      <c r="G83" s="82"/>
      <c r="H83" s="82"/>
    </row>
    <row r="84" spans="1:8" ht="15.75" x14ac:dyDescent="0.25">
      <c r="A84" s="2" t="s">
        <v>26</v>
      </c>
      <c r="B84" s="82"/>
      <c r="C84" s="82"/>
      <c r="D84" s="82"/>
      <c r="E84" s="82"/>
      <c r="F84" s="82"/>
      <c r="G84" s="82"/>
      <c r="H84" s="82"/>
    </row>
    <row r="85" spans="1:8" x14ac:dyDescent="0.25">
      <c r="A85" s="82"/>
      <c r="B85" s="82"/>
      <c r="C85" s="82"/>
      <c r="D85" s="82"/>
      <c r="E85" s="82"/>
      <c r="F85" s="82"/>
      <c r="G85" s="82"/>
      <c r="H85" s="82"/>
    </row>
    <row r="86" spans="1:8" x14ac:dyDescent="0.25">
      <c r="A86" s="199" t="s">
        <v>144</v>
      </c>
      <c r="B86" s="200" t="s">
        <v>145</v>
      </c>
      <c r="C86" s="201"/>
      <c r="D86" s="202"/>
      <c r="E86" s="199" t="s">
        <v>4</v>
      </c>
      <c r="F86" s="199" t="s">
        <v>5</v>
      </c>
      <c r="G86" s="199" t="s">
        <v>6</v>
      </c>
      <c r="H86" s="199" t="s">
        <v>146</v>
      </c>
    </row>
    <row r="87" spans="1:8" x14ac:dyDescent="0.25">
      <c r="A87" s="199"/>
      <c r="B87" s="79" t="s">
        <v>8</v>
      </c>
      <c r="C87" s="79" t="s">
        <v>9</v>
      </c>
      <c r="D87" s="79" t="s">
        <v>10</v>
      </c>
      <c r="E87" s="199"/>
      <c r="F87" s="199"/>
      <c r="G87" s="199"/>
      <c r="H87" s="199"/>
    </row>
    <row r="88" spans="1:8" x14ac:dyDescent="0.25">
      <c r="A88" s="80" t="s">
        <v>12</v>
      </c>
      <c r="B88" s="81">
        <f>'INFORME MENSUAL BU '!B250</f>
        <v>388</v>
      </c>
      <c r="C88" s="81">
        <f>'INFORME MENSUAL BU '!C250</f>
        <v>0</v>
      </c>
      <c r="D88" s="81">
        <f>'INFORME MENSUAL BU '!D250</f>
        <v>0</v>
      </c>
      <c r="E88" s="81">
        <f>'INFORME MENSUAL BU '!E250</f>
        <v>4</v>
      </c>
      <c r="F88" s="81">
        <f>'INFORME MENSUAL BU '!F250</f>
        <v>0</v>
      </c>
      <c r="G88" s="81">
        <f>'INFORME MENSUAL BU '!G250</f>
        <v>0</v>
      </c>
      <c r="H88" s="81">
        <f>SUM(B88:G88)</f>
        <v>392</v>
      </c>
    </row>
    <row r="89" spans="1:8" x14ac:dyDescent="0.25">
      <c r="A89" s="82"/>
      <c r="B89" s="82"/>
      <c r="C89" s="82"/>
      <c r="D89" s="82"/>
      <c r="E89" s="82"/>
      <c r="F89" s="82"/>
      <c r="G89" s="82"/>
      <c r="H89" s="82"/>
    </row>
    <row r="90" spans="1:8" x14ac:dyDescent="0.25">
      <c r="A90" s="206" t="s">
        <v>177</v>
      </c>
      <c r="B90" s="206"/>
      <c r="C90" s="206"/>
      <c r="D90" s="89">
        <f>B53+B35+B25+B16</f>
        <v>2720</v>
      </c>
      <c r="E90" s="82"/>
      <c r="F90" s="82"/>
      <c r="G90" s="82"/>
      <c r="H90" s="82"/>
    </row>
    <row r="91" spans="1:8" x14ac:dyDescent="0.25">
      <c r="A91" s="206" t="s">
        <v>178</v>
      </c>
      <c r="B91" s="206"/>
      <c r="C91" s="206"/>
      <c r="D91" s="90">
        <f>C46+D46</f>
        <v>2377</v>
      </c>
      <c r="E91" s="82"/>
      <c r="F91" s="82"/>
      <c r="G91" s="82"/>
      <c r="H91" s="82"/>
    </row>
    <row r="92" spans="1:8" x14ac:dyDescent="0.25">
      <c r="A92" s="206" t="s">
        <v>179</v>
      </c>
      <c r="B92" s="206"/>
      <c r="C92" s="206"/>
      <c r="D92" s="89">
        <f>B82+H88+B71</f>
        <v>8795</v>
      </c>
      <c r="E92" s="82"/>
      <c r="F92" s="82"/>
      <c r="G92" s="82"/>
      <c r="H92" s="82"/>
    </row>
    <row r="93" spans="1:8" x14ac:dyDescent="0.25">
      <c r="A93" s="206" t="s">
        <v>180</v>
      </c>
      <c r="B93" s="206"/>
      <c r="C93" s="206"/>
      <c r="D93" s="89">
        <f>SUM(D90:D92)</f>
        <v>13892</v>
      </c>
      <c r="E93" s="82"/>
      <c r="F93" s="82"/>
      <c r="G93" s="82"/>
      <c r="H93" s="82"/>
    </row>
  </sheetData>
  <mergeCells count="48">
    <mergeCell ref="H86:H87"/>
    <mergeCell ref="A90:C90"/>
    <mergeCell ref="A91:C91"/>
    <mergeCell ref="A92:C92"/>
    <mergeCell ref="A93:C93"/>
    <mergeCell ref="B53:H53"/>
    <mergeCell ref="A55:A56"/>
    <mergeCell ref="B55:C55"/>
    <mergeCell ref="D55:D56"/>
    <mergeCell ref="E55:E56"/>
    <mergeCell ref="F55:F56"/>
    <mergeCell ref="B71:G71"/>
    <mergeCell ref="B82:G82"/>
    <mergeCell ref="A86:A87"/>
    <mergeCell ref="B86:D86"/>
    <mergeCell ref="E86:E87"/>
    <mergeCell ref="F86:F87"/>
    <mergeCell ref="G86:G87"/>
    <mergeCell ref="H29:H30"/>
    <mergeCell ref="B35:H35"/>
    <mergeCell ref="A50:A51"/>
    <mergeCell ref="B50:D50"/>
    <mergeCell ref="E50:E51"/>
    <mergeCell ref="F50:F51"/>
    <mergeCell ref="G50:G51"/>
    <mergeCell ref="H50:H51"/>
    <mergeCell ref="A37:C37"/>
    <mergeCell ref="B25:G25"/>
    <mergeCell ref="A29:A30"/>
    <mergeCell ref="B29:D29"/>
    <mergeCell ref="E29:E30"/>
    <mergeCell ref="F29:F30"/>
    <mergeCell ref="G29:G30"/>
    <mergeCell ref="B16:H16"/>
    <mergeCell ref="A19:A20"/>
    <mergeCell ref="B19:C19"/>
    <mergeCell ref="D19:D20"/>
    <mergeCell ref="E19:E20"/>
    <mergeCell ref="F19:F20"/>
    <mergeCell ref="G19:G20"/>
    <mergeCell ref="A6:H6"/>
    <mergeCell ref="A7:H7"/>
    <mergeCell ref="A10:A11"/>
    <mergeCell ref="B10:D10"/>
    <mergeCell ref="E10:E11"/>
    <mergeCell ref="F10:F11"/>
    <mergeCell ref="G10:G11"/>
    <mergeCell ref="H10:H11"/>
  </mergeCells>
  <pageMargins left="0.7" right="0.7" top="0.75" bottom="0.75" header="0.3" footer="0.3"/>
  <pageSetup paperSize="9" scale="67" orientation="portrait" r:id="rId1"/>
  <colBreaks count="1" manualBreakCount="1">
    <brk id="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INFORME MENSUAL BU </vt:lpstr>
      <vt:lpstr>INFORME ABREVIADO</vt:lpstr>
      <vt:lpstr>'INFORME ABREVIADO'!Área_de_impresión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Alejandro Martinez M.</dc:creator>
  <cp:lastModifiedBy>Oscar Alejandro Martinez M.</cp:lastModifiedBy>
  <dcterms:created xsi:type="dcterms:W3CDTF">2017-10-12T15:59:04Z</dcterms:created>
  <dcterms:modified xsi:type="dcterms:W3CDTF">2019-01-24T20:26:06Z</dcterms:modified>
</cp:coreProperties>
</file>