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anadosdiana\Google Drive\VRI-2018\Información desde 2018-II\Acreditacion institucional\1- Plan de mejoramiento 2014-2018\Soportes\C 15-1\"/>
    </mc:Choice>
  </mc:AlternateContent>
  <bookViews>
    <workbookView xWindow="0" yWindow="0" windowWidth="24000" windowHeight="9735" firstSheet="1" activeTab="3"/>
  </bookViews>
  <sheets>
    <sheet name="Hoja1" sheetId="1" state="hidden" r:id="rId1"/>
    <sheet name="2015" sheetId="5" r:id="rId2"/>
    <sheet name="2016" sheetId="4" r:id="rId3"/>
    <sheet name="2017" sheetId="6" r:id="rId4"/>
    <sheet name="Hoja2" sheetId="2" state="hidden" r:id="rId5"/>
  </sheets>
  <definedNames>
    <definedName name="_xlnm._FilterDatabase" localSheetId="1" hidden="1">'2015'!$A$1:$P$57</definedName>
    <definedName name="_xlnm._FilterDatabase" localSheetId="2" hidden="1">'2016'!$A$1:$S$46</definedName>
    <definedName name="_xlnm._FilterDatabase" localSheetId="3" hidden="1">'2017'!$A$1:$O$41</definedName>
    <definedName name="_xlnm._FilterDatabase" localSheetId="4" hidden="1">Hoja2!$A$4:$G$56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2" i="6" l="1"/>
  <c r="N42" i="6"/>
  <c r="M42" i="6"/>
  <c r="L42" i="6"/>
  <c r="R47" i="4"/>
  <c r="Q47" i="4"/>
  <c r="P47" i="4"/>
  <c r="O47" i="4"/>
  <c r="N47" i="4"/>
  <c r="P58" i="5"/>
  <c r="O58" i="5"/>
  <c r="N58" i="5"/>
  <c r="M58" i="5"/>
  <c r="L58" i="5"/>
  <c r="E51" i="6" l="1"/>
  <c r="E62" i="5"/>
  <c r="E65" i="5" s="1"/>
  <c r="A37" i="5"/>
  <c r="E56" i="4"/>
  <c r="Q44" i="4"/>
  <c r="Q46" i="4"/>
  <c r="Q43" i="4"/>
  <c r="Q42" i="4"/>
  <c r="Q41" i="4"/>
  <c r="Q40" i="4"/>
  <c r="Q39" i="4"/>
  <c r="Q38" i="4"/>
  <c r="Q37" i="4"/>
  <c r="Q36" i="4"/>
  <c r="Q35" i="4"/>
  <c r="Q34" i="4"/>
  <c r="Q33" i="4"/>
  <c r="Q32" i="4"/>
  <c r="Q31" i="4"/>
  <c r="Q30" i="4"/>
  <c r="Q45" i="4"/>
  <c r="Q25" i="4"/>
  <c r="Q24" i="4"/>
  <c r="Q23" i="4"/>
  <c r="Q21" i="4"/>
  <c r="Q20" i="4"/>
  <c r="Q18" i="4"/>
  <c r="Q17" i="4"/>
  <c r="Q28" i="4"/>
  <c r="Q16" i="4"/>
  <c r="Q15" i="4"/>
  <c r="Q14" i="4"/>
  <c r="Q27" i="4"/>
  <c r="Q26" i="4"/>
  <c r="Q13" i="4"/>
  <c r="Q19" i="4"/>
  <c r="Q12" i="4"/>
  <c r="Q11" i="4"/>
  <c r="Q10" i="4"/>
  <c r="Q9" i="4"/>
  <c r="Q8" i="4"/>
  <c r="Q7" i="4"/>
  <c r="Q6" i="4"/>
  <c r="Q29" i="4"/>
  <c r="Q5" i="4"/>
  <c r="Q4" i="4"/>
  <c r="Q2" i="4"/>
  <c r="Q22" i="4"/>
  <c r="Q3" i="4"/>
  <c r="G65" i="2"/>
  <c r="I71" i="1"/>
  <c r="I65" i="1"/>
  <c r="L41" i="1"/>
  <c r="L40" i="1"/>
  <c r="L39" i="1"/>
  <c r="L38" i="1"/>
  <c r="L42" i="1" s="1"/>
  <c r="I41" i="1"/>
  <c r="N41" i="1" s="1"/>
  <c r="I40" i="1"/>
  <c r="N40" i="1" s="1"/>
  <c r="I39" i="1"/>
  <c r="N39" i="1" s="1"/>
  <c r="I38" i="1"/>
  <c r="N38" i="1" s="1"/>
  <c r="N42" i="1" s="1"/>
  <c r="M32" i="1"/>
  <c r="N30" i="1"/>
  <c r="N28" i="1"/>
  <c r="N26" i="1"/>
  <c r="N24" i="1"/>
  <c r="N22" i="1"/>
  <c r="N20" i="1"/>
  <c r="N18" i="1"/>
  <c r="N16" i="1"/>
  <c r="N14" i="1"/>
  <c r="N12" i="1"/>
  <c r="N10" i="1"/>
  <c r="N8" i="1"/>
  <c r="L31" i="1"/>
  <c r="L30" i="1"/>
  <c r="L29" i="1"/>
  <c r="L28" i="1"/>
  <c r="L27" i="1"/>
  <c r="L26" i="1"/>
  <c r="L25" i="1"/>
  <c r="L24" i="1"/>
  <c r="L23" i="1"/>
  <c r="L22" i="1"/>
  <c r="L21" i="1"/>
  <c r="L20" i="1"/>
  <c r="L19" i="1"/>
  <c r="L18" i="1"/>
  <c r="L17" i="1"/>
  <c r="L16" i="1"/>
  <c r="L15" i="1"/>
  <c r="L14" i="1"/>
  <c r="L13" i="1"/>
  <c r="L12" i="1"/>
  <c r="L11" i="1"/>
  <c r="L10" i="1"/>
  <c r="L9" i="1"/>
  <c r="L8" i="1"/>
  <c r="L7" i="1"/>
  <c r="L32" i="1" s="1"/>
  <c r="I31" i="1"/>
  <c r="N31" i="1" s="1"/>
  <c r="I30" i="1"/>
  <c r="I29" i="1"/>
  <c r="N29" i="1" s="1"/>
  <c r="I28" i="1"/>
  <c r="I27" i="1"/>
  <c r="N27" i="1" s="1"/>
  <c r="I26" i="1"/>
  <c r="I25" i="1"/>
  <c r="N25" i="1" s="1"/>
  <c r="I24" i="1"/>
  <c r="I23" i="1"/>
  <c r="N23" i="1" s="1"/>
  <c r="I22" i="1"/>
  <c r="I21" i="1"/>
  <c r="N21" i="1" s="1"/>
  <c r="I20" i="1"/>
  <c r="I19" i="1"/>
  <c r="N19" i="1" s="1"/>
  <c r="I18" i="1"/>
  <c r="I17" i="1"/>
  <c r="N17" i="1" s="1"/>
  <c r="I16" i="1"/>
  <c r="I15" i="1"/>
  <c r="N15" i="1" s="1"/>
  <c r="I14" i="1"/>
  <c r="I13" i="1"/>
  <c r="N13" i="1" s="1"/>
  <c r="I12" i="1"/>
  <c r="I11" i="1"/>
  <c r="N11" i="1" s="1"/>
  <c r="I10" i="1"/>
  <c r="I9" i="1"/>
  <c r="N9" i="1" s="1"/>
  <c r="I8" i="1"/>
  <c r="I7" i="1"/>
  <c r="N7" i="1" s="1"/>
  <c r="N32" i="1" s="1"/>
  <c r="I42" i="1" l="1"/>
  <c r="I32" i="1"/>
  <c r="I67" i="1" s="1"/>
  <c r="I72" i="1" s="1"/>
</calcChain>
</file>

<file path=xl/sharedStrings.xml><?xml version="1.0" encoding="utf-8"?>
<sst xmlns="http://schemas.openxmlformats.org/spreadsheetml/2006/main" count="2053" uniqueCount="721">
  <si>
    <t>No.</t>
  </si>
  <si>
    <t>CODIGO</t>
  </si>
  <si>
    <t>TITULO</t>
  </si>
  <si>
    <t>INVESTIGADOR PRINCIPAL</t>
  </si>
  <si>
    <t>UNIDAD RESPONSABLE</t>
  </si>
  <si>
    <t>GRUPO(S) DE INVESTIGACIÓN</t>
  </si>
  <si>
    <t>PCI 2016 - 8890</t>
  </si>
  <si>
    <t>Análisis de los servicios ecosistémicos relacionados con el recurso hídrico y su utilidad para la gobernanza del agua en la quebrada El Cedro del borde norte de Bogotá, localidad de Usaquén.</t>
  </si>
  <si>
    <t>José Alfonso Avellaneda Cusaría</t>
  </si>
  <si>
    <t>Facultad de Ingeniería Programa de Ingeniería Ambiental</t>
  </si>
  <si>
    <t xml:space="preserve">Agua salud y ambiente / Gintecpro / Departamento de humanidades </t>
  </si>
  <si>
    <t>PCI 2016 - 8977</t>
  </si>
  <si>
    <t>Redes de prácticas de colaboración de grupos de investigación y procesos de producción de conocimiento asociados: Un estudio de casos en una Universidad Colombiana</t>
  </si>
  <si>
    <t>Nubia Isolina Patarroyo Durán</t>
  </si>
  <si>
    <t>Facultad de Ingeniería Programa de Ingeniería Industrial</t>
  </si>
  <si>
    <t>Gintecpro / Agua salud y ambiente</t>
  </si>
  <si>
    <t>PCI 2016 - 8988</t>
  </si>
  <si>
    <t>Estudio acerca de los marcos de relacionamiento jurídico, político y económico necesarios para determinar la estructuración y/o consolidación de negocios internacionales entre Colombia y Emiratos Árabes Unidos.</t>
  </si>
  <si>
    <t>Pedro Nel Valbuena Hernández</t>
  </si>
  <si>
    <t>Facultad de Ciencias Económicas y Administrativas</t>
  </si>
  <si>
    <t>Grupo de Investigación en Estudios Sociales -Sures</t>
  </si>
  <si>
    <t>PCI 2016 - 8835</t>
  </si>
  <si>
    <t>Efecto de señales estáticas evolutivamente relevantes (sexo, dominancia, y atractivo) en el procesamiento cortical de rostros humanos.</t>
  </si>
  <si>
    <t>Eugenio Valderrama Escallón</t>
  </si>
  <si>
    <t>Facultad de Psicología</t>
  </si>
  <si>
    <t>Grupo de Investigación de Biología de la Universidad El Bosque -GRIB- / Procesos Cognoscitivos y educación</t>
  </si>
  <si>
    <t>PCI 2016 - 8962</t>
  </si>
  <si>
    <t>Beatriz Tsukamoto Uchida</t>
  </si>
  <si>
    <t>Diseño, Imagen y Comunicación /  Unidad de Investigación Básica Oral -UIBO- / OSIRIS &amp; BIOAXIS</t>
  </si>
  <si>
    <t>PCI 2016 - 8821</t>
  </si>
  <si>
    <t>Presencia de Aedes aegypti e infección natural con el virus del dengue y casos probables de esta enfermedad en municipios del departamento de Cundinamarca ubicados por encima de los 1800 msnm.</t>
  </si>
  <si>
    <t>Víctor Alberto Olano Martínez</t>
  </si>
  <si>
    <t>Vicerrectoría de Investigaciones / Facultad de Medicina</t>
  </si>
  <si>
    <t>Saneamiento Ecológico, Salud y Medio Ambiente / Virología / Medicina Comunitaria</t>
  </si>
  <si>
    <t>PCI 2016 - 8898</t>
  </si>
  <si>
    <t>Prácticas del personal de salud y las mujeres durante el proceso de atención del embarazo, parto y puerperio: la integralidad y la humanización en la Subred Integrada de Servicios de Salud Norte E.S.E. de la ciudad de Bogotá - localidad de Usaquén.</t>
  </si>
  <si>
    <t>Alejandro Perdomo Rubio</t>
  </si>
  <si>
    <t>Facultad de Odontología / Facultad de Medicina</t>
  </si>
  <si>
    <t>Unidad de Epidemiología Clínica Oral –UNIECLO- / Complejidad y salud pública / Medicina comunitaria Universidad El Bosque</t>
  </si>
  <si>
    <t>PCI 2016 - 8822</t>
  </si>
  <si>
    <t>Relación entre los discursos sobre la enfermedad Zika y la dinámica epidemiológica en Colombia desde octubre de 2015 hasta abril de 2016.</t>
  </si>
  <si>
    <t>Diana Marcela Sarmiento Senior</t>
  </si>
  <si>
    <t>Vicerrectoría de Investigaciones / Facultad de Medicina / Departamento de Humanidades</t>
  </si>
  <si>
    <t>Saneamiento Ecológico, Salud y Medio Ambiente/ Complejidad y salud pública / Departamento de humanidades</t>
  </si>
  <si>
    <t>PCI 2016 - 9004</t>
  </si>
  <si>
    <t>El valor predictivo de las habilidades de control inhibitorio y planeación para el rendimiento académico en niños y jóvenes universitarios.</t>
  </si>
  <si>
    <t>Daniela Filipa da Silva Marques</t>
  </si>
  <si>
    <t>Procesos Cognoscitivos y Educación</t>
  </si>
  <si>
    <t>PCI 2016 - 8840</t>
  </si>
  <si>
    <t>Evaluación de los principios y regulaciones que orientan las valoraciones de Ensayos Clínicos patrocinados por la industria farmacéutica en Comités de Ética de Investigación en Colombia.</t>
  </si>
  <si>
    <t>Jaime Escobar Triana</t>
  </si>
  <si>
    <t>Departamento de Bioética</t>
  </si>
  <si>
    <t>Bioética, Ciencias de la Vida</t>
  </si>
  <si>
    <t>PCI 2016 - 8880</t>
  </si>
  <si>
    <t>Preferencias de hábitats del Cangrejo negro (Gecarinus ruricola): base para el manejo sostenible del patrimonio ecológico y cultural de la Isla de Providencia.</t>
  </si>
  <si>
    <t>Yina Patricia Salamanca Blanco</t>
  </si>
  <si>
    <t>Facultad de Ingeniería - Programa de Ingeniería Ambiental</t>
  </si>
  <si>
    <t>Agua, salud y ambiente / Unidad de ecología y sistemática (UNESIS). Pontificia Universidad Javeriana.</t>
  </si>
  <si>
    <t>PCI 2016 - 8731</t>
  </si>
  <si>
    <t>Diferencias en el patrón de rastreo ocular hacia estímulos sexualmente preferidos en hombres condenados por delitos sexuales y población general.</t>
  </si>
  <si>
    <t>Milena Vásquez Amézquita</t>
  </si>
  <si>
    <t>Procesos cognoscitivos y educación / Psicología social, organizacional, comunitaria y del Consumidor</t>
  </si>
  <si>
    <t>PCI 2016 - 8971</t>
  </si>
  <si>
    <t>Estrategias preventivas implementadas para los factores de riesgo biomecánico en sectores productivos a nivel mundial y situación actual en Colombia</t>
  </si>
  <si>
    <t>Diana Carolina Garzón Leal</t>
  </si>
  <si>
    <t>Postgrado de Salud Ocupacional</t>
  </si>
  <si>
    <t>Salud, ser Humano y Trabajo</t>
  </si>
  <si>
    <t>PCI 2016 - 8900</t>
  </si>
  <si>
    <t>Sandra Janneth Perdomo Lara</t>
  </si>
  <si>
    <t>Vicerrectoría de Investigaciones / Facultad de Ingeniería-Programa de Bioingeniería</t>
  </si>
  <si>
    <t>Unidad de Investigación Básica Oral -UIBO- / OSIRIS &amp; BIOAXIS</t>
  </si>
  <si>
    <t>PCI 2016 - 9003</t>
  </si>
  <si>
    <t>Evaluación del desempeño de diferentes pruebas de diagnóstico rápido para NS1 de virus de dengue, desafíos en el tiempo del zika.</t>
  </si>
  <si>
    <t>Jaime Castellanos</t>
  </si>
  <si>
    <t>Vicerrectoría de Investigaciones</t>
  </si>
  <si>
    <t>Grupo de Virología</t>
  </si>
  <si>
    <t>PCI 2016 - 9045</t>
  </si>
  <si>
    <t>Estudio de parasitosis intestinales en niños de escuelas del municipio de Apulo (Cundinamarca).</t>
  </si>
  <si>
    <t>Paula C. Hernández A.</t>
  </si>
  <si>
    <t>Laboratorio de Parasitología Molecular / Saneamiento ecológico, Salud y Medio ambiente</t>
  </si>
  <si>
    <t>PCI 2016 - 8806</t>
  </si>
  <si>
    <t>Proteína DKK1 como marcador de progresión de enfermedad periodontal en pacientes con Artritis Reumatoide Temprana.</t>
  </si>
  <si>
    <t>María Consuelo Romero Sánchez</t>
  </si>
  <si>
    <t>Unidad de Investigación Básica Oral -UIBO-</t>
  </si>
  <si>
    <t>PCI 2016 - 8864</t>
  </si>
  <si>
    <t>Identificación de potenciales vectores del virus Zika y otros arbovirus en la región del Tequendama, Cundinamarca.</t>
  </si>
  <si>
    <t>Myriam Lucia Velandia Romero</t>
  </si>
  <si>
    <t>Grupo de Virología / Saneamiento Ecológico, Salud y Medio ambiente</t>
  </si>
  <si>
    <t>PCI 2016 - 8865</t>
  </si>
  <si>
    <t>Evolución genómica de Enterococcus faecium resistente a la vancomicina (ERV) causante de infección en humanos en Latinoamérica.</t>
  </si>
  <si>
    <t>Sandra Lorena Díaz Ortiz</t>
  </si>
  <si>
    <t>Centro Internacional de Genómica Microbiana (CIGM)</t>
  </si>
  <si>
    <t>PCI 2016 - 8891</t>
  </si>
  <si>
    <t>Conciliación prospectiva entre la Formación del educador de primera infancia y las demandas profesionales del mundo globalizado.</t>
  </si>
  <si>
    <t>Martha Lucia Ruiz Zerrate</t>
  </si>
  <si>
    <t>Facultad de Educación</t>
  </si>
  <si>
    <t>Educación Investigación UNBOSQUE</t>
  </si>
  <si>
    <t>PCI 2016 - 8811</t>
  </si>
  <si>
    <t>Comportamiento del dengue y su asociación con las variables ambientales, sociales y entomológicas de 2010 a 2015 en los municipios de Apulo, Anapoima y La Mesa</t>
  </si>
  <si>
    <t>Paola Carolina Giraldo Parra</t>
  </si>
  <si>
    <t>Saneamiento Ecológico, Salud y Medio Ambiente</t>
  </si>
  <si>
    <t>PCI 2016 - 8799</t>
  </si>
  <si>
    <t>Diseño de análogos enantiopuros del fármaco antidepresivo y coadyuvante para el abandono del hábito de fumar: Bupropión, por una metodología organocatalítica (Fase 1).</t>
  </si>
  <si>
    <t>James Osvaldo Guevara Pulido</t>
  </si>
  <si>
    <t>Facultad de Ciencias / Departamento de Química</t>
  </si>
  <si>
    <t>Química Aplicada INQA</t>
  </si>
  <si>
    <t>PCI 2016 - 8846</t>
  </si>
  <si>
    <t>Sandra Johanna Morantes Medina</t>
  </si>
  <si>
    <t xml:space="preserve">Vicerrectoría de Investigaciones / Facultad de Ingeniería-Programa de Bioingeniería </t>
  </si>
  <si>
    <t>Facultad de Ciencias, Programa Biología / Facultad de Psicología</t>
  </si>
  <si>
    <t>Diseño, Fabricación y Validación de prototipo del Irrigador Sub-gingival POTENCIALMENTE PATENTABLE</t>
  </si>
  <si>
    <t xml:space="preserve">Facultad de Diseño, Creación y Comunicación / Vicerrectoría de Investigaciones / Facultas de Ingeniería/ Programa de Bioingeniería </t>
  </si>
  <si>
    <r>
      <t>Desarrollo de un biosensor para la detección del virus de papiloma humano como una herramienta potencial para el diagnóstico molecular de lesiones asociadas a cáncer oral: estudio fase I</t>
    </r>
    <r>
      <rPr>
        <sz val="10"/>
        <color theme="1"/>
        <rFont val="Tahoma"/>
        <family val="2"/>
      </rPr>
      <t xml:space="preserve"> POTENCIALMENTE PATENTABLE</t>
    </r>
  </si>
  <si>
    <t>Hidrogeles como sistemas innovadores para la liberación de fármacos vía mucosa oral: Estudio de estabilidad fisicoquímica y efecto citotóxico de hidrogeles con candesartán solos o incluidos en un vehículo mucoadhesivo (Fase III)  POTENCIALMENTE PATENTABLE</t>
  </si>
  <si>
    <t>PCI 2016 - 8916</t>
  </si>
  <si>
    <t>Rescate cultural musical mediante la edición para la conservación de cinco obras de música de cámara de la producción del compositor Guillermo Uribe Holguín: “Sinfoneta Campesina, opus 83; Dos Cuartetos de cuerdas, No. 1 opus 12 y No. 10 opus 116; Dos sonatas para violín y piano, No. 6 opus 75 y No. 7 opus 91.</t>
  </si>
  <si>
    <t>Luis Eduardo Agudelo Osorio</t>
  </si>
  <si>
    <t>Facultad de Artes- Programa de Formación Musical</t>
  </si>
  <si>
    <t>Expresión, artes y creación</t>
  </si>
  <si>
    <t>PCI 2016 - 8922</t>
  </si>
  <si>
    <t>Arreglos de 7 Temas del Repertorio Vocal de la Música de la Región Andina Colombiana para Ensamble de Jazz</t>
  </si>
  <si>
    <t>Javier Pérez</t>
  </si>
  <si>
    <t>NO.</t>
  </si>
  <si>
    <t>CÓDIGO</t>
  </si>
  <si>
    <t>PCI 2016 - 8802</t>
  </si>
  <si>
    <t>Principales manifestaciones gastrointestinales en pacientes con sobrepeso u obesidad en una unidad de gastroenterología, hepatología y nutrición pediátrica, en Bogotá, entre enero del 2009 y junio de 2015.</t>
  </si>
  <si>
    <t>Wilson Daza Carreño</t>
  </si>
  <si>
    <t>Facultad de Medicina</t>
  </si>
  <si>
    <t>Gastronutriped</t>
  </si>
  <si>
    <t>PCI 2016 - 8837</t>
  </si>
  <si>
    <t>Tasa de falla temprana de la técnica de vasectomía sin bisturí, con ligadura e interposición de fascia, en una clínica especializada en salud sexual y salud reproductiva de Bogotá, Colombia entre febrero a mayo de 2017.</t>
  </si>
  <si>
    <t>Elsa Mariño Samper</t>
  </si>
  <si>
    <t>Facultad de Enfermería</t>
  </si>
  <si>
    <t>Salud Sexual y Reproductiva</t>
  </si>
  <si>
    <t>PCI 2016 - 8834</t>
  </si>
  <si>
    <t>Efecto del tratamiento periodontal intensivo y amoxicilina oral sobre los marcadores de la inflamación y la bacteriemia en pacientes con periodontitis. Ensayo clínico aleatorizado.</t>
  </si>
  <si>
    <t>Luis Antonio Noriega Frontado</t>
  </si>
  <si>
    <t xml:space="preserve">Vicerrectoría de Investigaciones / Facultad de Odontología </t>
  </si>
  <si>
    <r>
      <t>Maestría en Ciencias Odontológicas</t>
    </r>
    <r>
      <rPr>
        <sz val="10"/>
        <color theme="1"/>
        <rFont val="Tahoma"/>
        <family val="2"/>
      </rPr>
      <t xml:space="preserve"> Unidad de Investigación Básica Oral -UIBO-</t>
    </r>
  </si>
  <si>
    <t>PCI 2016 - 8791</t>
  </si>
  <si>
    <t>Prevalencia y factores asociados a miopía en estudiantes de la facultad de Medicina de la Universidad el Bosque en Bogotá - Colombia.</t>
  </si>
  <si>
    <t>Diana Valeria Rey Rodríguez</t>
  </si>
  <si>
    <t>Facultad de Medicina -Programa de Optometría.</t>
  </si>
  <si>
    <t>CLINICA</t>
  </si>
  <si>
    <t>Salud Visual y Ocular UNBOSQUE</t>
  </si>
  <si>
    <t>SEMILLERO</t>
  </si>
  <si>
    <t>PROGRAMA</t>
  </si>
  <si>
    <t>INVESTIGADORES</t>
  </si>
  <si>
    <t>PCI 2016 - 9002</t>
  </si>
  <si>
    <t>Análisis de un material semipermeable basado en un residuo polimérico y una fibra natural para su implementación en techos verdes livianos.</t>
  </si>
  <si>
    <t>Aprovechamiento de residuos poliméricos en la elaboración de materiales sostenibles ARPEMS</t>
  </si>
  <si>
    <t>Ingeniería Ambiental</t>
  </si>
  <si>
    <t>PCI 2016 - 8873</t>
  </si>
  <si>
    <t>Modelo de biopelículas bacterianas mixtas de importancia clínica en heridas crónicas</t>
  </si>
  <si>
    <t>SIMED</t>
  </si>
  <si>
    <t>Medicina</t>
  </si>
  <si>
    <t>PCI 2016 - 8938</t>
  </si>
  <si>
    <t>Concordancia de los dinamómetros Camry y Takei comparado con el equipo Jamar en pacientes hospitalizados</t>
  </si>
  <si>
    <t>Latrosearch (nutrición y genética)</t>
  </si>
  <si>
    <t>PCI 2016 - 9006</t>
  </si>
  <si>
    <t>Afectación de la viabilidad de Ooquistes de Toxoplasma gondii mediante el uso de nanopartículas de plata</t>
  </si>
  <si>
    <t>Genomics Investigation and Proteios State (GIPS)</t>
  </si>
  <si>
    <t>Bioingeniería</t>
  </si>
  <si>
    <t>PCI 2016 - 8872</t>
  </si>
  <si>
    <t>Síntesis de análogos del androstano 17β-carboxamida como potenciales inhibidores de la enzima 5α-reductasa</t>
  </si>
  <si>
    <t>PCI 2016 - 8786</t>
  </si>
  <si>
    <t>Asociación entre la parentalidad y el éxito/deserción estudiantil. Un estudio de cohorte prospectiva en estudiantes de enfermería.</t>
  </si>
  <si>
    <t>SIEN</t>
  </si>
  <si>
    <t>Enfermeria</t>
  </si>
  <si>
    <t>PCI 2016 - 8820</t>
  </si>
  <si>
    <t>Diseño y construcción de una estufa de gasificación para la optimización del tiempo de secado de granos de café en la Finca Ecológica Tosoly – Guapota, Santander</t>
  </si>
  <si>
    <t>ERAS</t>
  </si>
  <si>
    <t>PCI 2016 - 9011</t>
  </si>
  <si>
    <t>Estructuración de una metodología aplicada para la identificación de servicios ecosistémicos en el Humedal Torca Guaymaral y determinación de su relación con los tensionantes antrópicos presentes en el territorio, como aporte a los elementos ambientales considerables que justifiquen su conservación.</t>
  </si>
  <si>
    <t>Agua del Bosque</t>
  </si>
  <si>
    <t>PCI 2016 - 8990</t>
  </si>
  <si>
    <t>Smart Campus UEB - Fase I</t>
  </si>
  <si>
    <t>Desarrollo de Aplicaciones Móviles</t>
  </si>
  <si>
    <t>Ingeniería de Sistemas</t>
  </si>
  <si>
    <t>PCI 2016 - 8921</t>
  </si>
  <si>
    <t>Estrategia de formación para las madres de familia de los niños que padecen cáncer de la Fundación Sol en Los Andes</t>
  </si>
  <si>
    <t>Innovar en Educación Inicial y Primer Ciclo</t>
  </si>
  <si>
    <t>PCI 2016 - 8879</t>
  </si>
  <si>
    <t>Estado del arte de las investigaciones sobre la autopsia psicológica en Colombia</t>
  </si>
  <si>
    <t>Psicología Forense</t>
  </si>
  <si>
    <t>Psicología</t>
  </si>
  <si>
    <t>PCI 2016 - 8813</t>
  </si>
  <si>
    <t>Transposición de lenguajes</t>
  </si>
  <si>
    <t>Semillero de Danza Contemporánea</t>
  </si>
  <si>
    <t>Arte Dramático</t>
  </si>
  <si>
    <t>PCI 2016 - 8824</t>
  </si>
  <si>
    <t>Evaluación participativa de servicios ecosistémicos del humedal Gualí, Municipio de Funza (Cundinamarca)</t>
  </si>
  <si>
    <t>Gestión ambiental</t>
  </si>
  <si>
    <t>PCI 2016 - 8871</t>
  </si>
  <si>
    <t>AVATAR - Comunidad Virtual de Semilleros de Investigación de la Universidad El Bosque</t>
  </si>
  <si>
    <t>Semillero Web</t>
  </si>
  <si>
    <t>PCI 2016 - 8803</t>
  </si>
  <si>
    <t>Protocolos de manejo de banco de dientes en UNICA</t>
  </si>
  <si>
    <t>UB-SIFO</t>
  </si>
  <si>
    <t>Odontología</t>
  </si>
  <si>
    <t>PCI 2016 - 8887</t>
  </si>
  <si>
    <t>Protocolo de aislamiento, expansión y caracterización in vitro de células madre mesenquimales obtenidos de la bola grasa de Bichat</t>
  </si>
  <si>
    <t>UBSIFO</t>
  </si>
  <si>
    <t>PCI 2016 - 8888</t>
  </si>
  <si>
    <t>Evaluación de la inmunomodulación de las células madre de pulpa dental, estimuladas con IFN-y y TNF-α.</t>
  </si>
  <si>
    <t>PCI 2016 - 8961</t>
  </si>
  <si>
    <t>Mano robótica con funciones prensiles para rehabilitación.</t>
  </si>
  <si>
    <t>Semillero de investigación en Robótica y Electrónica (SIRE)</t>
  </si>
  <si>
    <t>Ingeniería Electrónica</t>
  </si>
  <si>
    <t>Docente de apoyo: José Francisco Ibla Estudiante: María Camila Fernández González</t>
  </si>
  <si>
    <t>Docente de apoyo: Cristian Camilo Becerra Gómez Estudiante: Mónica Gabriela Huertas Valero</t>
  </si>
  <si>
    <t>Docente de apoyo: Gustavo Adolfo Díaz Muñoz Estudiante: María Camila Gómez Acuña</t>
  </si>
  <si>
    <t>Docente de apoyo: Graciela Juez Castillo / Brayan Alfonso Valencia Vidal Estudiante: Diego Alejandro Vergara Duque</t>
  </si>
  <si>
    <t>Docente de apoyo: Juan Carlos López Lezama Estudiante: Diego Fernando Chaparro Arce</t>
  </si>
  <si>
    <t>Docente de apoyo: Fabián Cortés Muñoz Estudiante: Luis Fernando Agudelo Cruz</t>
  </si>
  <si>
    <t>Docente de apoyo: Diana Astrid Fajardo Sua Estudiante: Laura Natalia Rivera Cardona</t>
  </si>
  <si>
    <t>Docente de apoyo: Milena M. Fuentes Cotes Estudiante: Andrés Camilo Peña González</t>
  </si>
  <si>
    <t>Docente de apoyo: Wilson Rojas Reales Estudiante: José Miguel Bueno Sánchez</t>
  </si>
  <si>
    <t>Docente de apoyo: Laura Ximena López Portela Estudiante: María Fernanda Obando Motta</t>
  </si>
  <si>
    <t>Docente de apoyo: Alexa Liliana Rodríguez Padilla Estudiante: Jessica Pauline Molano Pulido</t>
  </si>
  <si>
    <t>Docente de apoyo: Mónica Osma Tapias Estudiante: Juan Sebastián Hernández Padilla</t>
  </si>
  <si>
    <t>Docente de apoyo: Laura Victoria Guerrero / Sandra Liliana Mayorga / Viviana Osorno Estudiante: Anderson Martínez Villamarín</t>
  </si>
  <si>
    <t>Docente de apoyo: Pedro Guillermo Feijóo García Estudiante: Manuel Felipe Del Toro Salazar</t>
  </si>
  <si>
    <t>Docente de apoyo: Viviana Avila Adarme / Margarita Viviana Úsuga Vacca / Stefania Martignon Estudiante: Karen Daza Escobar</t>
  </si>
  <si>
    <r>
      <t>Docente de apoyo:</t>
    </r>
    <r>
      <rPr>
        <sz val="11"/>
        <color rgb="FF000000"/>
        <rFont val="Calibri"/>
        <family val="2"/>
        <scheme val="minor"/>
      </rPr>
      <t xml:space="preserve"> </t>
    </r>
    <r>
      <rPr>
        <sz val="10"/>
        <color rgb="FF000000"/>
        <rFont val="Tahoma"/>
        <family val="2"/>
      </rPr>
      <t>Juan Carlos Munévar Niño Estudiante: Miguel Ángel Martínez Carreño</t>
    </r>
  </si>
  <si>
    <r>
      <t>Docente de apoyo:</t>
    </r>
    <r>
      <rPr>
        <sz val="11"/>
        <color rgb="FF000000"/>
        <rFont val="Calibri"/>
        <family val="2"/>
        <scheme val="minor"/>
      </rPr>
      <t xml:space="preserve"> </t>
    </r>
    <r>
      <rPr>
        <sz val="10"/>
        <color rgb="FF000000"/>
        <rFont val="Tahoma"/>
        <family val="2"/>
      </rPr>
      <t>Juan Carlos Munevar Niño / Miguel Hernando Parra Avila Estudiante: Mayra Alejandra Arenas Vigil</t>
    </r>
  </si>
  <si>
    <r>
      <t>Docente de apoyo:</t>
    </r>
    <r>
      <rPr>
        <sz val="11"/>
        <color rgb="FF000000"/>
        <rFont val="Calibri"/>
        <family val="2"/>
        <scheme val="minor"/>
      </rPr>
      <t xml:space="preserve"> </t>
    </r>
    <r>
      <rPr>
        <sz val="10"/>
        <color rgb="FF000000"/>
        <rFont val="Tahoma"/>
        <family val="2"/>
      </rPr>
      <t>Holman A. Ariza G. Estudiante: Daniel Felipe Ramírez Arbeláez</t>
    </r>
  </si>
  <si>
    <t>Desembolso nuevo</t>
  </si>
  <si>
    <t>Total</t>
  </si>
  <si>
    <t>Desembolso Normal</t>
  </si>
  <si>
    <t>Otras entidades</t>
  </si>
  <si>
    <t>Total Proyecto</t>
  </si>
  <si>
    <t>GENERAL</t>
  </si>
  <si>
    <t>SEMILLEROS</t>
  </si>
  <si>
    <t>LISTADO DE PROYECTOS FINANCIABLES</t>
  </si>
  <si>
    <t>OCTAVA CONVOCATORIA INTERNA 2016</t>
  </si>
  <si>
    <t>MODALIDAD GENERAL</t>
  </si>
  <si>
    <t>1.  </t>
  </si>
  <si>
    <t>2.  </t>
  </si>
  <si>
    <t>3.  </t>
  </si>
  <si>
    <t>4.  </t>
  </si>
  <si>
    <t>5.  </t>
  </si>
  <si>
    <t>Diseño, Fabricación y Validación de prototipo del Irrigador Sub-gingival</t>
  </si>
  <si>
    <t>Facultad de Diseño, Creación y Comunicación / Vicerrectoría de Investigaciones /</t>
  </si>
  <si>
    <t>6.  </t>
  </si>
  <si>
    <t>7.  </t>
  </si>
  <si>
    <t>8.  </t>
  </si>
  <si>
    <t>9.  </t>
  </si>
  <si>
    <t>10.  </t>
  </si>
  <si>
    <t>11.  </t>
  </si>
  <si>
    <t>12.  </t>
  </si>
  <si>
    <t>13.  </t>
  </si>
  <si>
    <t>14.  </t>
  </si>
  <si>
    <r>
      <t>Desarrollo de un biosensor para la detección del virus de papiloma humano como una herramienta potencial para el diagnóstico molecular de lesiones asociadas a cáncer oral: estudio fase I</t>
    </r>
    <r>
      <rPr>
        <sz val="10"/>
        <color theme="1"/>
        <rFont val="Tahoma"/>
        <family val="2"/>
      </rPr>
      <t xml:space="preserve"> </t>
    </r>
  </si>
  <si>
    <t>15.  </t>
  </si>
  <si>
    <t>16.  </t>
  </si>
  <si>
    <t>17.  </t>
  </si>
  <si>
    <t>18.  </t>
  </si>
  <si>
    <t>19.  </t>
  </si>
  <si>
    <t>20.  </t>
  </si>
  <si>
    <t>21.  </t>
  </si>
  <si>
    <t>22.  </t>
  </si>
  <si>
    <t>23.  </t>
  </si>
  <si>
    <t xml:space="preserve">Hidrogeles como sistemas innovadores para la liberación de fármacos vía mucosa oral: Estudio de estabilidad fisicoquímica y efecto citotóxico de hidrogeles con candesartán solos o incluidos en un vehículo mucoadhesivo (Fase III) </t>
  </si>
  <si>
    <t>GRUPO DE INVESTIGACIÓN</t>
  </si>
  <si>
    <t>Salud Visual y Ocular</t>
  </si>
  <si>
    <t>Docente de apoyo: José Francisco Ibla</t>
  </si>
  <si>
    <t>Docente de apoyo: Cristian Camilo Becerra</t>
  </si>
  <si>
    <t>Docente de apoyo: Gustavo Adolfo Díaz Muñoz</t>
  </si>
  <si>
    <t>Docente de apoyo: Graciela Juez Castillo / Brayan Alfonso Valencia Vidal</t>
  </si>
  <si>
    <t>Docente de apoyo: Juan Carlos López Lezama</t>
  </si>
  <si>
    <t>Docente de apoyo: Fabián Cortés Muñoz</t>
  </si>
  <si>
    <t>Docente de apoyo: Diana Astrid Fajardo Sua</t>
  </si>
  <si>
    <t>Docente de apoyo: Milena M. Fuentes Cotes</t>
  </si>
  <si>
    <t>Docente de apoyo: Wilson Rojas Reales</t>
  </si>
  <si>
    <t>Docente de apoyo: Laura Ximena López Portela</t>
  </si>
  <si>
    <t>Docente de apoyo: Alexa Liliana Rodríguez Padilla</t>
  </si>
  <si>
    <t>Docente de apoyo: Mónica Osma Tapias</t>
  </si>
  <si>
    <t>Docente de apoyo: Laura Victoria Guerrero / Sandra Liliana Mayorga / Viviana Osorno</t>
  </si>
  <si>
    <t>Docente de apoyo: Pedro Guillermo Feijóo García</t>
  </si>
  <si>
    <t>Docente de apoyo: Viviana Avila Adarme / Margarita Viviana Úsuga Vacca / Stefania Martignon</t>
  </si>
  <si>
    <r>
      <t>Docente de apoyo:</t>
    </r>
    <r>
      <rPr>
        <sz val="11"/>
        <color rgb="FF000000"/>
        <rFont val="Calibri"/>
        <family val="2"/>
        <scheme val="minor"/>
      </rPr>
      <t xml:space="preserve"> </t>
    </r>
    <r>
      <rPr>
        <sz val="10"/>
        <color rgb="FF000000"/>
        <rFont val="Tahoma"/>
        <family val="2"/>
      </rPr>
      <t>Juan Carlos Munévar Niño</t>
    </r>
  </si>
  <si>
    <r>
      <t>Docente de apoyo:</t>
    </r>
    <r>
      <rPr>
        <sz val="11"/>
        <color rgb="FF000000"/>
        <rFont val="Calibri"/>
        <family val="2"/>
        <scheme val="minor"/>
      </rPr>
      <t xml:space="preserve"> </t>
    </r>
    <r>
      <rPr>
        <sz val="10"/>
        <color rgb="FF000000"/>
        <rFont val="Tahoma"/>
        <family val="2"/>
      </rPr>
      <t>Juan Carlos Munevar Niño / Miguel Hernando Parra Avila</t>
    </r>
  </si>
  <si>
    <r>
      <t>Docente de apoyo:</t>
    </r>
    <r>
      <rPr>
        <sz val="11"/>
        <color rgb="FF000000"/>
        <rFont val="Calibri"/>
        <family val="2"/>
        <scheme val="minor"/>
      </rPr>
      <t xml:space="preserve"> </t>
    </r>
    <r>
      <rPr>
        <sz val="10"/>
        <color rgb="FF000000"/>
        <rFont val="Tahoma"/>
        <family val="2"/>
      </rPr>
      <t>Holman A. Ariza G.</t>
    </r>
  </si>
  <si>
    <t>Ingeniería y Tecnologia</t>
  </si>
  <si>
    <t>Ciencias Sociales</t>
  </si>
  <si>
    <t>Ciencias Naturales</t>
  </si>
  <si>
    <t>Humanidades</t>
  </si>
  <si>
    <t>Ciencias Medicas</t>
  </si>
  <si>
    <t>Area conocimeinto</t>
  </si>
  <si>
    <t>Ciencias sociales</t>
  </si>
  <si>
    <t>,</t>
  </si>
  <si>
    <t>Convocatoria Interna 2016</t>
  </si>
  <si>
    <t>General</t>
  </si>
  <si>
    <t>Clinica</t>
  </si>
  <si>
    <t>Semilleros</t>
  </si>
  <si>
    <t>Total aprobado</t>
  </si>
  <si>
    <t>TOTAL</t>
  </si>
  <si>
    <t>DES NUEVO</t>
  </si>
  <si>
    <t>DES NORMAL</t>
  </si>
  <si>
    <t>OTRAS ENT</t>
  </si>
  <si>
    <t>Desarrollo de un biosensor para la detección del virus de papiloma humano como una herramienta potencial para el diagnóstico molecular de lesiones asociadas a cáncer oral: estudio fase I POTENCIALMENTE PATENTABLE</t>
  </si>
  <si>
    <t>Equipos</t>
  </si>
  <si>
    <t>EQUIPOS</t>
  </si>
  <si>
    <t>No</t>
  </si>
  <si>
    <t>TÍTULO PROYECTO</t>
  </si>
  <si>
    <t>DESEMBOLSO NUEVO</t>
  </si>
  <si>
    <t>DESEMBOLSO NORMAL</t>
  </si>
  <si>
    <t>FINANCIACION EXTERNA</t>
  </si>
  <si>
    <t>TOTAL PROYECTO</t>
  </si>
  <si>
    <t>PCI-2015-8134</t>
  </si>
  <si>
    <t>Relación entre los niveles de lactoferrina en madres y recién nacidos de una clínica privada en Bogotá</t>
  </si>
  <si>
    <t>Nicolás Ignacio Ramos Rodríguez</t>
  </si>
  <si>
    <t>Investigaciones Pediátricas Bosque</t>
  </si>
  <si>
    <t>PCI-2015-8242</t>
  </si>
  <si>
    <t>Movimiento Ortodóntico En Dientes Con Ápices Inmaduros. Serie De Casos</t>
  </si>
  <si>
    <t>Nicolás Arboleda Ariza </t>
  </si>
  <si>
    <t>UMIMC</t>
  </si>
  <si>
    <t>PCI-2015-8243</t>
  </si>
  <si>
    <t>Evaluación de dispositivos móviles en el diagnóstico de isquemia cerebral aguda mediante tomografía computada en telerradiología de urgencias: comparación con monitores médicos y convencionales</t>
  </si>
  <si>
    <t>Juan Nicolás Useche Gómez</t>
  </si>
  <si>
    <t>Especialización en radiología e imágenes diagnósticas universidad El Bosque</t>
  </si>
  <si>
    <t>PCI-2015-8307</t>
  </si>
  <si>
    <t>Diferencias en el promedio de la densidad escanográfica de los senos venosos en pacientes sanos y con diagnóstico de trombosis de senos venosos en Bogotá.</t>
  </si>
  <si>
    <t>Sonia Bermúdez</t>
  </si>
  <si>
    <t>Programa de especialización en radiología e imágenes diagnósticas.</t>
  </si>
  <si>
    <t>PCI-2015-8317</t>
  </si>
  <si>
    <t>Estudio CED3: Detección de anticuerpos IgA contra la transglutaminasa tisular, ingesta de gluten y valoración antropométrica en niños con Diabetes Tipo 1</t>
  </si>
  <si>
    <t>Liliana Ladino Meléndez</t>
  </si>
  <si>
    <t>Nutrición, genética y metabolismo</t>
  </si>
  <si>
    <t>PCI-2015-8351</t>
  </si>
  <si>
    <t>Aumento horizontal de reborde mandibular con ondas de choque y regeneración ósea: ensayo clínico aleatorizado</t>
  </si>
  <si>
    <t>Yamil Augusto Lesmes Otavo</t>
  </si>
  <si>
    <t>NA</t>
  </si>
  <si>
    <t>Facultad de Odontología</t>
  </si>
  <si>
    <t>PCI-2015-8124</t>
  </si>
  <si>
    <t>Propuesta pedagógica para desarrollar tutoría académica en educación superior</t>
  </si>
  <si>
    <t>Nohora Adriana Rodríguez Forero</t>
  </si>
  <si>
    <t>N/A</t>
  </si>
  <si>
    <t>PCI-2015-8128</t>
  </si>
  <si>
    <t>Cultura del consumo informado de bebidas energizantes en jóvenes estudiantes de la Universidad El Bosque. Dimensiones de una estrategia de información - educación y comunicación (IEC) en salud</t>
  </si>
  <si>
    <t>Olga Stella Diaz Usme</t>
  </si>
  <si>
    <t>Enfermería</t>
  </si>
  <si>
    <t>PCI-2015-8131</t>
  </si>
  <si>
    <t>Narrativas que acercan a la comprensión de la educación intercultural bilingüe</t>
  </si>
  <si>
    <t>Lisbeth Mora</t>
  </si>
  <si>
    <t>Educación</t>
  </si>
  <si>
    <t>PCI-2015-8158</t>
  </si>
  <si>
    <t>Lineamientos curriculares para la enseñanza del cuidado de enfermería en el Programa de Enfermería de la Universidad El Bosque.</t>
  </si>
  <si>
    <t>Ana Cecilia Becerra Pabón</t>
  </si>
  <si>
    <t>PCI-2015-8165</t>
  </si>
  <si>
    <t>Producción de bioetanol a partir de la glucosa obtenida de la degradación físico-química de la celulosa microbiana previamente sintetizada a partir de vinaza.</t>
  </si>
  <si>
    <t>Carel Elizabeth Carvajal Arias</t>
  </si>
  <si>
    <t>Choc Izone</t>
  </si>
  <si>
    <t>Ingeniería</t>
  </si>
  <si>
    <t>PCI-2015-8175</t>
  </si>
  <si>
    <t>Sensibilidad y especificidad de los puntos de corte de la Encuesta para jóvenes de Comunidades Que se Cuidan en la población colombiana</t>
  </si>
  <si>
    <t>María Fernanda Reyes</t>
  </si>
  <si>
    <t> Psicología de la Salud, Deporte y Clínica</t>
  </si>
  <si>
    <t>PCI-2015-8185</t>
  </si>
  <si>
    <t>Desempeño neuropsicológico prefrontal en hombres condenados por delitos sexuales.</t>
  </si>
  <si>
    <t>Alexa Liliana Rodríguez Padilla</t>
  </si>
  <si>
    <t>Psicología social, organizacional, comunitaria y del Consumidor</t>
  </si>
  <si>
    <t>Psicología y Derecho</t>
  </si>
  <si>
    <t>PCI-2015-8189</t>
  </si>
  <si>
    <t>Evaluación de la sostenibilidad de las intervenciones en dengue y diarrea en dos Municipios de Colombia dos años post -proyecto</t>
  </si>
  <si>
    <t>Juan Felipe Jaramillo</t>
  </si>
  <si>
    <t>Saneamiento ecológico, salud y medio ambiente</t>
  </si>
  <si>
    <t>PCI-2015-8207</t>
  </si>
  <si>
    <t>Efectos de los niveles hormonales, masculinidad y feminidad, en la discriminación tonal en hombres y mujeres</t>
  </si>
  <si>
    <t>Juan David Leongómez</t>
  </si>
  <si>
    <t>PCI-2015-8214</t>
  </si>
  <si>
    <t>Caracterización de los apoyos sociales recibidos por las madres gestantes y lactantes por parte de los trabajadores de la salud y de la familia en la promoción de la lactancia materna exclusiva en la Fundación Salud Bosque de Bogotá.</t>
  </si>
  <si>
    <t>Gilma Rodríguez Escobar</t>
  </si>
  <si>
    <t>Medicina Comunitaria</t>
  </si>
  <si>
    <t>PCI-2015-8218</t>
  </si>
  <si>
    <t>Diseño de fármacos antihipertensivos (IECAS) por una metodología QSAR</t>
  </si>
  <si>
    <t>Jhon Alex González Amaya</t>
  </si>
  <si>
    <t>Investigación en Química Aplicada (INQA)</t>
  </si>
  <si>
    <t>Ciencias</t>
  </si>
  <si>
    <t>PCI-2015-8227</t>
  </si>
  <si>
    <t>Narrar las prácticas, transformar la enseñanza. Formación docente para la didáctica de la lectura, la escritura y la argumentación</t>
  </si>
  <si>
    <t>Juliana Liloy Valencia</t>
  </si>
  <si>
    <t>PCI-2015-8234</t>
  </si>
  <si>
    <t>Buenas prácticas de transferencia de conocimiento y tutoría académica en educación presencial con proyección a la educación virtual.</t>
  </si>
  <si>
    <t>Alicia García Bejarano</t>
  </si>
  <si>
    <t>Educación e Investigación UNBOSQUE</t>
  </si>
  <si>
    <t>PCI-2015-8235</t>
  </si>
  <si>
    <t>Propuesta de historia clínica integral en APIS con enfoque en determinantes de la salud. Primera fase.</t>
  </si>
  <si>
    <t>Mauricio Alberto Rodríguez Escobar</t>
  </si>
  <si>
    <t>PCI-2015-8238</t>
  </si>
  <si>
    <t>Caracterización del regulón de LiaR en Enterococcus faecium resistente a Daptomicina</t>
  </si>
  <si>
    <t>Diana Panesso Botero</t>
  </si>
  <si>
    <t>UGRA</t>
  </si>
  <si>
    <t>PCI-2015-8245</t>
  </si>
  <si>
    <t>Hidrogeles Como Sistemas Innovadores Para La Liberación De Fármacos Vía Mucosa Oral: Mucosa Oral Porcina Como Modelo In Vitro Para Estudios De Funcionalidad (Fase II).</t>
  </si>
  <si>
    <t>Yenny Maritza García Tarazona</t>
  </si>
  <si>
    <t>UIBO</t>
  </si>
  <si>
    <t>PCI-2015-8252</t>
  </si>
  <si>
    <t>Evaluación el estado actual de la Quebrada Honda del municipio de Chía como base para la formulación de estrategias de gestión integral del recurso hídrico en su microcuenca.</t>
  </si>
  <si>
    <t>Diana Carolina Páez Moreno</t>
  </si>
  <si>
    <t>Agua, Salud y Ambiente</t>
  </si>
  <si>
    <t>PCI-2015-8273</t>
  </si>
  <si>
    <t>Diseño de un protocolo de atención en salud mental con enfoque psicosocial para víctimas de crimen con ácido</t>
  </si>
  <si>
    <t>Gloria del Pilar Cardona Gómez</t>
  </si>
  <si>
    <t>Psicología Social, Organizacional y Criminológica</t>
  </si>
  <si>
    <t>PCI-2015-8281</t>
  </si>
  <si>
    <t>Análisis de metabolitos de células SH-SY5Y infectadas con una cepa de virus dengue neuroadaptado (D4MB-6)</t>
  </si>
  <si>
    <t>PCI-2015-8289</t>
  </si>
  <si>
    <t>Dimensión bioética de la conflictividad en torno a las relaciones de convivencia, en estudiantes de 9 y 10 grados</t>
  </si>
  <si>
    <t>Constanza Ovalle</t>
  </si>
  <si>
    <t>Bioética</t>
  </si>
  <si>
    <t>PCI-2015-8294</t>
  </si>
  <si>
    <t>Diseño de un programa de estimulación cognitiva utilizando una plataforma web de Neurorehabilitación para niños y niñas con Trastorno por déficit de atención e hiperactividad (TDAH).</t>
  </si>
  <si>
    <t>Andrea Puentes Alfonso</t>
  </si>
  <si>
    <t>Neurociencias, comportamiento y Salud</t>
  </si>
  <si>
    <t>PCI-2015-8300</t>
  </si>
  <si>
    <t>Distribución espacial del vector Aedes aegypti y su relación con variables ambientales en el área rural de los municipios de Anapoima y La Mesa para el año 2013</t>
  </si>
  <si>
    <t>Laura Viviana Cabezas Pinzón</t>
  </si>
  <si>
    <t>PCI-2015-8304</t>
  </si>
  <si>
    <t>Análisis de los procesos de  toma de decisiones regulatorias en el sector de las telecomunicaciones en Colombia</t>
  </si>
  <si>
    <t>Camilo Ignacio González Becerra</t>
  </si>
  <si>
    <t>Summa Causa</t>
  </si>
  <si>
    <t>Facultad de Ciencias Jurídicas y Políticas</t>
  </si>
  <si>
    <t>PCI-2015-8311</t>
  </si>
  <si>
    <t>Evaluación in vitro del secretoma de células troncales dentales criopreservadas con potencial en Medicina Regenerativa. Fase I</t>
  </si>
  <si>
    <t>Juan Carlos Munévar Niño</t>
  </si>
  <si>
    <t>PCI-2015-8321</t>
  </si>
  <si>
    <t>Fantoma médico de entrenamiento endovascular, que simule las características anatómicas y fisiológicas de la cirugía de aneurisma cerebral por cateterismo</t>
  </si>
  <si>
    <t>Juan Sebastián Ávila Forero</t>
  </si>
  <si>
    <t>Diseño, Imagen y Comunicación</t>
  </si>
  <si>
    <t>Facultad de diseño. imagen y Comunicación</t>
  </si>
  <si>
    <t>PCI-2015-8327</t>
  </si>
  <si>
    <t>Caracterización genotípica y fenotípica de cepas colombianas de virus dengue</t>
  </si>
  <si>
    <t>Nadia Yadira Castañeda</t>
  </si>
  <si>
    <t>PCI-2015-8335</t>
  </si>
  <si>
    <t>Asociación entre consumo de frutas colombianas y erosión dental en estudiantes de la Universidad El Bosque y potencial  erosivo de frutas de la dieta colombiana</t>
  </si>
  <si>
    <t>UNICA</t>
  </si>
  <si>
    <t>PCI-2015-8340</t>
  </si>
  <si>
    <t>Intervención Psicológica Y Educación Basada En La Evidencia A Pacientes Con Diabetes Mellitus Tipo 2 Mediada Por Tecnología Móvil</t>
  </si>
  <si>
    <t>PCI-2015-8363</t>
  </si>
  <si>
    <t>Modelo de análisis y control de la red de procesos estocásticos de generación de resultados de imágenes diagnósticas en IDIME S.A.</t>
  </si>
  <si>
    <t>Martha Ruth Mendoza Torres</t>
  </si>
  <si>
    <t>GINTECPRO</t>
  </si>
  <si>
    <t>PCI-2015-8256</t>
  </si>
  <si>
    <t>Evaluación de tratamientos térmicos sobre los daños por frío y conservación de frutos de mandarina arrayana, provenietes de Apulo Cundinamarca</t>
  </si>
  <si>
    <t>Hélber Enrique Balaguera López</t>
  </si>
  <si>
    <t>GRIB</t>
  </si>
  <si>
    <t>PCI-2015-8266</t>
  </si>
  <si>
    <t>Evaluación de la actividad antimicrobiana, alelopática y antioxidante de extractos y fracciones de Campomanesia lineatifolia R. &amp; P.</t>
  </si>
  <si>
    <t>Edgar Palacios Ortega </t>
  </si>
  <si>
    <t>PCI-2015-8343</t>
  </si>
  <si>
    <t>Macrófagos derivados de monocitos humanos, una herramienta para el estudio de la patogénesis por virus de Chikungunya</t>
  </si>
  <si>
    <t>Jaime Eduardo Castellanos Parra</t>
  </si>
  <si>
    <t>PCI-2015-8774</t>
  </si>
  <si>
    <t>Estudios aplicados en limnología en la reserva Pantano Redondo para la conservación de aguas epicontinentales</t>
  </si>
  <si>
    <t>Mónica Andrea Castillo</t>
  </si>
  <si>
    <t>PCI-2015-8775</t>
  </si>
  <si>
    <t>Scouting del componente biológico para la cuenca baja del río Bogotá, para el levantamiento de información primaria</t>
  </si>
  <si>
    <t>Clara Santafé</t>
  </si>
  <si>
    <t>PCI-2015-8776</t>
  </si>
  <si>
    <t>Evaluación de la respuesta fisiológica y morfológica de especies de interés económico a condiciones de anegamiento</t>
  </si>
  <si>
    <t>Edgar Palacios Ortega</t>
  </si>
  <si>
    <t>PCI-2015-8790</t>
  </si>
  <si>
    <t>Identificación, conservación y conformación de un banco de hongos filamentos aislados previamente de suelos de la subcuenca del Rio Bogotá en el municipio de Viotá-Cundinamarca</t>
  </si>
  <si>
    <t>Virginia Roa Angulo</t>
  </si>
  <si>
    <t>PCI-2015-8184</t>
  </si>
  <si>
    <t>Obtención de azucares reductores presentes en las muestras de pulpa y mucílago residual de café provenientes de una finca en el municipio de Silvania, Cundinamarca.</t>
  </si>
  <si>
    <t>Christian Romero Rey</t>
  </si>
  <si>
    <t>Semillero de Investigación de Química Ambiental “SIQA”</t>
  </si>
  <si>
    <t>PCI-2015-8376</t>
  </si>
  <si>
    <t>Separación de Ooquistes de Toxoplasma gondii en muestras de agua de consumo humano mediante el uso de sistema de membrana MARTIN</t>
  </si>
  <si>
    <t>Sebastián Felipe Pinto Gonzalez</t>
  </si>
  <si>
    <t xml:space="preserve"> Semillero Genetic Investigation Proteios State (GIPS)</t>
  </si>
  <si>
    <t>PCI-2015-8377</t>
  </si>
  <si>
    <t>El entrenamiento del actor para un teatro no verbal. Un modelo extendido para los proyectos teatrales y sociales en la Universidad El Bosque</t>
  </si>
  <si>
    <t>Andrés Domínguez J.</t>
  </si>
  <si>
    <t>Semillero Gesto y expresión corporal</t>
  </si>
  <si>
    <t>Artes</t>
  </si>
  <si>
    <t>PCI-2015-8378</t>
  </si>
  <si>
    <t>Construcción de Máquina para la producción de Nano-Agua de Llinás y su Prueba in vivo e in vitro con Peces y Bacteria Aeróbica Respectivamente</t>
  </si>
  <si>
    <t>Sebastián Ramírez Moreno</t>
  </si>
  <si>
    <t>Semillero Ingeniería Tisular</t>
  </si>
  <si>
    <t>PCI-2015-8380</t>
  </si>
  <si>
    <t>Leidy Vanessa Alba Ayala</t>
  </si>
  <si>
    <t>Semillero Calidad del agua y ecología microbiana</t>
  </si>
  <si>
    <t>PCI-2015-8383</t>
  </si>
  <si>
    <t>Estudio de concordancia-consistencia de un medidor de impedancia bioeléctrica</t>
  </si>
  <si>
    <t>Laura Andrea Bonilla Bohórquez</t>
  </si>
  <si>
    <t>Semillero Bioelectrical Impedance Analysis and Applications (BIAA)</t>
  </si>
  <si>
    <t>PCI-2015-8384</t>
  </si>
  <si>
    <t>Aproximación al estudio de los mamíferos colombianos y aportes preliminares para su conservación</t>
  </si>
  <si>
    <t xml:space="preserve">Investigador  principal  (estudiante):  Angie Daniela Muñoz Rojas y Narda Melisa Sánchez </t>
  </si>
  <si>
    <t>Semillero en Mastozoología</t>
  </si>
  <si>
    <t>PCI-2015-8385</t>
  </si>
  <si>
    <t>Evaluación de un Humedal Artificial Subsuperficial Horizontal de Flujo Horizontal (HSSF) con especies endémicas para el reúso de las aguas provenientes de la planta de tratamiento de aguas residuales (PTAR) de la Universidad El Bosque – Campus Chía (Cundinamarca)</t>
  </si>
  <si>
    <t>Juan Sebastián Cruz y David Ernesto Chivatá Layton</t>
  </si>
  <si>
    <t>Semillero en Calidad del Agua y Ecología Microbiana</t>
  </si>
  <si>
    <t>PCI-2015-8387</t>
  </si>
  <si>
    <t>Desarrollo de un nano-satélite que permita estudiar el comportamiento de una carga biológica en la estratósfera</t>
  </si>
  <si>
    <t>Cristina Hernández C.</t>
  </si>
  <si>
    <t>Semillero de Astrobiología-BIDA</t>
  </si>
  <si>
    <t>PCI-2015-8388</t>
  </si>
  <si>
    <t>Obtención y evaluación química física del grafeno para su implementación en salud humana</t>
  </si>
  <si>
    <t>Lina María Anaya Sampayo</t>
  </si>
  <si>
    <t>Semillero de Biomateriales</t>
  </si>
  <si>
    <t>PCI-2015-8389</t>
  </si>
  <si>
    <t>Diseño e implementación de un brazalete inalámbrico para diagnóstico de síndrome de distrés respiratorio aguda en caninos</t>
  </si>
  <si>
    <t>Tulio Juárez Soto</t>
  </si>
  <si>
    <t>Semillero de Bioinstrumentación</t>
  </si>
  <si>
    <t>PCI-2015-8392</t>
  </si>
  <si>
    <t>Análisis de un composito elaborado a partir de poliamida reciclada y fibra de fique para evaluar su potencial aplicación en construcción sostenible</t>
  </si>
  <si>
    <t>Angela Tatiana Prias Mahecha</t>
  </si>
  <si>
    <t>Semillero de Aprovechamiento de residuos Poliméricos en la Elaboración de Materiales Sostenibles  ARPEMS</t>
  </si>
  <si>
    <t>PCI-2015-8395</t>
  </si>
  <si>
    <t>Aprendiendo a Participar: Estrategias didácticas para la formación ciudadana de niños y niñas</t>
  </si>
  <si>
    <t>Daniela Rodríguez Daza</t>
  </si>
  <si>
    <t>Semillero de Infancia y ciudadanía</t>
  </si>
  <si>
    <t>PCI-2015-8396</t>
  </si>
  <si>
    <t>Estudio químico, físico, mecánico y biológico de las propiedades del quitosano e hidroxiapatita analizando su uso en la formación de un biocomposito con nanopartículas que favorezca la regeneración ósea. Fase dos</t>
  </si>
  <si>
    <t>Manuela Giraldo Restrepo</t>
  </si>
  <si>
    <t>Total Des. Dinero</t>
  </si>
  <si>
    <t>Total Des. Especie</t>
  </si>
  <si>
    <t>PCI-2017-8832</t>
  </si>
  <si>
    <t>Snake Robotic System for Underwater Testing and Inspection</t>
  </si>
  <si>
    <t>Hernando Efraín León Rodríguez</t>
  </si>
  <si>
    <t>PCI-2017-9410</t>
  </si>
  <si>
    <t>Plataforma tecnológica para procesos agrícolas sustentables. Fase 1: caracterización de ambiente controlado</t>
  </si>
  <si>
    <t>Iván Eduardo Díaz Pardo</t>
  </si>
  <si>
    <t>PCI-2017-9413</t>
  </si>
  <si>
    <t>Condiciones de vida y salud de pueblos indígenas desplazados en contexto de ciudad</t>
  </si>
  <si>
    <t>William Iván López Cárdenas</t>
  </si>
  <si>
    <t>PCI-2017-9426</t>
  </si>
  <si>
    <t>Modos de apropiación de conocimiento bioético en estudiantes universitarios sobre los riesgos y beneficios de los alimentos genéticamente modificados; una mirada desde el desarrollo de capacidades</t>
  </si>
  <si>
    <t>Luis Felipe Ramírez Gil</t>
  </si>
  <si>
    <t>PCI-2017-9432</t>
  </si>
  <si>
    <t>Diseño y validación de un sistema de información multimodal para servicios de transporte público</t>
  </si>
  <si>
    <t>Camilo Ramírez Nates</t>
  </si>
  <si>
    <t>PCI-2017-9439</t>
  </si>
  <si>
    <t>Evaluación de la implementación de la estrategia Hacia una vivienda saludable – Que viva mi hogar en viviendas rurales de los municipios de Anapoima y Apulo, Cundinamarca.</t>
  </si>
  <si>
    <t>PCI-2017-9444</t>
  </si>
  <si>
    <t>Señales perceptibles de salud física y mental en rostros, voces y olores corporales, y su relación con niveles hormonales.</t>
  </si>
  <si>
    <t>Oscar Raúl Sánchez Rubio</t>
  </si>
  <si>
    <t>PCI-2017-9447</t>
  </si>
  <si>
    <t>Evaluación de mecanismos de resistencia a Ceftolozano/Tazobactam en Pseudomonas aeruginosa.</t>
  </si>
  <si>
    <t>Rafael Alfonso Ríos Nieto</t>
  </si>
  <si>
    <t>PCI-2017-9449</t>
  </si>
  <si>
    <t>Determinación del registro electroencefalográfico como indicador de la primera etapa del sueño en seres humanos</t>
  </si>
  <si>
    <t>Juan Carlos Lizarazo</t>
  </si>
  <si>
    <t>PCI-2017-9451</t>
  </si>
  <si>
    <t>El vago, el ladrón y el asesino: marginalidad y represión en la formación de la nación moderna. Una perspectiva desde la sociedad bogotana en la segunda mitad del siglo XIX</t>
  </si>
  <si>
    <t>Jhon Alexander Rojas Ramos</t>
  </si>
  <si>
    <t>PCI-2017-9453</t>
  </si>
  <si>
    <t>El rol del clon ST131 en la diseminación, multidrogorresistencia y mayor virulencia de aislamientos clínicos de Escherichia coli portador de Beta-lactamasas de Espectro Extendido asociado con infecciones procedentes de instituciones hospitalarias y de la comunidad.</t>
  </si>
  <si>
    <t>María Virginia Villegas</t>
  </si>
  <si>
    <t>PCI-2017-9509</t>
  </si>
  <si>
    <t>Los Usos Sociales del Miedo en Contextos de Posconflicto -población desplazada por la violencia en la ciudad de Bogotá-.</t>
  </si>
  <si>
    <t>Natalia María Castellanos Martínez</t>
  </si>
  <si>
    <t>PCI-2017-9529</t>
  </si>
  <si>
    <t>Patente de dispositivo y proceso para simular y corregir defectos astigmáticos, implementado por computador.</t>
  </si>
  <si>
    <t>Hernando José Hernández Leal</t>
  </si>
  <si>
    <t>PCI-2017-9544</t>
  </si>
  <si>
    <t>Potenciales beneficios de escalar la gestión de recursos en los residuos del municipio de Chía, Cundinamarca</t>
  </si>
  <si>
    <t>Juan Felipe Jaramillo Gómez</t>
  </si>
  <si>
    <t>PCI-2017-9551</t>
  </si>
  <si>
    <t>Efecto de la vitamina D y E en la proliferación, viabilidad y diferenciación de células mesenquimales in vitro.</t>
  </si>
  <si>
    <t xml:space="preserve">Lina María Escobar M. </t>
  </si>
  <si>
    <t>PCI-2017-9552</t>
  </si>
  <si>
    <t>Comparación del efecto del ácido fólico y la proteína morfogenética ósea 2 (BMP2) en la diferenciación de células madre derivadas de pulpa dental.</t>
  </si>
  <si>
    <t>Zita Carolina Bendahan Álvarez</t>
  </si>
  <si>
    <t>PCI-2017-9573</t>
  </si>
  <si>
    <t>La reconstrucción identitaria de la mujer indígena Sikuani y su función en momentos de transición hacia el posconflicto en Colombia</t>
  </si>
  <si>
    <t xml:space="preserve">Deisy Lorena Caviedes Cadena </t>
  </si>
  <si>
    <t>PCI-2017-9583</t>
  </si>
  <si>
    <t>Caracterización de los alelos del HLA clase II en pacientes con Neuromielitis Óptica de Bogotá, Colombia</t>
  </si>
  <si>
    <t>Jaime Toro Gómez</t>
  </si>
  <si>
    <t>PCI-2017-9603</t>
  </si>
  <si>
    <t>Participación de los sistemas de muerte postsegregacional en la estabilidad de la resistencia a carbapenémicos en enterobacterias</t>
  </si>
  <si>
    <t>Ricaurte Alejandro Márquez Ortiz</t>
  </si>
  <si>
    <t>PCI-2017-9605</t>
  </si>
  <si>
    <t>Evaluación de un tratamiento mixto empleando Pleurotus ostreatus DSM 1833 y Trametes versicolor DSM 3086 para la degradación y disminución de la toxicidad de la vinaza</t>
  </si>
  <si>
    <t>PCI-2017-9614</t>
  </si>
  <si>
    <t>Determinación de la participación de la proteína YheA en la formación de biofilm en Staphylococcus aureus</t>
  </si>
  <si>
    <t>Zayda Lorena Corredor Rozo</t>
  </si>
  <si>
    <t>PCI-2017-9419</t>
  </si>
  <si>
    <t>Caracterización genómica de lesiones potencialmente malignas de la cavidad bucal y su asociación con la presencia del virus del papiloma humano(VPH) - GenOPreV</t>
  </si>
  <si>
    <t>Sandra Paola Perdomo Velásquez</t>
  </si>
  <si>
    <t>PCI-2017-9540</t>
  </si>
  <si>
    <t>Estudio TOOLS: Validación de tres herramientas de tamización nutricional para niños entre 1 mes y 18 años de edad, en tres instituciones hospitalarias en Bogotá, Colombia</t>
  </si>
  <si>
    <t>PCI-2017-9568</t>
  </si>
  <si>
    <t>Comparación de dos esquemas de atención periodontal en la progresión de la periodontitis y el riesgo cardiovascular en pacientes con Síndrome Coronario Agudo atendidos en un programa de rehabilitación cardíaca</t>
  </si>
  <si>
    <t>Gloria Inés Lafaurie Villamil</t>
  </si>
  <si>
    <t>PCI-2017-9604</t>
  </si>
  <si>
    <t>Morfología del área de contacto entre molares primarios: validación clínica de su clasificación, asociación con la presencia de caries, aporte al riesgo individual de caries y, factibilidad de su uso clínico en niños de 4 a 5 años.</t>
  </si>
  <si>
    <t xml:space="preserve">Andrea del Pilar Cortés Páez </t>
  </si>
  <si>
    <t>PCI-2017-9423</t>
  </si>
  <si>
    <t>Estrategia de confirmación laboratorial de casos severos de dengue y estudio del papel de la alarmina HMGB-1 en la activación y disfunción endotelial</t>
  </si>
  <si>
    <t>Carolina Coronel</t>
  </si>
  <si>
    <t>PCI-2017-9443</t>
  </si>
  <si>
    <t>Comparación de la eficacia de un compuesto de ácido sulfónico/sulfúrico con irrigantes convencionales sobre Enterococcus faecalis en un modelo de biofilm  in vitro.</t>
  </si>
  <si>
    <t>Diana Marcela Gutierrez Saldaña</t>
  </si>
  <si>
    <t>PCI-2017-9448</t>
  </si>
  <si>
    <t>Evaluación de los niveles de anticuerpos contra peptidil arginina deiminasa-PAD en pacientes con artritis reumatoide y su asociación con índices de actividad reumática y periodontal</t>
  </si>
  <si>
    <t>María Gabriela Acosta Román</t>
  </si>
  <si>
    <t>PCI-2017-9510</t>
  </si>
  <si>
    <t xml:space="preserve">Tamizaje microbiológico para la detección del fenotipo hVISA en Staphylococcus aureus heteroresistentes resistentes a la meticilina causantes de bacteriemia en Latinoamérica </t>
  </si>
  <si>
    <t>Lina Paola Carvajal Ortiz</t>
  </si>
  <si>
    <t>PCI-2017-9513</t>
  </si>
  <si>
    <t>Genotipos de Citomegalovirus humano: relación con el curso clínico en pacientes receptores de trasplante y con la actividad inmunomoduladora in vitro</t>
  </si>
  <si>
    <t>Sonia del Pilar Bohórquez</t>
  </si>
  <si>
    <t>PCI-2017-9557</t>
  </si>
  <si>
    <t>Conflictos bioéticos en las concepciones y prácticas de confidencialidad y privacidad para el tratamiento de datos en la gestión electrónica de información en salud en Colombia</t>
  </si>
  <si>
    <t>Gisel Nathalia Ortega Martínez</t>
  </si>
  <si>
    <t>PCI-2017-9600</t>
  </si>
  <si>
    <t>Análisis funcional de células T provenientes de individuos con historia de infección natural con virus dengue.</t>
  </si>
  <si>
    <t>Karina Inés Torres Caballero</t>
  </si>
  <si>
    <t>PCI-2017-9646</t>
  </si>
  <si>
    <t>Propuesta de un catalizador orgánico no enzimático para la cuantificación de dopamina asociada a la ingesta de antipsicóticos</t>
  </si>
  <si>
    <t>Docente de apoyo:  James Guevara Estudiante: Luna Rodríguez</t>
  </si>
  <si>
    <t>PCI-2017-9649</t>
  </si>
  <si>
    <t>El universo estético del clown a partir de su relación con la tragedia</t>
  </si>
  <si>
    <t>Docente de apoyo:  Luisa Acuña Estudiante:</t>
  </si>
  <si>
    <t>PCI-2017-9650</t>
  </si>
  <si>
    <t>MOBI</t>
  </si>
  <si>
    <t>Docente de apoyo: Julián Alfonso Herrán Estudiantes: Martha Alejandra Contreras Montoya, Daniel Guillermo Cortes Chávez</t>
  </si>
  <si>
    <t>PCI-2017-9652</t>
  </si>
  <si>
    <t>Alteración en la permeabilidad y resistencia endotelial inducido por la proteína HMGB-1 presente en suero de individuos con diagnóstico confirmado de dengue</t>
  </si>
  <si>
    <t>Virología</t>
  </si>
  <si>
    <t xml:space="preserve"> Docente de apoyo Maria Angelica Calderon
Estudiante: María José Abuchar Duque</t>
  </si>
  <si>
    <t>PCI-2017-9654</t>
  </si>
  <si>
    <t>Prevalencia de la tuberculosis ocular según los RIPS para los años 2009 a 2014 en Colombia</t>
  </si>
  <si>
    <t>Docente de apoyo: Yenifer Zuley Cañón Cárdenas
Estudiante Ángela María Morales Méndez</t>
  </si>
  <si>
    <t>PCI-2017-9658</t>
  </si>
  <si>
    <t>Telescopio con búsqueda automática de objetos celestes y seguimiento de trayectorias usando técnicas de visión artificial</t>
  </si>
  <si>
    <t>Docente de apoyo: Oscar Mauricio Arias
Estudiante Nathalia Pedreros López</t>
  </si>
  <si>
    <t>PCI-2017-9659</t>
  </si>
  <si>
    <t>Desarrollo de andamios híbridos usando tecnologías electro spinning y máquina de Llinás para cultivo de células madre a partir de la mezcla de biopolímero de origen natural con biopolímero sintético y solvente.</t>
  </si>
  <si>
    <t>Docentes de apoyo:  Omar Trujillo</t>
  </si>
  <si>
    <t>PCI-2017-9662</t>
  </si>
  <si>
    <t>Evaluación y control de parámetros fisicoquímicos en abono orgánico líquido obtenido del aprovechamiento de excretas de vaca mediante la fermentación homoláctica de un consorcio microbiano natural.</t>
  </si>
  <si>
    <t>Docentes de apoyo: Yudtanduly Acuña Monsalve</t>
  </si>
  <si>
    <t>Tesis Maestria Doctorado</t>
  </si>
  <si>
    <r>
      <t>Impacto de la agricultura de conservación en la calidad de suelos de sistemas productivos. Estudio de caso: cultivos de maíz (</t>
    </r>
    <r>
      <rPr>
        <i/>
        <sz val="9"/>
        <color theme="1"/>
        <rFont val="Calibri Light"/>
        <family val="2"/>
        <scheme val="major"/>
      </rPr>
      <t>zea mays</t>
    </r>
    <r>
      <rPr>
        <sz val="9"/>
        <color theme="1"/>
        <rFont val="Calibri Light"/>
        <family val="2"/>
        <scheme val="major"/>
      </rPr>
      <t>) finca Villa Claudia, vereda San Felipe, municipio Armero Guayabal – Tolima</t>
    </r>
  </si>
  <si>
    <r>
      <t>Docente de apoyo:</t>
    </r>
    <r>
      <rPr>
        <sz val="10"/>
        <color rgb="FF000000"/>
        <rFont val="Calibri"/>
        <family val="2"/>
        <scheme val="minor"/>
      </rPr>
      <t xml:space="preserve"> </t>
    </r>
    <r>
      <rPr>
        <sz val="10"/>
        <color rgb="FF000000"/>
        <rFont val="Tahoma"/>
        <family val="2"/>
      </rPr>
      <t>Juan Carlos Munevar Niño / Miguel Hernando Parra Avila Estudiante: Mayra Alejandra Arenas Vigil</t>
    </r>
  </si>
  <si>
    <r>
      <t>Docente de apoyo:</t>
    </r>
    <r>
      <rPr>
        <sz val="10"/>
        <rFont val="Calibri"/>
        <family val="2"/>
        <scheme val="minor"/>
      </rPr>
      <t xml:space="preserve"> </t>
    </r>
    <r>
      <rPr>
        <sz val="10"/>
        <rFont val="Tahoma"/>
        <family val="2"/>
      </rPr>
      <t>Holman A. Ariza G. Estudiante: Daniel Felipe Ramírez Arbeláez</t>
    </r>
  </si>
  <si>
    <r>
      <t>Docente de apoyo:</t>
    </r>
    <r>
      <rPr>
        <sz val="10"/>
        <color rgb="FF000000"/>
        <rFont val="Calibri"/>
        <family val="2"/>
        <scheme val="minor"/>
      </rPr>
      <t xml:space="preserve"> </t>
    </r>
    <r>
      <rPr>
        <sz val="10"/>
        <color rgb="FF000000"/>
        <rFont val="Tahoma"/>
        <family val="2"/>
      </rPr>
      <t>Juan Carlos Munévar Niño Estudiante: Miguel Ángel Martínez Carreño</t>
    </r>
  </si>
  <si>
    <t>En alianza con GI</t>
  </si>
  <si>
    <t>Interno</t>
  </si>
  <si>
    <t>Segundo GI</t>
  </si>
  <si>
    <t>Laboratorio de Genética Molecular Bacteriana</t>
  </si>
  <si>
    <t>FACULTAD GI 1</t>
  </si>
  <si>
    <t>FACULTAD G2</t>
  </si>
  <si>
    <t>VRI</t>
  </si>
  <si>
    <t>NO</t>
  </si>
  <si>
    <t>NO*</t>
  </si>
  <si>
    <t>Agua Salud y Ambiente</t>
  </si>
  <si>
    <t>Externa</t>
  </si>
  <si>
    <t>Corporación Nuevos Rumbos</t>
  </si>
  <si>
    <t>Grupo de Terapia Celular y Molecular. Universidad Pontifica Javeriana</t>
  </si>
  <si>
    <t>OSIRIS</t>
  </si>
  <si>
    <t>Bioaxis</t>
  </si>
  <si>
    <t>Universidad Politécnica de Valencia</t>
  </si>
  <si>
    <t>Stefania Martignon</t>
  </si>
  <si>
    <t xml:space="preserve">Vicerrectoría de Investigaciones </t>
  </si>
  <si>
    <t>King College of London</t>
  </si>
  <si>
    <t> Ángela Orozco</t>
  </si>
  <si>
    <t>Psicología de la salud, deporte y clínica</t>
  </si>
  <si>
    <t>Modalidad de Financiación</t>
  </si>
  <si>
    <t>Clínica</t>
  </si>
  <si>
    <t>Investigación-Creación</t>
  </si>
  <si>
    <t>Patentable</t>
  </si>
  <si>
    <t>Agua salud y ambiente</t>
  </si>
  <si>
    <t>Gintecpro</t>
  </si>
  <si>
    <t>Sures</t>
  </si>
  <si>
    <t>UNIECLO</t>
  </si>
  <si>
    <t>Procesos cognoscitivos y educación</t>
  </si>
  <si>
    <t>Laboratorio de Parasitología Molecular</t>
  </si>
  <si>
    <t xml:space="preserve">Facultad de Ingeniería </t>
  </si>
  <si>
    <t>Facultad de Ciencias</t>
  </si>
  <si>
    <t>Facultad de Creación y Comunicación</t>
  </si>
  <si>
    <t>Virología
Medicina Comunitaria</t>
  </si>
  <si>
    <t>Complejidad y salud pública
Medicina Comunitaria</t>
  </si>
  <si>
    <t>Complejidad y salud pública
Departamento de Humanidades</t>
  </si>
  <si>
    <t>Saneamiento Ecológico, Salud y Medio ambiente</t>
  </si>
  <si>
    <t>OSIRIS &amp; BIOAXIS</t>
  </si>
  <si>
    <t>Saneamiento ecológico, Salud y Medio ambiente</t>
  </si>
  <si>
    <t>Procesos Cognoscitivos y educación</t>
  </si>
  <si>
    <t>Vicerrectoría de Investigaciones 
Facultad de Medicina</t>
  </si>
  <si>
    <t>Facultad de Medicina
Departamento de Humanidades</t>
  </si>
  <si>
    <t>Facultad de Ingeniería</t>
  </si>
  <si>
    <t>UIBO
OSIRIS &amp; BIOAXIS</t>
  </si>
  <si>
    <t xml:space="preserve">Vicerrectoría de Investigaciones 
Facultas de Ingeniería </t>
  </si>
  <si>
    <t>Apoyo a trabajos de grado y tesis</t>
  </si>
  <si>
    <t>Departamento de Humanidades</t>
  </si>
  <si>
    <t>Electromagnetismo, salud y calidad de vida</t>
  </si>
  <si>
    <t>Bioética - Ciencias de la Vida</t>
  </si>
  <si>
    <t>Diseño imagen y comunicación</t>
  </si>
  <si>
    <t>Externo</t>
  </si>
  <si>
    <t>Universidad de San Buenventura</t>
  </si>
  <si>
    <t>RAEH</t>
  </si>
  <si>
    <t>INUB-MEDITECH</t>
  </si>
  <si>
    <t>Electromagnetismo, Salud y Calidad de Vida</t>
  </si>
  <si>
    <t>Estudios Políticos y Jurídicos</t>
  </si>
  <si>
    <t>FHISCIS</t>
  </si>
  <si>
    <t>Producción Limpia Choc Izone</t>
  </si>
  <si>
    <t>Producción Limpia Choc Izone
Agua, Salud y Ambiente
Entidad Externa:
Stockholm Environment Institute (SEI)</t>
  </si>
  <si>
    <t>Escleroris Múltiple y Otros Trastornos Neurológicos</t>
  </si>
  <si>
    <t>Universidad de los Andes</t>
  </si>
  <si>
    <t>Instituto Nacional de Salud Pública de México</t>
  </si>
  <si>
    <t>Nutrición, Genética y Metabolismo</t>
  </si>
  <si>
    <t>Interno
Externo</t>
  </si>
  <si>
    <t>INQA</t>
  </si>
  <si>
    <t>Osiris &amp; Bioaxis</t>
  </si>
  <si>
    <t>Medicina Cardiovascular y Especialidades de alta complejidad</t>
  </si>
  <si>
    <t>Área del conocimiento</t>
  </si>
  <si>
    <t>Ciencias Médicas y de la Salud</t>
  </si>
  <si>
    <t>Humanidades *artes</t>
  </si>
  <si>
    <t>Ciencias Médicas y de la Salud*</t>
  </si>
  <si>
    <t>Humanidades-Artes</t>
  </si>
  <si>
    <t>Humanidades-artes</t>
  </si>
  <si>
    <t xml:space="preserve">Humanidades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</si>
</sst>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 #,##0_);[Red]\(&quot;$&quot;\ #,##0\)"/>
    <numFmt numFmtId="43" formatCode="_(* #,##0.00_);_(* \(#,##0.00\);_(* &quot;-&quot;??_);_(@_)"/>
    <numFmt numFmtId="164" formatCode="_(* #,##0_);_(* \(#,##0\);_(* &quot;-&quot;??_);_(@_)"/>
    <numFmt numFmtId="165" formatCode="_-* #,##0_-;\-* #,##0_-;_-* &quot;-&quot;??_-;_-@_-"/>
  </numFmts>
  <fonts count="19" x14ac:knownFonts="1">
    <font>
      <sz val="11"/>
      <color theme="1"/>
      <name val="Calibri"/>
      <family val="2"/>
      <scheme val="minor"/>
    </font>
    <font>
      <b/>
      <sz val="11"/>
      <color theme="1"/>
      <name val="Calibri"/>
      <family val="2"/>
      <scheme val="minor"/>
    </font>
    <font>
      <b/>
      <sz val="10"/>
      <color rgb="FF000000"/>
      <name val="Tahoma"/>
      <family val="2"/>
    </font>
    <font>
      <sz val="10"/>
      <color rgb="FF000000"/>
      <name val="Tahoma"/>
      <family val="2"/>
    </font>
    <font>
      <sz val="10"/>
      <color theme="1"/>
      <name val="Tahoma"/>
      <family val="2"/>
    </font>
    <font>
      <b/>
      <sz val="10"/>
      <color theme="1"/>
      <name val="Tahoma"/>
      <family val="2"/>
    </font>
    <font>
      <sz val="11"/>
      <color rgb="FF000000"/>
      <name val="Calibri"/>
      <family val="2"/>
      <scheme val="minor"/>
    </font>
    <font>
      <sz val="11"/>
      <color theme="1"/>
      <name val="Calibri"/>
      <family val="2"/>
      <scheme val="minor"/>
    </font>
    <font>
      <sz val="10"/>
      <name val="Tahoma"/>
      <family val="2"/>
    </font>
    <font>
      <sz val="9"/>
      <color theme="1"/>
      <name val="Calibri Light"/>
      <family val="2"/>
      <scheme val="major"/>
    </font>
    <font>
      <b/>
      <sz val="9"/>
      <color rgb="FF000000"/>
      <name val="Calibri Light"/>
      <family val="2"/>
      <scheme val="major"/>
    </font>
    <font>
      <sz val="9"/>
      <color rgb="FF000000"/>
      <name val="Calibri Light"/>
      <family val="2"/>
      <scheme val="major"/>
    </font>
    <font>
      <b/>
      <sz val="9"/>
      <color theme="1"/>
      <name val="Calibri Light"/>
      <family val="2"/>
      <scheme val="major"/>
    </font>
    <font>
      <sz val="9"/>
      <name val="Calibri Light"/>
      <family val="2"/>
      <scheme val="major"/>
    </font>
    <font>
      <i/>
      <sz val="9"/>
      <color theme="1"/>
      <name val="Calibri Light"/>
      <family val="2"/>
      <scheme val="major"/>
    </font>
    <font>
      <b/>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7" fillId="0" borderId="0" applyFont="0" applyFill="0" applyBorder="0" applyAlignment="0" applyProtection="0"/>
  </cellStyleXfs>
  <cellXfs count="120">
    <xf numFmtId="0" fontId="0" fillId="0" borderId="0" xfId="0"/>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3" fontId="0" fillId="0" borderId="0" xfId="0" applyNumberFormat="1"/>
    <xf numFmtId="0" fontId="2" fillId="0" borderId="2" xfId="0" applyFont="1" applyBorder="1" applyAlignment="1">
      <alignment horizontal="center" vertical="center"/>
    </xf>
    <xf numFmtId="0" fontId="4" fillId="2" borderId="2" xfId="0" applyFont="1" applyFill="1" applyBorder="1" applyAlignment="1">
      <alignment horizontal="center" vertical="center" wrapText="1"/>
    </xf>
    <xf numFmtId="0" fontId="0" fillId="0" borderId="1" xfId="0" applyBorder="1"/>
    <xf numFmtId="3" fontId="0" fillId="0" borderId="1" xfId="0" applyNumberFormat="1" applyBorder="1"/>
    <xf numFmtId="0" fontId="1" fillId="0" borderId="1" xfId="0" applyFont="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0" fillId="3" borderId="1" xfId="0" applyFill="1" applyBorder="1"/>
    <xf numFmtId="0" fontId="4"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164" fontId="0" fillId="4" borderId="1" xfId="0" applyNumberFormat="1" applyFill="1" applyBorder="1"/>
    <xf numFmtId="0" fontId="0" fillId="4" borderId="1" xfId="0" applyFill="1" applyBorder="1"/>
    <xf numFmtId="3" fontId="0" fillId="3" borderId="1" xfId="0" applyNumberFormat="1" applyFill="1" applyBorder="1"/>
    <xf numFmtId="164" fontId="0" fillId="0" borderId="0" xfId="1" applyNumberFormat="1" applyFont="1"/>
    <xf numFmtId="0" fontId="0" fillId="0" borderId="0" xfId="0" applyAlignment="1">
      <alignment wrapText="1"/>
    </xf>
    <xf numFmtId="0" fontId="4" fillId="0" borderId="0" xfId="0" applyFont="1" applyAlignment="1"/>
    <xf numFmtId="0" fontId="3" fillId="2" borderId="1" xfId="0" applyFont="1" applyFill="1" applyBorder="1" applyAlignment="1">
      <alignment horizontal="center" vertical="center" wrapText="1"/>
    </xf>
    <xf numFmtId="0" fontId="4" fillId="0" borderId="1" xfId="0" applyFont="1" applyBorder="1" applyAlignment="1"/>
    <xf numFmtId="0" fontId="3" fillId="0" borderId="3" xfId="0" applyFont="1" applyFill="1" applyBorder="1" applyAlignment="1">
      <alignment horizontal="center" vertical="center" wrapText="1"/>
    </xf>
    <xf numFmtId="0" fontId="2"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Fill="1"/>
    <xf numFmtId="0" fontId="4" fillId="0" borderId="2"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6" xfId="0" applyFont="1" applyFill="1" applyBorder="1" applyAlignment="1">
      <alignment horizontal="center" vertical="center"/>
    </xf>
    <xf numFmtId="0" fontId="8" fillId="0" borderId="6"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9" fillId="0" borderId="1" xfId="0" applyFont="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2" borderId="1" xfId="0" applyFont="1" applyFill="1" applyBorder="1" applyAlignment="1">
      <alignment horizontal="center" vertical="center" wrapText="1"/>
    </xf>
    <xf numFmtId="6" fontId="9" fillId="2" borderId="1" xfId="0" applyNumberFormat="1" applyFont="1" applyFill="1" applyBorder="1" applyAlignment="1">
      <alignment horizontal="center" vertical="center" wrapText="1"/>
    </xf>
    <xf numFmtId="6" fontId="11" fillId="2"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6" fontId="9" fillId="0" borderId="1" xfId="0" applyNumberFormat="1" applyFont="1" applyBorder="1" applyAlignment="1">
      <alignment horizontal="center" vertical="center" wrapText="1"/>
    </xf>
    <xf numFmtId="164" fontId="9" fillId="2" borderId="1" xfId="1" applyNumberFormat="1" applyFont="1" applyFill="1" applyBorder="1" applyAlignment="1">
      <alignment horizontal="center" vertical="center" wrapText="1"/>
    </xf>
    <xf numFmtId="6" fontId="13" fillId="2" borderId="1" xfId="0" applyNumberFormat="1" applyFont="1" applyFill="1" applyBorder="1" applyAlignment="1">
      <alignment horizontal="center" vertical="center" wrapText="1"/>
    </xf>
    <xf numFmtId="0" fontId="9" fillId="0" borderId="0" xfId="0" applyFont="1" applyAlignment="1">
      <alignment horizontal="center" vertical="center"/>
    </xf>
    <xf numFmtId="164" fontId="9" fillId="0" borderId="1" xfId="1" applyNumberFormat="1" applyFont="1" applyBorder="1" applyAlignment="1">
      <alignment horizontal="center" vertical="center"/>
    </xf>
    <xf numFmtId="0" fontId="12" fillId="0" borderId="1" xfId="0" applyFont="1" applyBorder="1" applyAlignment="1">
      <alignment horizontal="center" vertical="center"/>
    </xf>
    <xf numFmtId="3" fontId="9" fillId="0" borderId="1" xfId="0" applyNumberFormat="1" applyFont="1" applyBorder="1" applyAlignment="1">
      <alignment horizontal="center" vertical="center"/>
    </xf>
    <xf numFmtId="164" fontId="12" fillId="0" borderId="1" xfId="1" applyNumberFormat="1" applyFont="1" applyBorder="1" applyAlignment="1">
      <alignment horizontal="center" vertical="center"/>
    </xf>
    <xf numFmtId="0" fontId="16" fillId="0" borderId="0" xfId="0" applyFont="1" applyFill="1" applyAlignment="1">
      <alignment horizontal="center"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3" fontId="16" fillId="0" borderId="1" xfId="0" applyNumberFormat="1" applyFont="1" applyFill="1" applyBorder="1" applyAlignment="1">
      <alignment horizontal="center" vertical="center"/>
    </xf>
    <xf numFmtId="0" fontId="16" fillId="0" borderId="1" xfId="0" applyFont="1" applyFill="1" applyBorder="1" applyAlignment="1">
      <alignment horizontal="center" vertical="center"/>
    </xf>
    <xf numFmtId="164" fontId="16" fillId="0" borderId="1" xfId="1" applyNumberFormat="1" applyFont="1" applyFill="1" applyBorder="1" applyAlignment="1">
      <alignment horizontal="center" vertical="center"/>
    </xf>
    <xf numFmtId="3" fontId="17" fillId="0"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6" fillId="0" borderId="1" xfId="0" applyFont="1" applyBorder="1" applyAlignment="1">
      <alignment horizontal="center" vertical="center"/>
    </xf>
    <xf numFmtId="0" fontId="10"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11" fillId="0" borderId="1" xfId="0" applyFont="1" applyBorder="1" applyAlignment="1">
      <alignment horizontal="center" vertical="center"/>
    </xf>
    <xf numFmtId="165" fontId="9" fillId="0" borderId="1" xfId="1" applyNumberFormat="1" applyFont="1" applyBorder="1" applyAlignment="1">
      <alignment horizontal="center" vertical="center"/>
    </xf>
    <xf numFmtId="165" fontId="9" fillId="0" borderId="1" xfId="0" applyNumberFormat="1" applyFont="1" applyBorder="1" applyAlignment="1">
      <alignment horizontal="center" vertical="center"/>
    </xf>
    <xf numFmtId="0" fontId="12" fillId="0" borderId="0" xfId="0" applyFont="1" applyBorder="1" applyAlignment="1">
      <alignment horizontal="center" vertical="center"/>
    </xf>
    <xf numFmtId="3" fontId="9" fillId="0" borderId="0" xfId="0" applyNumberFormat="1" applyFont="1" applyBorder="1" applyAlignment="1">
      <alignment horizontal="center" vertical="center"/>
    </xf>
    <xf numFmtId="0" fontId="12" fillId="0" borderId="1" xfId="0" applyFont="1" applyBorder="1" applyAlignment="1">
      <alignment horizontal="center" vertical="center"/>
    </xf>
    <xf numFmtId="0" fontId="10" fillId="2"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9" fillId="0" borderId="1" xfId="0" applyFont="1" applyBorder="1" applyAlignment="1">
      <alignment horizontal="center" vertical="center"/>
    </xf>
    <xf numFmtId="0" fontId="10" fillId="5" borderId="1" xfId="0" applyFont="1" applyFill="1" applyBorder="1" applyAlignment="1">
      <alignment horizontal="center" vertical="center"/>
    </xf>
    <xf numFmtId="0" fontId="15" fillId="0" borderId="0" xfId="0" applyFont="1" applyBorder="1" applyAlignment="1">
      <alignment horizontal="center" vertical="center"/>
    </xf>
    <xf numFmtId="164" fontId="16" fillId="0" borderId="0" xfId="0" applyNumberFormat="1" applyFont="1" applyBorder="1" applyAlignment="1">
      <alignment horizontal="center" vertical="center"/>
    </xf>
    <xf numFmtId="3" fontId="16" fillId="0" borderId="0" xfId="0" applyNumberFormat="1" applyFont="1" applyBorder="1" applyAlignment="1">
      <alignment horizontal="center" vertical="center"/>
    </xf>
    <xf numFmtId="164" fontId="15" fillId="0" borderId="0" xfId="0" applyNumberFormat="1" applyFont="1" applyBorder="1" applyAlignment="1">
      <alignment horizontal="center" vertical="center"/>
    </xf>
    <xf numFmtId="0" fontId="15" fillId="0" borderId="2" xfId="0" applyFont="1" applyBorder="1" applyAlignment="1">
      <alignment horizontal="center" vertical="center"/>
    </xf>
    <xf numFmtId="164" fontId="16" fillId="0" borderId="2" xfId="1" applyNumberFormat="1" applyFont="1" applyBorder="1" applyAlignment="1">
      <alignment horizontal="center" vertical="center"/>
    </xf>
    <xf numFmtId="164" fontId="15" fillId="0" borderId="2" xfId="1" applyNumberFormat="1" applyFont="1" applyBorder="1" applyAlignment="1">
      <alignment horizontal="center" vertical="center"/>
    </xf>
    <xf numFmtId="0" fontId="16" fillId="0" borderId="0" xfId="0" applyFont="1" applyBorder="1" applyAlignment="1">
      <alignment horizontal="center" vertical="center"/>
    </xf>
    <xf numFmtId="0" fontId="15" fillId="0" borderId="0" xfId="0" applyFont="1" applyBorder="1" applyAlignment="1">
      <alignment vertical="center"/>
    </xf>
    <xf numFmtId="3" fontId="15" fillId="0" borderId="0" xfId="0" applyNumberFormat="1" applyFont="1" applyBorder="1" applyAlignment="1">
      <alignment horizontal="center" vertical="center"/>
    </xf>
    <xf numFmtId="0" fontId="0" fillId="0" borderId="0" xfId="0" applyBorder="1"/>
    <xf numFmtId="0" fontId="9" fillId="0" borderId="0" xfId="0" applyFont="1" applyBorder="1" applyAlignment="1">
      <alignment horizontal="center" vertical="center"/>
    </xf>
    <xf numFmtId="0" fontId="2"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10" fillId="5" borderId="1" xfId="0" applyFont="1" applyFill="1" applyBorder="1" applyAlignment="1">
      <alignment horizontal="center" vertical="center" wrapText="1"/>
    </xf>
    <xf numFmtId="0" fontId="11"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14" fillId="2" borderId="1" xfId="0" applyFont="1" applyFill="1" applyBorder="1" applyAlignment="1">
      <alignment horizontal="center" vertical="center" wrapText="1"/>
    </xf>
    <xf numFmtId="164" fontId="9" fillId="0" borderId="0" xfId="1" applyNumberFormat="1" applyFont="1" applyBorder="1" applyAlignment="1">
      <alignment horizontal="center" vertical="center"/>
    </xf>
    <xf numFmtId="164" fontId="12" fillId="0" borderId="0" xfId="1" applyNumberFormat="1" applyFont="1" applyBorder="1" applyAlignment="1">
      <alignment horizontal="center" vertical="center"/>
    </xf>
    <xf numFmtId="6" fontId="9" fillId="0" borderId="0" xfId="0" applyNumberFormat="1" applyFont="1" applyAlignment="1">
      <alignment horizontal="center" vertical="center"/>
    </xf>
    <xf numFmtId="3" fontId="12" fillId="0" borderId="0" xfId="0" applyNumberFormat="1"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0" xfId="0" applyFont="1" applyBorder="1" applyAlignment="1">
      <alignment horizont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3" fillId="2" borderId="1"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topLeftCell="A49" zoomScaleNormal="100" workbookViewId="0">
      <selection activeCell="I49" sqref="I49"/>
    </sheetView>
  </sheetViews>
  <sheetFormatPr baseColWidth="10" defaultRowHeight="15" x14ac:dyDescent="0.25"/>
  <cols>
    <col min="1" max="1" width="4.7109375" bestFit="1" customWidth="1"/>
    <col min="3" max="3" width="65.5703125" customWidth="1"/>
    <col min="4" max="6" width="27.42578125" hidden="1" customWidth="1"/>
    <col min="9" max="9" width="15.140625" bestFit="1" customWidth="1"/>
    <col min="12" max="12" width="12.7109375" bestFit="1" customWidth="1"/>
    <col min="14" max="14" width="12.7109375" bestFit="1" customWidth="1"/>
  </cols>
  <sheetData>
    <row r="1" spans="1:14" x14ac:dyDescent="0.25">
      <c r="A1" s="109" t="s">
        <v>232</v>
      </c>
      <c r="B1" s="109"/>
      <c r="C1" s="109"/>
      <c r="D1" s="109"/>
      <c r="E1" s="109"/>
      <c r="F1" s="109"/>
      <c r="G1" s="109"/>
      <c r="H1" s="109"/>
      <c r="I1" s="109"/>
      <c r="J1" s="109"/>
      <c r="K1" s="109"/>
      <c r="L1" s="109"/>
      <c r="M1" s="109"/>
      <c r="N1" s="109"/>
    </row>
    <row r="3" spans="1:14" x14ac:dyDescent="0.25">
      <c r="A3" s="110"/>
      <c r="B3" s="110"/>
      <c r="C3" s="110"/>
      <c r="D3" s="110"/>
      <c r="E3" s="110"/>
      <c r="F3" s="110"/>
    </row>
    <row r="4" spans="1:14" x14ac:dyDescent="0.25">
      <c r="A4" s="110"/>
      <c r="B4" s="110"/>
      <c r="C4" s="110"/>
      <c r="D4" s="110"/>
      <c r="E4" s="110"/>
      <c r="F4" s="110"/>
    </row>
    <row r="5" spans="1:14" x14ac:dyDescent="0.25">
      <c r="A5" s="111"/>
      <c r="B5" s="111"/>
      <c r="C5" s="111"/>
      <c r="D5" s="111"/>
      <c r="E5" s="111"/>
      <c r="F5" s="111"/>
      <c r="G5" s="112" t="s">
        <v>227</v>
      </c>
      <c r="H5" s="112"/>
      <c r="I5" s="112" t="s">
        <v>228</v>
      </c>
      <c r="J5" s="16" t="s">
        <v>229</v>
      </c>
      <c r="K5" s="16"/>
      <c r="L5" s="112" t="s">
        <v>228</v>
      </c>
      <c r="M5" s="113" t="s">
        <v>230</v>
      </c>
      <c r="N5" s="113" t="s">
        <v>231</v>
      </c>
    </row>
    <row r="6" spans="1:14" x14ac:dyDescent="0.25">
      <c r="A6" s="1" t="s">
        <v>0</v>
      </c>
      <c r="B6" s="1" t="s">
        <v>1</v>
      </c>
      <c r="C6" s="1" t="s">
        <v>2</v>
      </c>
      <c r="D6" s="1" t="s">
        <v>3</v>
      </c>
      <c r="E6" s="1" t="s">
        <v>4</v>
      </c>
      <c r="F6" s="12" t="s">
        <v>5</v>
      </c>
      <c r="G6" s="16">
        <v>2017</v>
      </c>
      <c r="H6" s="16">
        <v>2018</v>
      </c>
      <c r="I6" s="112"/>
      <c r="J6" s="16">
        <v>2017</v>
      </c>
      <c r="K6" s="16">
        <v>2018</v>
      </c>
      <c r="L6" s="112"/>
      <c r="M6" s="113"/>
      <c r="N6" s="113"/>
    </row>
    <row r="7" spans="1:14" ht="38.25" x14ac:dyDescent="0.25">
      <c r="A7" s="2">
        <v>1</v>
      </c>
      <c r="B7" s="9" t="s">
        <v>6</v>
      </c>
      <c r="C7" s="4" t="s">
        <v>7</v>
      </c>
      <c r="D7" s="3" t="s">
        <v>8</v>
      </c>
      <c r="E7" s="3" t="s">
        <v>9</v>
      </c>
      <c r="F7" s="13" t="s">
        <v>10</v>
      </c>
      <c r="G7" s="15">
        <v>22795000</v>
      </c>
      <c r="H7" s="15">
        <v>2700000</v>
      </c>
      <c r="I7" s="15">
        <f>G7+H7</f>
        <v>25495000</v>
      </c>
      <c r="J7" s="15">
        <v>43534844</v>
      </c>
      <c r="K7" s="15">
        <v>22840055.600000001</v>
      </c>
      <c r="L7" s="15">
        <f>J7+K7</f>
        <v>66374899.600000001</v>
      </c>
      <c r="M7" s="14"/>
      <c r="N7" s="15">
        <f>I7+L7+M7</f>
        <v>91869899.599999994</v>
      </c>
    </row>
    <row r="8" spans="1:14" ht="38.25" x14ac:dyDescent="0.25">
      <c r="A8" s="2">
        <v>2</v>
      </c>
      <c r="B8" s="9" t="s">
        <v>11</v>
      </c>
      <c r="C8" s="4" t="s">
        <v>12</v>
      </c>
      <c r="D8" s="3" t="s">
        <v>13</v>
      </c>
      <c r="E8" s="3" t="s">
        <v>14</v>
      </c>
      <c r="F8" s="13" t="s">
        <v>15</v>
      </c>
      <c r="G8" s="15">
        <v>11350000</v>
      </c>
      <c r="H8" s="15">
        <v>500000</v>
      </c>
      <c r="I8" s="15">
        <f t="shared" ref="I8:I31" si="0">G8+H8</f>
        <v>11850000</v>
      </c>
      <c r="J8" s="15">
        <v>30935040</v>
      </c>
      <c r="K8" s="15">
        <v>16240896</v>
      </c>
      <c r="L8" s="15">
        <f t="shared" ref="L8:L31" si="1">J8+K8</f>
        <v>47175936</v>
      </c>
      <c r="M8" s="14"/>
      <c r="N8" s="15">
        <f t="shared" ref="N8:N31" si="2">I8+L8+M8</f>
        <v>59025936</v>
      </c>
    </row>
    <row r="9" spans="1:14" ht="38.25" x14ac:dyDescent="0.25">
      <c r="A9" s="2">
        <v>3</v>
      </c>
      <c r="B9" s="9" t="s">
        <v>16</v>
      </c>
      <c r="C9" s="4" t="s">
        <v>17</v>
      </c>
      <c r="D9" s="3" t="s">
        <v>18</v>
      </c>
      <c r="E9" s="3" t="s">
        <v>19</v>
      </c>
      <c r="F9" s="13" t="s">
        <v>20</v>
      </c>
      <c r="G9" s="15">
        <v>7450000</v>
      </c>
      <c r="H9" s="15">
        <v>500000</v>
      </c>
      <c r="I9" s="15">
        <f t="shared" si="0"/>
        <v>7950000</v>
      </c>
      <c r="J9" s="15">
        <v>39216000</v>
      </c>
      <c r="K9" s="15">
        <v>31294368</v>
      </c>
      <c r="L9" s="15">
        <f t="shared" si="1"/>
        <v>70510368</v>
      </c>
      <c r="M9" s="14"/>
      <c r="N9" s="15">
        <f t="shared" si="2"/>
        <v>78460368</v>
      </c>
    </row>
    <row r="10" spans="1:14" ht="55.5" customHeight="1" x14ac:dyDescent="0.25">
      <c r="A10" s="2">
        <v>4</v>
      </c>
      <c r="B10" s="9" t="s">
        <v>21</v>
      </c>
      <c r="C10" s="4" t="s">
        <v>22</v>
      </c>
      <c r="D10" s="3" t="s">
        <v>23</v>
      </c>
      <c r="E10" s="3" t="s">
        <v>109</v>
      </c>
      <c r="F10" s="13" t="s">
        <v>25</v>
      </c>
      <c r="G10" s="15">
        <v>72685000</v>
      </c>
      <c r="H10" s="15">
        <v>0</v>
      </c>
      <c r="I10" s="15">
        <f t="shared" si="0"/>
        <v>72685000</v>
      </c>
      <c r="J10" s="15">
        <v>50910385.600000001</v>
      </c>
      <c r="K10" s="15">
        <v>26210377.439999998</v>
      </c>
      <c r="L10" s="15">
        <f t="shared" si="1"/>
        <v>77120763.039999992</v>
      </c>
      <c r="M10" s="15"/>
      <c r="N10" s="15">
        <f t="shared" si="2"/>
        <v>149805763.03999999</v>
      </c>
    </row>
    <row r="11" spans="1:14" ht="63.75" x14ac:dyDescent="0.25">
      <c r="A11" s="2">
        <v>5</v>
      </c>
      <c r="B11" s="10" t="s">
        <v>26</v>
      </c>
      <c r="C11" s="5" t="s">
        <v>110</v>
      </c>
      <c r="D11" s="3" t="s">
        <v>27</v>
      </c>
      <c r="E11" s="3" t="s">
        <v>111</v>
      </c>
      <c r="F11" s="13" t="s">
        <v>28</v>
      </c>
      <c r="G11" s="15">
        <v>34082400</v>
      </c>
      <c r="H11" s="15">
        <v>26815600</v>
      </c>
      <c r="I11" s="15">
        <f t="shared" si="0"/>
        <v>60898000</v>
      </c>
      <c r="J11" s="15">
        <v>25232032</v>
      </c>
      <c r="K11" s="15">
        <v>12773548.800000001</v>
      </c>
      <c r="L11" s="15">
        <f t="shared" si="1"/>
        <v>38005580.799999997</v>
      </c>
      <c r="M11" s="14"/>
      <c r="N11" s="15">
        <f t="shared" si="2"/>
        <v>98903580.799999997</v>
      </c>
    </row>
    <row r="12" spans="1:14" ht="38.25" x14ac:dyDescent="0.25">
      <c r="A12" s="2">
        <v>6</v>
      </c>
      <c r="B12" s="9" t="s">
        <v>29</v>
      </c>
      <c r="C12" s="4" t="s">
        <v>30</v>
      </c>
      <c r="D12" s="3" t="s">
        <v>31</v>
      </c>
      <c r="E12" s="3" t="s">
        <v>32</v>
      </c>
      <c r="F12" s="13" t="s">
        <v>33</v>
      </c>
      <c r="G12" s="15">
        <v>77982000</v>
      </c>
      <c r="H12" s="15">
        <v>1956000</v>
      </c>
      <c r="I12" s="15">
        <f t="shared" si="0"/>
        <v>79938000</v>
      </c>
      <c r="J12" s="15">
        <v>76553664</v>
      </c>
      <c r="K12" s="15">
        <v>40155673.600000001</v>
      </c>
      <c r="L12" s="15">
        <f t="shared" si="1"/>
        <v>116709337.59999999</v>
      </c>
      <c r="M12" s="15"/>
      <c r="N12" s="15">
        <f t="shared" si="2"/>
        <v>196647337.59999999</v>
      </c>
    </row>
    <row r="13" spans="1:14" ht="63.75" x14ac:dyDescent="0.25">
      <c r="A13" s="2">
        <v>7</v>
      </c>
      <c r="B13" s="17" t="s">
        <v>34</v>
      </c>
      <c r="C13" s="17" t="s">
        <v>35</v>
      </c>
      <c r="D13" s="17" t="s">
        <v>36</v>
      </c>
      <c r="E13" s="17" t="s">
        <v>37</v>
      </c>
      <c r="F13" s="18" t="s">
        <v>38</v>
      </c>
      <c r="G13" s="25">
        <v>36350000</v>
      </c>
      <c r="H13" s="25">
        <v>9700000</v>
      </c>
      <c r="I13" s="15">
        <f t="shared" si="0"/>
        <v>46050000</v>
      </c>
      <c r="J13" s="25">
        <v>42097920</v>
      </c>
      <c r="K13" s="25">
        <v>22101408</v>
      </c>
      <c r="L13" s="15">
        <f t="shared" si="1"/>
        <v>64199328</v>
      </c>
      <c r="M13" s="19"/>
      <c r="N13" s="15">
        <f t="shared" si="2"/>
        <v>110249328</v>
      </c>
    </row>
    <row r="14" spans="1:14" ht="51" x14ac:dyDescent="0.25">
      <c r="A14" s="2">
        <v>8</v>
      </c>
      <c r="B14" s="9" t="s">
        <v>39</v>
      </c>
      <c r="C14" s="4" t="s">
        <v>40</v>
      </c>
      <c r="D14" s="3" t="s">
        <v>41</v>
      </c>
      <c r="E14" s="3" t="s">
        <v>42</v>
      </c>
      <c r="F14" s="13" t="s">
        <v>43</v>
      </c>
      <c r="G14" s="15">
        <v>22990000</v>
      </c>
      <c r="H14" s="15">
        <v>4160000</v>
      </c>
      <c r="I14" s="15">
        <f t="shared" si="0"/>
        <v>27150000</v>
      </c>
      <c r="J14" s="15">
        <v>41373184</v>
      </c>
      <c r="K14" s="15">
        <v>21720921.600000001</v>
      </c>
      <c r="L14" s="15">
        <f t="shared" si="1"/>
        <v>63094105.600000001</v>
      </c>
      <c r="M14" s="15"/>
      <c r="N14" s="15">
        <f t="shared" si="2"/>
        <v>90244105.599999994</v>
      </c>
    </row>
    <row r="15" spans="1:14" ht="25.5" x14ac:dyDescent="0.25">
      <c r="A15" s="2">
        <v>9</v>
      </c>
      <c r="B15" s="9" t="s">
        <v>44</v>
      </c>
      <c r="C15" s="3" t="s">
        <v>45</v>
      </c>
      <c r="D15" s="3" t="s">
        <v>46</v>
      </c>
      <c r="E15" s="3" t="s">
        <v>24</v>
      </c>
      <c r="F15" s="13" t="s">
        <v>47</v>
      </c>
      <c r="G15" s="14"/>
      <c r="H15" s="14"/>
      <c r="I15" s="15">
        <f t="shared" si="0"/>
        <v>0</v>
      </c>
      <c r="J15" s="14"/>
      <c r="K15" s="14"/>
      <c r="L15" s="15">
        <f t="shared" si="1"/>
        <v>0</v>
      </c>
      <c r="M15" s="14"/>
      <c r="N15" s="15">
        <f t="shared" si="2"/>
        <v>0</v>
      </c>
    </row>
    <row r="16" spans="1:14" ht="38.25" x14ac:dyDescent="0.25">
      <c r="A16" s="2">
        <v>10</v>
      </c>
      <c r="B16" s="9" t="s">
        <v>48</v>
      </c>
      <c r="C16" s="4" t="s">
        <v>49</v>
      </c>
      <c r="D16" s="3" t="s">
        <v>50</v>
      </c>
      <c r="E16" s="3" t="s">
        <v>51</v>
      </c>
      <c r="F16" s="13" t="s">
        <v>52</v>
      </c>
      <c r="G16" s="15">
        <v>41876300</v>
      </c>
      <c r="H16" s="15">
        <v>0</v>
      </c>
      <c r="I16" s="15">
        <f t="shared" si="0"/>
        <v>41876300</v>
      </c>
      <c r="J16" s="15">
        <v>53632896</v>
      </c>
      <c r="K16" s="15">
        <v>28157270.399999999</v>
      </c>
      <c r="L16" s="15">
        <f t="shared" si="1"/>
        <v>81790166.400000006</v>
      </c>
      <c r="M16" s="15"/>
      <c r="N16" s="15">
        <f t="shared" si="2"/>
        <v>123666466.40000001</v>
      </c>
    </row>
    <row r="17" spans="1:14" ht="51" x14ac:dyDescent="0.25">
      <c r="A17" s="2">
        <v>11</v>
      </c>
      <c r="B17" s="17" t="s">
        <v>53</v>
      </c>
      <c r="C17" s="17" t="s">
        <v>54</v>
      </c>
      <c r="D17" s="17" t="s">
        <v>55</v>
      </c>
      <c r="E17" s="17" t="s">
        <v>56</v>
      </c>
      <c r="F17" s="18" t="s">
        <v>57</v>
      </c>
      <c r="G17" s="19"/>
      <c r="H17" s="19"/>
      <c r="I17" s="15">
        <f t="shared" si="0"/>
        <v>0</v>
      </c>
      <c r="J17" s="19"/>
      <c r="K17" s="19"/>
      <c r="L17" s="15">
        <f t="shared" si="1"/>
        <v>0</v>
      </c>
      <c r="M17" s="19"/>
      <c r="N17" s="15">
        <f t="shared" si="2"/>
        <v>0</v>
      </c>
    </row>
    <row r="18" spans="1:14" ht="51" x14ac:dyDescent="0.25">
      <c r="A18" s="2">
        <v>12</v>
      </c>
      <c r="B18" s="9" t="s">
        <v>58</v>
      </c>
      <c r="C18" s="4" t="s">
        <v>59</v>
      </c>
      <c r="D18" s="3" t="s">
        <v>60</v>
      </c>
      <c r="E18" s="3" t="s">
        <v>24</v>
      </c>
      <c r="F18" s="13" t="s">
        <v>61</v>
      </c>
      <c r="G18" s="15">
        <v>16645000</v>
      </c>
      <c r="H18" s="15">
        <v>0</v>
      </c>
      <c r="I18" s="15">
        <f t="shared" si="0"/>
        <v>16645000</v>
      </c>
      <c r="J18" s="15">
        <v>10106419.199999999</v>
      </c>
      <c r="K18" s="15">
        <v>5305870.08</v>
      </c>
      <c r="L18" s="15">
        <f t="shared" si="1"/>
        <v>15412289.279999999</v>
      </c>
      <c r="M18" s="15"/>
      <c r="N18" s="15">
        <f t="shared" si="2"/>
        <v>32057289.280000001</v>
      </c>
    </row>
    <row r="19" spans="1:14" ht="38.25" x14ac:dyDescent="0.25">
      <c r="A19" s="2">
        <v>13</v>
      </c>
      <c r="B19" s="9" t="s">
        <v>62</v>
      </c>
      <c r="C19" s="4" t="s">
        <v>63</v>
      </c>
      <c r="D19" s="3" t="s">
        <v>64</v>
      </c>
      <c r="E19" s="3" t="s">
        <v>65</v>
      </c>
      <c r="F19" s="13" t="s">
        <v>66</v>
      </c>
      <c r="G19" s="15">
        <v>4463000</v>
      </c>
      <c r="H19" s="15">
        <v>673000</v>
      </c>
      <c r="I19" s="15">
        <f t="shared" si="0"/>
        <v>5136000</v>
      </c>
      <c r="J19" s="15">
        <v>1915929.6000000001</v>
      </c>
      <c r="K19" s="15">
        <v>1005863.04</v>
      </c>
      <c r="L19" s="15">
        <f t="shared" si="1"/>
        <v>2921792.64</v>
      </c>
      <c r="M19" s="14"/>
      <c r="N19" s="15">
        <f t="shared" si="2"/>
        <v>8057792.6400000006</v>
      </c>
    </row>
    <row r="20" spans="1:14" ht="38.25" x14ac:dyDescent="0.25">
      <c r="A20" s="2">
        <v>14</v>
      </c>
      <c r="B20" s="10" t="s">
        <v>67</v>
      </c>
      <c r="C20" s="5" t="s">
        <v>112</v>
      </c>
      <c r="D20" s="3" t="s">
        <v>68</v>
      </c>
      <c r="E20" s="3" t="s">
        <v>69</v>
      </c>
      <c r="F20" s="13" t="s">
        <v>70</v>
      </c>
      <c r="G20" s="15">
        <v>69550000</v>
      </c>
      <c r="H20" s="15">
        <v>0</v>
      </c>
      <c r="I20" s="15">
        <f t="shared" si="0"/>
        <v>69550000</v>
      </c>
      <c r="J20" s="15">
        <v>32626080</v>
      </c>
      <c r="K20" s="15">
        <v>17016192</v>
      </c>
      <c r="L20" s="15">
        <f t="shared" si="1"/>
        <v>49642272</v>
      </c>
      <c r="M20" s="14"/>
      <c r="N20" s="15">
        <f t="shared" si="2"/>
        <v>119192272</v>
      </c>
    </row>
    <row r="21" spans="1:14" ht="25.5" x14ac:dyDescent="0.25">
      <c r="A21" s="2">
        <v>15</v>
      </c>
      <c r="B21" s="9" t="s">
        <v>71</v>
      </c>
      <c r="C21" s="4" t="s">
        <v>72</v>
      </c>
      <c r="D21" s="3" t="s">
        <v>73</v>
      </c>
      <c r="E21" s="3" t="s">
        <v>74</v>
      </c>
      <c r="F21" s="13" t="s">
        <v>75</v>
      </c>
      <c r="G21" s="15">
        <v>33550000</v>
      </c>
      <c r="H21" s="15">
        <v>11500000</v>
      </c>
      <c r="I21" s="15">
        <f t="shared" si="0"/>
        <v>45050000</v>
      </c>
      <c r="J21" s="15">
        <v>69275328</v>
      </c>
      <c r="K21" s="15">
        <v>26664547.199999999</v>
      </c>
      <c r="L21" s="15">
        <f t="shared" si="1"/>
        <v>95939875.200000003</v>
      </c>
      <c r="M21" s="14"/>
      <c r="N21" s="15">
        <f t="shared" si="2"/>
        <v>140989875.19999999</v>
      </c>
    </row>
    <row r="22" spans="1:14" ht="51" x14ac:dyDescent="0.25">
      <c r="A22" s="2">
        <v>16</v>
      </c>
      <c r="B22" s="9" t="s">
        <v>76</v>
      </c>
      <c r="C22" s="4" t="s">
        <v>77</v>
      </c>
      <c r="D22" s="3" t="s">
        <v>78</v>
      </c>
      <c r="E22" s="3" t="s">
        <v>74</v>
      </c>
      <c r="F22" s="13" t="s">
        <v>79</v>
      </c>
      <c r="G22" s="15">
        <v>58060000</v>
      </c>
      <c r="H22" s="15">
        <v>1000000</v>
      </c>
      <c r="I22" s="15">
        <f t="shared" si="0"/>
        <v>59060000</v>
      </c>
      <c r="J22" s="15">
        <v>73872723.200000003</v>
      </c>
      <c r="K22" s="15">
        <v>38772679.68</v>
      </c>
      <c r="L22" s="15">
        <f t="shared" si="1"/>
        <v>112645402.88</v>
      </c>
      <c r="M22" s="14"/>
      <c r="N22" s="15">
        <f t="shared" si="2"/>
        <v>171705402.88</v>
      </c>
    </row>
    <row r="23" spans="1:14" ht="25.5" x14ac:dyDescent="0.25">
      <c r="A23" s="2">
        <v>17</v>
      </c>
      <c r="B23" s="9" t="s">
        <v>80</v>
      </c>
      <c r="C23" s="4" t="s">
        <v>81</v>
      </c>
      <c r="D23" s="3" t="s">
        <v>82</v>
      </c>
      <c r="E23" s="3" t="s">
        <v>74</v>
      </c>
      <c r="F23" s="13" t="s">
        <v>83</v>
      </c>
      <c r="G23" s="15">
        <v>31250000</v>
      </c>
      <c r="H23" s="15">
        <v>1000000</v>
      </c>
      <c r="I23" s="15">
        <f t="shared" si="0"/>
        <v>32250000</v>
      </c>
      <c r="J23" s="15">
        <v>30825760</v>
      </c>
      <c r="K23" s="15">
        <v>15893504</v>
      </c>
      <c r="L23" s="15">
        <f t="shared" si="1"/>
        <v>46719264</v>
      </c>
      <c r="M23" s="15"/>
      <c r="N23" s="15">
        <f t="shared" si="2"/>
        <v>78969264</v>
      </c>
    </row>
    <row r="24" spans="1:14" ht="38.25" x14ac:dyDescent="0.25">
      <c r="A24" s="2">
        <v>18</v>
      </c>
      <c r="B24" s="9" t="s">
        <v>84</v>
      </c>
      <c r="C24" s="4" t="s">
        <v>85</v>
      </c>
      <c r="D24" s="3" t="s">
        <v>86</v>
      </c>
      <c r="E24" s="3" t="s">
        <v>74</v>
      </c>
      <c r="F24" s="13" t="s">
        <v>87</v>
      </c>
      <c r="G24" s="15">
        <v>65550000</v>
      </c>
      <c r="H24" s="15">
        <v>14000000</v>
      </c>
      <c r="I24" s="15">
        <f t="shared" si="0"/>
        <v>79550000</v>
      </c>
      <c r="J24" s="15">
        <v>84477664</v>
      </c>
      <c r="K24" s="15">
        <v>45376019.200000003</v>
      </c>
      <c r="L24" s="15">
        <f t="shared" si="1"/>
        <v>129853683.2</v>
      </c>
      <c r="M24" s="14"/>
      <c r="N24" s="15">
        <f t="shared" si="2"/>
        <v>209403683.19999999</v>
      </c>
    </row>
    <row r="25" spans="1:14" ht="25.5" x14ac:dyDescent="0.25">
      <c r="A25" s="2">
        <v>19</v>
      </c>
      <c r="B25" s="9" t="s">
        <v>88</v>
      </c>
      <c r="C25" s="4" t="s">
        <v>89</v>
      </c>
      <c r="D25" s="3" t="s">
        <v>90</v>
      </c>
      <c r="E25" s="3" t="s">
        <v>74</v>
      </c>
      <c r="F25" s="13" t="s">
        <v>91</v>
      </c>
      <c r="G25" s="15">
        <v>48950000</v>
      </c>
      <c r="H25" s="15">
        <v>190000</v>
      </c>
      <c r="I25" s="15">
        <f t="shared" si="0"/>
        <v>49140000</v>
      </c>
      <c r="J25" s="15">
        <v>94202176</v>
      </c>
      <c r="K25" s="15">
        <v>48109942.400000006</v>
      </c>
      <c r="L25" s="15">
        <f t="shared" si="1"/>
        <v>142312118.40000001</v>
      </c>
      <c r="M25" s="15">
        <v>11613333</v>
      </c>
      <c r="N25" s="15">
        <f t="shared" si="2"/>
        <v>203065451.40000001</v>
      </c>
    </row>
    <row r="26" spans="1:14" ht="25.5" x14ac:dyDescent="0.25">
      <c r="A26" s="2">
        <v>20</v>
      </c>
      <c r="B26" s="20" t="s">
        <v>92</v>
      </c>
      <c r="C26" s="20" t="s">
        <v>93</v>
      </c>
      <c r="D26" s="21" t="s">
        <v>94</v>
      </c>
      <c r="E26" s="20" t="s">
        <v>95</v>
      </c>
      <c r="F26" s="22" t="s">
        <v>96</v>
      </c>
      <c r="G26" s="23">
        <v>17538000</v>
      </c>
      <c r="H26" s="23">
        <v>600000</v>
      </c>
      <c r="I26" s="15">
        <f t="shared" si="0"/>
        <v>18138000</v>
      </c>
      <c r="J26" s="23">
        <v>30650496</v>
      </c>
      <c r="K26" s="23">
        <v>16091510.400000002</v>
      </c>
      <c r="L26" s="15">
        <f t="shared" si="1"/>
        <v>46742006.400000006</v>
      </c>
      <c r="M26" s="24"/>
      <c r="N26" s="15">
        <f t="shared" si="2"/>
        <v>64880006.400000006</v>
      </c>
    </row>
    <row r="27" spans="1:14" ht="38.25" x14ac:dyDescent="0.25">
      <c r="A27" s="2">
        <v>21</v>
      </c>
      <c r="B27" s="9" t="s">
        <v>97</v>
      </c>
      <c r="C27" s="4" t="s">
        <v>98</v>
      </c>
      <c r="D27" s="3" t="s">
        <v>99</v>
      </c>
      <c r="E27" s="3" t="s">
        <v>74</v>
      </c>
      <c r="F27" s="13" t="s">
        <v>100</v>
      </c>
      <c r="G27" s="15">
        <v>33418000</v>
      </c>
      <c r="H27" s="15">
        <v>200000</v>
      </c>
      <c r="I27" s="15">
        <f t="shared" si="0"/>
        <v>33618000</v>
      </c>
      <c r="J27" s="15">
        <v>24660480</v>
      </c>
      <c r="K27" s="15">
        <v>12946752</v>
      </c>
      <c r="L27" s="15">
        <f t="shared" si="1"/>
        <v>37607232</v>
      </c>
      <c r="M27" s="15"/>
      <c r="N27" s="15">
        <f t="shared" si="2"/>
        <v>71225232</v>
      </c>
    </row>
    <row r="28" spans="1:14" ht="38.25" x14ac:dyDescent="0.25">
      <c r="A28" s="2">
        <v>22</v>
      </c>
      <c r="B28" s="9" t="s">
        <v>101</v>
      </c>
      <c r="C28" s="4" t="s">
        <v>102</v>
      </c>
      <c r="D28" s="3" t="s">
        <v>103</v>
      </c>
      <c r="E28" s="3" t="s">
        <v>104</v>
      </c>
      <c r="F28" s="13" t="s">
        <v>105</v>
      </c>
      <c r="G28" s="15">
        <v>43550000</v>
      </c>
      <c r="H28" s="15">
        <v>6000000</v>
      </c>
      <c r="I28" s="15">
        <f t="shared" si="0"/>
        <v>49550000</v>
      </c>
      <c r="J28" s="15">
        <v>14957412.800000001</v>
      </c>
      <c r="K28" s="15">
        <v>7807666.7199999997</v>
      </c>
      <c r="L28" s="15">
        <f t="shared" si="1"/>
        <v>22765079.52</v>
      </c>
      <c r="M28" s="15"/>
      <c r="N28" s="15">
        <f t="shared" si="2"/>
        <v>72315079.519999996</v>
      </c>
    </row>
    <row r="29" spans="1:14" ht="51" x14ac:dyDescent="0.25">
      <c r="A29" s="2">
        <v>23</v>
      </c>
      <c r="B29" s="9" t="s">
        <v>106</v>
      </c>
      <c r="C29" s="4" t="s">
        <v>113</v>
      </c>
      <c r="D29" s="3" t="s">
        <v>107</v>
      </c>
      <c r="E29" s="3" t="s">
        <v>108</v>
      </c>
      <c r="F29" s="13" t="s">
        <v>70</v>
      </c>
      <c r="G29" s="15">
        <v>52750000</v>
      </c>
      <c r="H29" s="15">
        <v>25000000</v>
      </c>
      <c r="I29" s="15">
        <f t="shared" si="0"/>
        <v>77750000</v>
      </c>
      <c r="J29" s="15">
        <v>26669312</v>
      </c>
      <c r="K29" s="15">
        <v>14001388.800000001</v>
      </c>
      <c r="L29" s="15">
        <f t="shared" si="1"/>
        <v>40670700.799999997</v>
      </c>
      <c r="M29" s="14"/>
      <c r="N29" s="15">
        <f t="shared" si="2"/>
        <v>118420700.8</v>
      </c>
    </row>
    <row r="30" spans="1:14" ht="63.75" x14ac:dyDescent="0.25">
      <c r="A30" s="2">
        <v>24</v>
      </c>
      <c r="B30" s="9" t="s">
        <v>114</v>
      </c>
      <c r="C30" s="4" t="s">
        <v>115</v>
      </c>
      <c r="D30" s="3" t="s">
        <v>116</v>
      </c>
      <c r="E30" s="3" t="s">
        <v>117</v>
      </c>
      <c r="F30" s="13" t="s">
        <v>118</v>
      </c>
      <c r="G30" s="15">
        <v>8650000</v>
      </c>
      <c r="H30" s="15">
        <v>9200000</v>
      </c>
      <c r="I30" s="15">
        <f t="shared" si="0"/>
        <v>17850000</v>
      </c>
      <c r="J30" s="15">
        <v>29368832</v>
      </c>
      <c r="K30" s="15">
        <v>15418636.800000001</v>
      </c>
      <c r="L30" s="15">
        <f t="shared" si="1"/>
        <v>44787468.799999997</v>
      </c>
      <c r="M30" s="14"/>
      <c r="N30" s="15">
        <f t="shared" si="2"/>
        <v>62637468.799999997</v>
      </c>
    </row>
    <row r="31" spans="1:14" ht="25.5" x14ac:dyDescent="0.25">
      <c r="A31" s="2">
        <v>25</v>
      </c>
      <c r="B31" s="9" t="s">
        <v>119</v>
      </c>
      <c r="C31" s="4" t="s">
        <v>120</v>
      </c>
      <c r="D31" s="3" t="s">
        <v>121</v>
      </c>
      <c r="E31" s="3" t="s">
        <v>117</v>
      </c>
      <c r="F31" s="13" t="s">
        <v>118</v>
      </c>
      <c r="G31" s="15">
        <v>14206000</v>
      </c>
      <c r="H31" s="15">
        <v>13487500</v>
      </c>
      <c r="I31" s="15">
        <f t="shared" si="0"/>
        <v>27693500</v>
      </c>
      <c r="J31" s="15">
        <v>17882009.600000001</v>
      </c>
      <c r="K31" s="15">
        <v>9388055.0399999991</v>
      </c>
      <c r="L31" s="15">
        <f t="shared" si="1"/>
        <v>27270064.640000001</v>
      </c>
      <c r="M31" s="14"/>
      <c r="N31" s="15">
        <f t="shared" si="2"/>
        <v>54963564.640000001</v>
      </c>
    </row>
    <row r="32" spans="1:14" x14ac:dyDescent="0.25">
      <c r="I32" s="11">
        <f>SUM(I7:I31)</f>
        <v>954872800</v>
      </c>
      <c r="L32" s="11">
        <f>SUM(L7:L31)</f>
        <v>1440269734.8000002</v>
      </c>
      <c r="M32" s="11">
        <f>SUM(M7:M31)</f>
        <v>11613333</v>
      </c>
      <c r="N32" s="11">
        <f>SUM(N7:N31)</f>
        <v>2406755867.8000007</v>
      </c>
    </row>
    <row r="33" spans="1:14" x14ac:dyDescent="0.25">
      <c r="A33" s="109" t="s">
        <v>143</v>
      </c>
      <c r="B33" s="109"/>
      <c r="C33" s="109"/>
      <c r="D33" s="109"/>
      <c r="E33" s="109"/>
      <c r="F33" s="109"/>
      <c r="G33" s="109"/>
      <c r="H33" s="109"/>
      <c r="I33" s="109"/>
      <c r="J33" s="109"/>
      <c r="K33" s="109"/>
      <c r="L33" s="109"/>
      <c r="M33" s="109"/>
      <c r="N33" s="109"/>
    </row>
    <row r="34" spans="1:14" x14ac:dyDescent="0.25">
      <c r="I34" s="11"/>
      <c r="L34" s="11"/>
      <c r="M34" s="11"/>
      <c r="N34" s="11"/>
    </row>
    <row r="36" spans="1:14" x14ac:dyDescent="0.25">
      <c r="A36" s="114" t="s">
        <v>143</v>
      </c>
      <c r="B36" s="114"/>
      <c r="C36" s="114"/>
      <c r="D36" s="114"/>
      <c r="E36" s="114"/>
      <c r="F36" s="114"/>
      <c r="G36" s="112" t="s">
        <v>227</v>
      </c>
      <c r="H36" s="112"/>
      <c r="I36" s="112" t="s">
        <v>228</v>
      </c>
      <c r="J36" s="16" t="s">
        <v>229</v>
      </c>
      <c r="K36" s="16"/>
      <c r="L36" s="112" t="s">
        <v>228</v>
      </c>
      <c r="M36" s="113" t="s">
        <v>230</v>
      </c>
      <c r="N36" s="113" t="s">
        <v>231</v>
      </c>
    </row>
    <row r="37" spans="1:14" x14ac:dyDescent="0.25">
      <c r="A37" s="1" t="s">
        <v>122</v>
      </c>
      <c r="B37" s="6" t="s">
        <v>123</v>
      </c>
      <c r="C37" s="1" t="s">
        <v>2</v>
      </c>
      <c r="D37" s="1" t="s">
        <v>3</v>
      </c>
      <c r="E37" s="1" t="s">
        <v>4</v>
      </c>
      <c r="F37" s="1" t="s">
        <v>5</v>
      </c>
      <c r="G37" s="16">
        <v>2017</v>
      </c>
      <c r="H37" s="16">
        <v>2018</v>
      </c>
      <c r="I37" s="112"/>
      <c r="J37" s="16">
        <v>2017</v>
      </c>
      <c r="K37" s="16">
        <v>2018</v>
      </c>
      <c r="L37" s="112"/>
      <c r="M37" s="113"/>
      <c r="N37" s="113"/>
    </row>
    <row r="38" spans="1:14" ht="38.25" x14ac:dyDescent="0.25">
      <c r="A38" s="5">
        <v>1</v>
      </c>
      <c r="B38" s="5" t="s">
        <v>124</v>
      </c>
      <c r="C38" s="5" t="s">
        <v>125</v>
      </c>
      <c r="D38" s="4" t="s">
        <v>126</v>
      </c>
      <c r="E38" s="4" t="s">
        <v>127</v>
      </c>
      <c r="F38" s="5" t="s">
        <v>128</v>
      </c>
      <c r="G38" s="15">
        <v>26550000</v>
      </c>
      <c r="H38" s="15">
        <v>0</v>
      </c>
      <c r="I38" s="15">
        <f>G38+H38</f>
        <v>26550000</v>
      </c>
      <c r="J38" s="15">
        <v>12549120</v>
      </c>
      <c r="K38" s="15">
        <v>6588288</v>
      </c>
      <c r="L38" s="15">
        <f>J38+K38</f>
        <v>19137408</v>
      </c>
      <c r="M38" s="14"/>
      <c r="N38" s="15">
        <f>I38+L38+M38</f>
        <v>45687408</v>
      </c>
    </row>
    <row r="39" spans="1:14" ht="38.25" x14ac:dyDescent="0.25">
      <c r="A39" s="5">
        <v>2</v>
      </c>
      <c r="B39" s="5" t="s">
        <v>129</v>
      </c>
      <c r="C39" s="5" t="s">
        <v>130</v>
      </c>
      <c r="D39" s="4" t="s">
        <v>131</v>
      </c>
      <c r="E39" s="4" t="s">
        <v>132</v>
      </c>
      <c r="F39" s="5" t="s">
        <v>133</v>
      </c>
      <c r="G39" s="15">
        <v>14950000</v>
      </c>
      <c r="H39" s="15">
        <v>0</v>
      </c>
      <c r="I39" s="15">
        <f t="shared" ref="I39:I41" si="3">G39+H39</f>
        <v>14950000</v>
      </c>
      <c r="J39" s="15">
        <v>3675000</v>
      </c>
      <c r="K39" s="15">
        <v>3675000</v>
      </c>
      <c r="L39" s="15">
        <f t="shared" ref="L39:L41" si="4">J39+K39</f>
        <v>7350000</v>
      </c>
      <c r="M39" s="14"/>
      <c r="N39" s="15">
        <f t="shared" ref="N39:N41" si="5">I39+L39+M39</f>
        <v>22300000</v>
      </c>
    </row>
    <row r="40" spans="1:14" ht="38.25" x14ac:dyDescent="0.25">
      <c r="A40" s="5">
        <v>3</v>
      </c>
      <c r="B40" s="5" t="s">
        <v>134</v>
      </c>
      <c r="C40" s="5" t="s">
        <v>135</v>
      </c>
      <c r="D40" s="4" t="s">
        <v>136</v>
      </c>
      <c r="E40" s="5" t="s">
        <v>137</v>
      </c>
      <c r="F40" s="5" t="s">
        <v>138</v>
      </c>
      <c r="G40" s="15">
        <v>44500000</v>
      </c>
      <c r="H40" s="15">
        <v>5500000</v>
      </c>
      <c r="I40" s="15">
        <f t="shared" si="3"/>
        <v>50000000</v>
      </c>
      <c r="J40" s="15">
        <v>23220427</v>
      </c>
      <c r="K40" s="15">
        <v>23846491.539999999</v>
      </c>
      <c r="L40" s="15">
        <f t="shared" si="4"/>
        <v>47066918.539999999</v>
      </c>
      <c r="M40" s="14"/>
      <c r="N40" s="15">
        <f t="shared" si="5"/>
        <v>97066918.539999992</v>
      </c>
    </row>
    <row r="41" spans="1:14" ht="25.5" x14ac:dyDescent="0.25">
      <c r="A41" s="5">
        <v>4</v>
      </c>
      <c r="B41" s="5" t="s">
        <v>139</v>
      </c>
      <c r="C41" s="5" t="s">
        <v>140</v>
      </c>
      <c r="D41" s="4" t="s">
        <v>141</v>
      </c>
      <c r="E41" s="4" t="s">
        <v>142</v>
      </c>
      <c r="F41" s="5" t="s">
        <v>144</v>
      </c>
      <c r="G41" s="15">
        <v>5494000</v>
      </c>
      <c r="H41" s="15">
        <v>0</v>
      </c>
      <c r="I41" s="15">
        <f t="shared" si="3"/>
        <v>5494000</v>
      </c>
      <c r="J41" s="15">
        <v>15837200</v>
      </c>
      <c r="K41" s="15">
        <v>8310760</v>
      </c>
      <c r="L41" s="15">
        <f t="shared" si="4"/>
        <v>24147960</v>
      </c>
      <c r="M41" s="14"/>
      <c r="N41" s="15">
        <f t="shared" si="5"/>
        <v>29641960</v>
      </c>
    </row>
    <row r="42" spans="1:14" x14ac:dyDescent="0.25">
      <c r="I42" s="11">
        <f>SUM(I38:I41)</f>
        <v>96994000</v>
      </c>
      <c r="L42" s="11">
        <f>SUM(L38:L41)</f>
        <v>97702286.539999992</v>
      </c>
      <c r="N42" s="11">
        <f>SUM(N38:N41)</f>
        <v>194696286.53999999</v>
      </c>
    </row>
    <row r="43" spans="1:14" x14ac:dyDescent="0.25">
      <c r="A43" s="109" t="s">
        <v>233</v>
      </c>
      <c r="B43" s="109"/>
      <c r="C43" s="109"/>
      <c r="D43" s="109"/>
      <c r="E43" s="109"/>
      <c r="F43" s="109"/>
      <c r="G43" s="109"/>
      <c r="H43" s="109"/>
      <c r="I43" s="109"/>
      <c r="J43" s="109"/>
      <c r="K43" s="109"/>
      <c r="L43" s="109"/>
      <c r="M43" s="109"/>
      <c r="N43" s="109"/>
    </row>
    <row r="44" spans="1:14" x14ac:dyDescent="0.25">
      <c r="I44" s="11"/>
      <c r="L44" s="11"/>
      <c r="N44" s="11"/>
    </row>
    <row r="45" spans="1:14" x14ac:dyDescent="0.25">
      <c r="G45" s="112" t="s">
        <v>227</v>
      </c>
      <c r="H45" s="112"/>
      <c r="I45" s="112" t="s">
        <v>228</v>
      </c>
      <c r="J45" s="16" t="s">
        <v>229</v>
      </c>
      <c r="K45" s="16"/>
      <c r="L45" s="112" t="s">
        <v>228</v>
      </c>
      <c r="M45" s="113" t="s">
        <v>230</v>
      </c>
      <c r="N45" s="113" t="s">
        <v>231</v>
      </c>
    </row>
    <row r="46" spans="1:14" x14ac:dyDescent="0.25">
      <c r="A46" s="7" t="s">
        <v>0</v>
      </c>
      <c r="B46" s="7" t="s">
        <v>1</v>
      </c>
      <c r="C46" s="7" t="s">
        <v>2</v>
      </c>
      <c r="D46" s="7" t="s">
        <v>145</v>
      </c>
      <c r="E46" s="7" t="s">
        <v>146</v>
      </c>
      <c r="F46" s="7" t="s">
        <v>147</v>
      </c>
      <c r="G46" s="16">
        <v>2017</v>
      </c>
      <c r="H46" s="16">
        <v>2018</v>
      </c>
      <c r="I46" s="112"/>
      <c r="J46" s="16">
        <v>2017</v>
      </c>
      <c r="K46" s="16">
        <v>2018</v>
      </c>
      <c r="L46" s="112"/>
      <c r="M46" s="113"/>
      <c r="N46" s="113"/>
    </row>
    <row r="47" spans="1:14" ht="51" x14ac:dyDescent="0.25">
      <c r="A47" s="5">
        <v>1</v>
      </c>
      <c r="B47" s="5" t="s">
        <v>148</v>
      </c>
      <c r="C47" s="5" t="s">
        <v>149</v>
      </c>
      <c r="D47" s="5" t="s">
        <v>150</v>
      </c>
      <c r="E47" s="5" t="s">
        <v>151</v>
      </c>
      <c r="F47" s="8" t="s">
        <v>209</v>
      </c>
      <c r="G47" s="15">
        <v>4500000</v>
      </c>
      <c r="H47" s="15">
        <v>500000</v>
      </c>
      <c r="I47" s="15">
        <v>5000000</v>
      </c>
      <c r="J47" s="15">
        <v>2387251.2000000002</v>
      </c>
      <c r="K47" s="15">
        <v>1325998.8</v>
      </c>
      <c r="L47" s="15">
        <v>3713250</v>
      </c>
      <c r="M47" s="14"/>
      <c r="N47" s="14"/>
    </row>
    <row r="48" spans="1:14" ht="51" x14ac:dyDescent="0.25">
      <c r="A48" s="5">
        <v>2</v>
      </c>
      <c r="B48" s="5" t="s">
        <v>152</v>
      </c>
      <c r="C48" s="5" t="s">
        <v>153</v>
      </c>
      <c r="D48" s="5" t="s">
        <v>154</v>
      </c>
      <c r="E48" s="5" t="s">
        <v>155</v>
      </c>
      <c r="F48" s="8" t="s">
        <v>210</v>
      </c>
      <c r="G48" s="15">
        <v>3715000</v>
      </c>
      <c r="H48" s="15">
        <v>0</v>
      </c>
      <c r="I48" s="15">
        <v>3715000</v>
      </c>
      <c r="J48" s="15">
        <v>7843200</v>
      </c>
      <c r="K48" s="15">
        <v>4117680</v>
      </c>
      <c r="L48" s="15">
        <v>11960880</v>
      </c>
      <c r="M48" s="14"/>
      <c r="N48" s="14"/>
    </row>
    <row r="49" spans="1:14" ht="38.25" x14ac:dyDescent="0.25">
      <c r="A49" s="5">
        <v>3</v>
      </c>
      <c r="B49" s="5" t="s">
        <v>156</v>
      </c>
      <c r="C49" s="5" t="s">
        <v>157</v>
      </c>
      <c r="D49" s="5" t="s">
        <v>158</v>
      </c>
      <c r="E49" s="5" t="s">
        <v>155</v>
      </c>
      <c r="F49" s="8" t="s">
        <v>211</v>
      </c>
      <c r="G49" s="15">
        <v>5000000</v>
      </c>
      <c r="H49" s="15">
        <v>0</v>
      </c>
      <c r="I49" s="15">
        <v>5000000</v>
      </c>
      <c r="J49" s="15">
        <v>13072864</v>
      </c>
      <c r="K49" s="15">
        <v>6855753.5999999996</v>
      </c>
      <c r="L49" s="15">
        <v>19928617.600000001</v>
      </c>
      <c r="M49" s="14"/>
      <c r="N49" s="14"/>
    </row>
    <row r="50" spans="1:14" ht="51" x14ac:dyDescent="0.25">
      <c r="A50" s="5">
        <v>4</v>
      </c>
      <c r="B50" s="5" t="s">
        <v>159</v>
      </c>
      <c r="C50" s="5" t="s">
        <v>160</v>
      </c>
      <c r="D50" s="5" t="s">
        <v>161</v>
      </c>
      <c r="E50" s="5" t="s">
        <v>162</v>
      </c>
      <c r="F50" s="8" t="s">
        <v>212</v>
      </c>
      <c r="G50" s="15">
        <v>2780000</v>
      </c>
      <c r="H50" s="15">
        <v>1000000</v>
      </c>
      <c r="I50" s="15">
        <v>3780000</v>
      </c>
      <c r="J50" s="15">
        <v>10399232</v>
      </c>
      <c r="K50" s="15">
        <v>5459596.7999999998</v>
      </c>
      <c r="L50" s="15">
        <v>15858828.800000001</v>
      </c>
      <c r="M50" s="14"/>
      <c r="N50" s="14"/>
    </row>
    <row r="51" spans="1:14" ht="38.25" x14ac:dyDescent="0.25">
      <c r="A51" s="5">
        <v>5</v>
      </c>
      <c r="B51" s="5" t="s">
        <v>163</v>
      </c>
      <c r="C51" s="5" t="s">
        <v>164</v>
      </c>
      <c r="D51" s="5" t="s">
        <v>154</v>
      </c>
      <c r="E51" s="5" t="s">
        <v>155</v>
      </c>
      <c r="F51" s="8" t="s">
        <v>213</v>
      </c>
      <c r="G51" s="15">
        <v>5000000</v>
      </c>
      <c r="H51" s="15">
        <v>0</v>
      </c>
      <c r="I51" s="15">
        <v>5000000</v>
      </c>
      <c r="J51" s="15">
        <v>6886432</v>
      </c>
      <c r="K51" s="15">
        <v>3352876.8</v>
      </c>
      <c r="L51" s="15">
        <v>10239308.800000001</v>
      </c>
      <c r="M51" s="14"/>
      <c r="N51" s="14"/>
    </row>
    <row r="52" spans="1:14" ht="38.25" x14ac:dyDescent="0.25">
      <c r="A52" s="5">
        <v>6</v>
      </c>
      <c r="B52" s="5" t="s">
        <v>165</v>
      </c>
      <c r="C52" s="5" t="s">
        <v>166</v>
      </c>
      <c r="D52" s="5" t="s">
        <v>167</v>
      </c>
      <c r="E52" s="5" t="s">
        <v>168</v>
      </c>
      <c r="F52" s="8" t="s">
        <v>214</v>
      </c>
      <c r="G52" s="15">
        <v>5000000</v>
      </c>
      <c r="H52" s="15">
        <v>0</v>
      </c>
      <c r="I52" s="15">
        <v>5000000</v>
      </c>
      <c r="J52" s="15">
        <v>6676432</v>
      </c>
      <c r="K52" s="15">
        <v>3352876.8</v>
      </c>
      <c r="L52" s="15">
        <v>10029308.800000001</v>
      </c>
      <c r="M52" s="14"/>
      <c r="N52" s="14"/>
    </row>
    <row r="53" spans="1:14" ht="38.25" x14ac:dyDescent="0.25">
      <c r="A53" s="5">
        <v>7</v>
      </c>
      <c r="B53" s="5" t="s">
        <v>169</v>
      </c>
      <c r="C53" s="5" t="s">
        <v>170</v>
      </c>
      <c r="D53" s="5" t="s">
        <v>171</v>
      </c>
      <c r="E53" s="5" t="s">
        <v>162</v>
      </c>
      <c r="F53" s="8" t="s">
        <v>215</v>
      </c>
      <c r="G53" s="15">
        <v>3800000</v>
      </c>
      <c r="H53" s="15">
        <v>1100000</v>
      </c>
      <c r="I53" s="15">
        <v>4900000</v>
      </c>
      <c r="J53" s="15">
        <v>2417408</v>
      </c>
      <c r="K53" s="15">
        <v>1278808.8319999999</v>
      </c>
      <c r="L53" s="15">
        <v>3696216.8319999999</v>
      </c>
      <c r="M53" s="14"/>
      <c r="N53" s="14"/>
    </row>
    <row r="54" spans="1:14" ht="38.25" customHeight="1" x14ac:dyDescent="0.25">
      <c r="A54" s="5">
        <v>8</v>
      </c>
      <c r="B54" s="5" t="s">
        <v>172</v>
      </c>
      <c r="C54" s="5" t="s">
        <v>173</v>
      </c>
      <c r="D54" s="5" t="s">
        <v>174</v>
      </c>
      <c r="E54" s="5" t="s">
        <v>151</v>
      </c>
      <c r="F54" s="8" t="s">
        <v>216</v>
      </c>
      <c r="G54" s="15">
        <v>2772500</v>
      </c>
      <c r="H54" s="15">
        <v>2160000</v>
      </c>
      <c r="I54" s="15">
        <v>4932500</v>
      </c>
      <c r="J54" s="15">
        <v>2554572.7999999998</v>
      </c>
      <c r="K54" s="15">
        <v>1341150.72</v>
      </c>
      <c r="L54" s="15">
        <v>3895723.5199999996</v>
      </c>
      <c r="M54" s="14"/>
      <c r="N54" s="14"/>
    </row>
    <row r="55" spans="1:14" ht="38.25" x14ac:dyDescent="0.25">
      <c r="A55" s="5">
        <v>9</v>
      </c>
      <c r="B55" s="5" t="s">
        <v>175</v>
      </c>
      <c r="C55" s="5" t="s">
        <v>176</v>
      </c>
      <c r="D55" s="5" t="s">
        <v>177</v>
      </c>
      <c r="E55" s="5" t="s">
        <v>178</v>
      </c>
      <c r="F55" s="8" t="s">
        <v>217</v>
      </c>
      <c r="G55" s="15">
        <v>4442300</v>
      </c>
      <c r="H55" s="15">
        <v>399700</v>
      </c>
      <c r="I55" s="15">
        <v>4842000</v>
      </c>
      <c r="J55" s="15">
        <v>6386432</v>
      </c>
      <c r="K55" s="15">
        <v>3352876.8</v>
      </c>
      <c r="L55" s="15">
        <v>9739308.8000000007</v>
      </c>
      <c r="M55" s="14"/>
      <c r="N55" s="14"/>
    </row>
    <row r="56" spans="1:14" ht="56.25" customHeight="1" x14ac:dyDescent="0.25">
      <c r="A56" s="5">
        <v>10</v>
      </c>
      <c r="B56" s="5" t="s">
        <v>179</v>
      </c>
      <c r="C56" s="5" t="s">
        <v>180</v>
      </c>
      <c r="D56" s="5" t="s">
        <v>181</v>
      </c>
      <c r="E56" s="5" t="s">
        <v>95</v>
      </c>
      <c r="F56" s="8" t="s">
        <v>218</v>
      </c>
      <c r="G56" s="15">
        <v>2500000</v>
      </c>
      <c r="H56" s="15">
        <v>2500000</v>
      </c>
      <c r="I56" s="15">
        <v>5000000</v>
      </c>
      <c r="J56" s="15">
        <v>5107200</v>
      </c>
      <c r="K56" s="15">
        <v>2681280</v>
      </c>
      <c r="L56" s="15">
        <v>7788480</v>
      </c>
      <c r="M56" s="14"/>
      <c r="N56" s="14"/>
    </row>
    <row r="57" spans="1:14" ht="38.25" x14ac:dyDescent="0.25">
      <c r="A57" s="5">
        <v>11</v>
      </c>
      <c r="B57" s="5" t="s">
        <v>182</v>
      </c>
      <c r="C57" s="5" t="s">
        <v>183</v>
      </c>
      <c r="D57" s="5" t="s">
        <v>184</v>
      </c>
      <c r="E57" s="5" t="s">
        <v>185</v>
      </c>
      <c r="F57" s="8" t="s">
        <v>219</v>
      </c>
      <c r="G57" s="15">
        <v>2590000</v>
      </c>
      <c r="H57" s="15">
        <v>0</v>
      </c>
      <c r="I57" s="15">
        <v>2590000</v>
      </c>
      <c r="J57" s="15">
        <v>7843200</v>
      </c>
      <c r="K57" s="15">
        <v>4117680</v>
      </c>
      <c r="L57" s="15">
        <v>11960880</v>
      </c>
      <c r="M57" s="14"/>
      <c r="N57" s="14"/>
    </row>
    <row r="58" spans="1:14" ht="38.25" x14ac:dyDescent="0.25">
      <c r="A58" s="5">
        <v>12</v>
      </c>
      <c r="B58" s="5" t="s">
        <v>186</v>
      </c>
      <c r="C58" s="5" t="s">
        <v>187</v>
      </c>
      <c r="D58" s="5" t="s">
        <v>188</v>
      </c>
      <c r="E58" s="5" t="s">
        <v>189</v>
      </c>
      <c r="F58" s="8" t="s">
        <v>220</v>
      </c>
      <c r="G58" s="15">
        <v>4984000</v>
      </c>
      <c r="H58" s="15">
        <v>0</v>
      </c>
      <c r="I58" s="15">
        <v>4984000</v>
      </c>
      <c r="J58" s="15">
        <v>5209145.5999999996</v>
      </c>
      <c r="K58" s="15">
        <v>2682301.4399999999</v>
      </c>
      <c r="L58" s="15">
        <v>7891447.0399999991</v>
      </c>
      <c r="M58" s="14"/>
      <c r="N58" s="14"/>
    </row>
    <row r="59" spans="1:14" ht="63.75" x14ac:dyDescent="0.25">
      <c r="A59" s="5">
        <v>13</v>
      </c>
      <c r="B59" s="5" t="s">
        <v>190</v>
      </c>
      <c r="C59" s="5" t="s">
        <v>191</v>
      </c>
      <c r="D59" s="5" t="s">
        <v>192</v>
      </c>
      <c r="E59" s="5" t="s">
        <v>151</v>
      </c>
      <c r="F59" s="8" t="s">
        <v>221</v>
      </c>
      <c r="G59" s="15">
        <v>3100000</v>
      </c>
      <c r="H59" s="15">
        <v>350000</v>
      </c>
      <c r="I59" s="15">
        <v>3450000</v>
      </c>
      <c r="J59" s="15">
        <v>5489145.5999999996</v>
      </c>
      <c r="K59" s="15">
        <v>2682301.4399999999</v>
      </c>
      <c r="L59" s="15">
        <v>8171447.0399999991</v>
      </c>
      <c r="M59" s="14"/>
      <c r="N59" s="14"/>
    </row>
    <row r="60" spans="1:14" ht="51" x14ac:dyDescent="0.25">
      <c r="A60" s="5">
        <v>14</v>
      </c>
      <c r="B60" s="5" t="s">
        <v>193</v>
      </c>
      <c r="C60" s="5" t="s">
        <v>194</v>
      </c>
      <c r="D60" s="5" t="s">
        <v>195</v>
      </c>
      <c r="E60" s="5" t="s">
        <v>178</v>
      </c>
      <c r="F60" s="8" t="s">
        <v>222</v>
      </c>
      <c r="G60" s="15">
        <v>5000000</v>
      </c>
      <c r="H60" s="15">
        <v>0</v>
      </c>
      <c r="I60" s="15">
        <v>5000000</v>
      </c>
      <c r="J60" s="15">
        <v>3831859.2000000002</v>
      </c>
      <c r="K60" s="15">
        <v>2011726.08</v>
      </c>
      <c r="L60" s="15">
        <v>5843585.2800000003</v>
      </c>
      <c r="M60" s="14"/>
      <c r="N60" s="14"/>
    </row>
    <row r="61" spans="1:14" ht="63.75" x14ac:dyDescent="0.25">
      <c r="A61" s="5">
        <v>15</v>
      </c>
      <c r="B61" s="5" t="s">
        <v>196</v>
      </c>
      <c r="C61" s="5" t="s">
        <v>197</v>
      </c>
      <c r="D61" s="5" t="s">
        <v>198</v>
      </c>
      <c r="E61" s="5" t="s">
        <v>199</v>
      </c>
      <c r="F61" s="8" t="s">
        <v>223</v>
      </c>
      <c r="G61" s="15">
        <v>0</v>
      </c>
      <c r="H61" s="15">
        <v>5000000</v>
      </c>
      <c r="I61" s="15">
        <v>5000000</v>
      </c>
      <c r="J61" s="15">
        <v>18648966.399999999</v>
      </c>
      <c r="K61" s="15">
        <v>9728207.3599999994</v>
      </c>
      <c r="L61" s="15">
        <v>28377173.759999998</v>
      </c>
      <c r="M61" s="14"/>
      <c r="N61" s="14"/>
    </row>
    <row r="62" spans="1:14" ht="40.5" x14ac:dyDescent="0.25">
      <c r="A62" s="5">
        <v>16</v>
      </c>
      <c r="B62" s="5" t="s">
        <v>200</v>
      </c>
      <c r="C62" s="5" t="s">
        <v>201</v>
      </c>
      <c r="D62" s="5" t="s">
        <v>202</v>
      </c>
      <c r="E62" s="5" t="s">
        <v>199</v>
      </c>
      <c r="F62" s="8" t="s">
        <v>224</v>
      </c>
      <c r="G62" s="15">
        <v>4415000</v>
      </c>
      <c r="H62" s="15">
        <v>0</v>
      </c>
      <c r="I62" s="15">
        <v>4415000</v>
      </c>
      <c r="J62" s="15">
        <v>31686400</v>
      </c>
      <c r="K62" s="15">
        <v>8235360</v>
      </c>
      <c r="L62" s="15">
        <v>39921760</v>
      </c>
      <c r="M62" s="14"/>
      <c r="N62" s="14"/>
    </row>
    <row r="63" spans="1:14" ht="66" x14ac:dyDescent="0.25">
      <c r="A63" s="5">
        <v>17</v>
      </c>
      <c r="B63" s="5" t="s">
        <v>203</v>
      </c>
      <c r="C63" s="5" t="s">
        <v>204</v>
      </c>
      <c r="D63" s="5" t="s">
        <v>202</v>
      </c>
      <c r="E63" s="5" t="s">
        <v>199</v>
      </c>
      <c r="F63" s="8" t="s">
        <v>225</v>
      </c>
      <c r="G63" s="15">
        <v>4988000</v>
      </c>
      <c r="H63" s="15">
        <v>0</v>
      </c>
      <c r="I63" s="15">
        <v>4988000</v>
      </c>
      <c r="J63" s="15">
        <v>25379632</v>
      </c>
      <c r="K63" s="15">
        <v>13045556.800000001</v>
      </c>
      <c r="L63" s="15">
        <v>38425188.799999997</v>
      </c>
      <c r="M63" s="14"/>
      <c r="N63" s="14"/>
    </row>
    <row r="64" spans="1:14" ht="40.5" x14ac:dyDescent="0.25">
      <c r="A64" s="5">
        <v>18</v>
      </c>
      <c r="B64" s="5" t="s">
        <v>205</v>
      </c>
      <c r="C64" s="5" t="s">
        <v>206</v>
      </c>
      <c r="D64" s="5" t="s">
        <v>207</v>
      </c>
      <c r="E64" s="5" t="s">
        <v>208</v>
      </c>
      <c r="F64" s="8" t="s">
        <v>226</v>
      </c>
      <c r="G64" s="15">
        <v>9700000</v>
      </c>
      <c r="H64" s="15">
        <v>0</v>
      </c>
      <c r="I64" s="15">
        <v>9700000</v>
      </c>
      <c r="J64" s="15">
        <v>7150080</v>
      </c>
      <c r="K64" s="15">
        <v>3753792</v>
      </c>
      <c r="L64" s="15">
        <v>10903872</v>
      </c>
      <c r="M64" s="14"/>
      <c r="N64" s="14"/>
    </row>
    <row r="65" spans="9:9" x14ac:dyDescent="0.25">
      <c r="I65" s="11">
        <f>SUM(I47:I64)</f>
        <v>87296500</v>
      </c>
    </row>
    <row r="67" spans="9:9" x14ac:dyDescent="0.25">
      <c r="I67" s="11">
        <f>I32+I42+I65</f>
        <v>1139163300</v>
      </c>
    </row>
    <row r="68" spans="9:9" x14ac:dyDescent="0.25">
      <c r="I68" s="26">
        <v>900000000</v>
      </c>
    </row>
    <row r="69" spans="9:9" x14ac:dyDescent="0.25">
      <c r="I69" s="26">
        <v>250000000</v>
      </c>
    </row>
    <row r="70" spans="9:9" x14ac:dyDescent="0.25">
      <c r="I70" s="26">
        <v>75000000</v>
      </c>
    </row>
    <row r="71" spans="9:9" x14ac:dyDescent="0.25">
      <c r="I71" s="26">
        <f>I68+I69+I70</f>
        <v>1225000000</v>
      </c>
    </row>
    <row r="72" spans="9:9" x14ac:dyDescent="0.25">
      <c r="I72" s="26">
        <f>I67-I71</f>
        <v>-85836700</v>
      </c>
    </row>
  </sheetData>
  <mergeCells count="22">
    <mergeCell ref="A1:N1"/>
    <mergeCell ref="G45:H45"/>
    <mergeCell ref="I45:I46"/>
    <mergeCell ref="L45:L46"/>
    <mergeCell ref="M45:M46"/>
    <mergeCell ref="N45:N46"/>
    <mergeCell ref="L5:L6"/>
    <mergeCell ref="M5:M6"/>
    <mergeCell ref="N5:N6"/>
    <mergeCell ref="G5:H5"/>
    <mergeCell ref="G36:H36"/>
    <mergeCell ref="I36:I37"/>
    <mergeCell ref="L36:L37"/>
    <mergeCell ref="M36:M37"/>
    <mergeCell ref="N36:N37"/>
    <mergeCell ref="A36:F36"/>
    <mergeCell ref="A43:N43"/>
    <mergeCell ref="A3:F3"/>
    <mergeCell ref="A4:F4"/>
    <mergeCell ref="A5:F5"/>
    <mergeCell ref="I5:I6"/>
    <mergeCell ref="A33:N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opLeftCell="B1" workbookViewId="0">
      <selection activeCell="B43" sqref="B43"/>
    </sheetView>
  </sheetViews>
  <sheetFormatPr baseColWidth="10" defaultRowHeight="12" x14ac:dyDescent="0.25"/>
  <cols>
    <col min="1" max="1" width="4" style="57" bestFit="1" customWidth="1"/>
    <col min="2" max="3" width="11.42578125" style="57"/>
    <col min="4" max="4" width="48.140625" style="57" customWidth="1"/>
    <col min="5" max="6" width="16.7109375" style="57" customWidth="1"/>
    <col min="7" max="7" width="17" style="57" customWidth="1"/>
    <col min="8" max="8" width="17.5703125" style="57" customWidth="1"/>
    <col min="9" max="9" width="10.5703125" style="57" bestFit="1" customWidth="1"/>
    <col min="10" max="10" width="15" style="57" customWidth="1"/>
    <col min="11" max="11" width="17.5703125" style="57" customWidth="1"/>
    <col min="12" max="12" width="16.85546875" style="57" bestFit="1" customWidth="1"/>
    <col min="13" max="13" width="17.28515625" style="57" customWidth="1"/>
    <col min="14" max="14" width="18.140625" style="57" customWidth="1"/>
    <col min="15" max="15" width="17" style="57" customWidth="1"/>
    <col min="16" max="16" width="15.42578125" style="57" bestFit="1" customWidth="1"/>
    <col min="17" max="17" width="14.7109375" style="57" bestFit="1" customWidth="1"/>
    <col min="18" max="16384" width="11.42578125" style="57"/>
  </cols>
  <sheetData>
    <row r="1" spans="1:16" ht="36" x14ac:dyDescent="0.25">
      <c r="A1" s="45" t="s">
        <v>304</v>
      </c>
      <c r="B1" s="46" t="s">
        <v>1</v>
      </c>
      <c r="C1" s="81" t="s">
        <v>667</v>
      </c>
      <c r="D1" s="46" t="s">
        <v>305</v>
      </c>
      <c r="E1" s="46" t="s">
        <v>3</v>
      </c>
      <c r="F1" s="81" t="s">
        <v>714</v>
      </c>
      <c r="G1" s="46" t="s">
        <v>264</v>
      </c>
      <c r="H1" s="46" t="s">
        <v>650</v>
      </c>
      <c r="I1" s="47" t="s">
        <v>646</v>
      </c>
      <c r="J1" s="47" t="s">
        <v>648</v>
      </c>
      <c r="K1" s="47" t="s">
        <v>651</v>
      </c>
      <c r="L1" s="46" t="s">
        <v>306</v>
      </c>
      <c r="M1" s="46" t="s">
        <v>307</v>
      </c>
      <c r="N1" s="46" t="s">
        <v>308</v>
      </c>
      <c r="O1" s="46" t="s">
        <v>309</v>
      </c>
      <c r="P1" s="46" t="s">
        <v>302</v>
      </c>
    </row>
    <row r="2" spans="1:16" ht="36" x14ac:dyDescent="0.25">
      <c r="A2" s="45">
        <v>1</v>
      </c>
      <c r="B2" s="48" t="s">
        <v>310</v>
      </c>
      <c r="C2" s="48" t="s">
        <v>668</v>
      </c>
      <c r="D2" s="49" t="s">
        <v>311</v>
      </c>
      <c r="E2" s="49" t="s">
        <v>312</v>
      </c>
      <c r="F2" s="49" t="s">
        <v>715</v>
      </c>
      <c r="G2" s="50" t="s">
        <v>313</v>
      </c>
      <c r="H2" s="50" t="s">
        <v>155</v>
      </c>
      <c r="I2" s="50" t="s">
        <v>647</v>
      </c>
      <c r="J2" s="50" t="s">
        <v>649</v>
      </c>
      <c r="K2" s="50" t="s">
        <v>652</v>
      </c>
      <c r="L2" s="51">
        <v>45945000</v>
      </c>
      <c r="M2" s="51">
        <v>60692420</v>
      </c>
      <c r="N2" s="50"/>
      <c r="O2" s="52">
        <v>106637420</v>
      </c>
      <c r="P2" s="45"/>
    </row>
    <row r="3" spans="1:16" ht="24" x14ac:dyDescent="0.25">
      <c r="A3" s="45">
        <v>2</v>
      </c>
      <c r="B3" s="48" t="s">
        <v>314</v>
      </c>
      <c r="C3" s="48" t="s">
        <v>668</v>
      </c>
      <c r="D3" s="49" t="s">
        <v>315</v>
      </c>
      <c r="E3" s="50" t="s">
        <v>316</v>
      </c>
      <c r="F3" s="50" t="s">
        <v>715</v>
      </c>
      <c r="G3" s="50" t="s">
        <v>317</v>
      </c>
      <c r="H3" s="50" t="s">
        <v>199</v>
      </c>
      <c r="I3" s="50" t="s">
        <v>653</v>
      </c>
      <c r="J3" s="50" t="s">
        <v>333</v>
      </c>
      <c r="K3" s="50"/>
      <c r="L3" s="51">
        <v>17100000</v>
      </c>
      <c r="M3" s="51">
        <v>11869541</v>
      </c>
      <c r="N3" s="50"/>
      <c r="O3" s="52">
        <v>28969541</v>
      </c>
      <c r="P3" s="45"/>
    </row>
    <row r="4" spans="1:16" ht="48" x14ac:dyDescent="0.25">
      <c r="A4" s="45">
        <v>3</v>
      </c>
      <c r="B4" s="48" t="s">
        <v>318</v>
      </c>
      <c r="C4" s="48" t="s">
        <v>668</v>
      </c>
      <c r="D4" s="49" t="s">
        <v>319</v>
      </c>
      <c r="E4" s="50" t="s">
        <v>320</v>
      </c>
      <c r="F4" s="50" t="s">
        <v>715</v>
      </c>
      <c r="G4" s="50" t="s">
        <v>321</v>
      </c>
      <c r="H4" s="50" t="s">
        <v>155</v>
      </c>
      <c r="I4" s="50" t="s">
        <v>654</v>
      </c>
      <c r="J4" s="50" t="s">
        <v>333</v>
      </c>
      <c r="K4" s="50"/>
      <c r="L4" s="51">
        <v>35350000</v>
      </c>
      <c r="M4" s="51">
        <v>1125000</v>
      </c>
      <c r="N4" s="52">
        <v>57963459</v>
      </c>
      <c r="O4" s="52">
        <v>94438459</v>
      </c>
      <c r="P4" s="51">
        <v>2450000</v>
      </c>
    </row>
    <row r="5" spans="1:16" ht="48" x14ac:dyDescent="0.25">
      <c r="A5" s="45">
        <v>4</v>
      </c>
      <c r="B5" s="53" t="s">
        <v>322</v>
      </c>
      <c r="C5" s="48" t="s">
        <v>668</v>
      </c>
      <c r="D5" s="49" t="s">
        <v>323</v>
      </c>
      <c r="E5" s="50" t="s">
        <v>324</v>
      </c>
      <c r="F5" s="50" t="s">
        <v>715</v>
      </c>
      <c r="G5" s="50" t="s">
        <v>325</v>
      </c>
      <c r="H5" s="50" t="s">
        <v>155</v>
      </c>
      <c r="I5" s="50" t="s">
        <v>654</v>
      </c>
      <c r="J5" s="50" t="s">
        <v>333</v>
      </c>
      <c r="K5" s="50"/>
      <c r="L5" s="54">
        <v>18677000</v>
      </c>
      <c r="M5" s="54">
        <v>750000</v>
      </c>
      <c r="N5" s="49"/>
      <c r="O5" s="52">
        <v>19427000</v>
      </c>
      <c r="P5" s="45"/>
    </row>
    <row r="6" spans="1:16" ht="36" x14ac:dyDescent="0.25">
      <c r="A6" s="45">
        <v>5</v>
      </c>
      <c r="B6" s="53" t="s">
        <v>326</v>
      </c>
      <c r="C6" s="48" t="s">
        <v>668</v>
      </c>
      <c r="D6" s="49" t="s">
        <v>327</v>
      </c>
      <c r="E6" s="50" t="s">
        <v>328</v>
      </c>
      <c r="F6" s="50" t="s">
        <v>715</v>
      </c>
      <c r="G6" s="50" t="s">
        <v>329</v>
      </c>
      <c r="H6" s="50" t="s">
        <v>155</v>
      </c>
      <c r="I6" s="50" t="s">
        <v>653</v>
      </c>
      <c r="J6" s="50" t="s">
        <v>333</v>
      </c>
      <c r="K6" s="50"/>
      <c r="L6" s="54">
        <v>9878000</v>
      </c>
      <c r="M6" s="54">
        <v>36441574</v>
      </c>
      <c r="N6" s="49"/>
      <c r="O6" s="52">
        <v>46319574</v>
      </c>
      <c r="P6" s="45"/>
    </row>
    <row r="7" spans="1:16" ht="24" x14ac:dyDescent="0.25">
      <c r="A7" s="45">
        <v>6</v>
      </c>
      <c r="B7" s="53" t="s">
        <v>330</v>
      </c>
      <c r="C7" s="48" t="s">
        <v>668</v>
      </c>
      <c r="D7" s="49" t="s">
        <v>331</v>
      </c>
      <c r="E7" s="50" t="s">
        <v>332</v>
      </c>
      <c r="F7" s="50" t="s">
        <v>715</v>
      </c>
      <c r="G7" s="50" t="s">
        <v>333</v>
      </c>
      <c r="H7" s="49" t="s">
        <v>334</v>
      </c>
      <c r="I7" s="50" t="s">
        <v>653</v>
      </c>
      <c r="J7" s="50" t="s">
        <v>333</v>
      </c>
      <c r="K7" s="49"/>
      <c r="L7" s="54">
        <v>29100000</v>
      </c>
      <c r="M7" s="54">
        <v>25524092</v>
      </c>
      <c r="N7" s="49"/>
      <c r="O7" s="52">
        <v>54624092</v>
      </c>
      <c r="P7" s="45"/>
    </row>
    <row r="8" spans="1:16" ht="24" x14ac:dyDescent="0.25">
      <c r="A8" s="45">
        <v>1</v>
      </c>
      <c r="B8" s="48" t="s">
        <v>335</v>
      </c>
      <c r="C8" s="48" t="s">
        <v>293</v>
      </c>
      <c r="D8" s="53" t="s">
        <v>336</v>
      </c>
      <c r="E8" s="53" t="s">
        <v>337</v>
      </c>
      <c r="F8" s="53" t="s">
        <v>285</v>
      </c>
      <c r="G8" s="48" t="s">
        <v>338</v>
      </c>
      <c r="H8" s="48" t="s">
        <v>95</v>
      </c>
      <c r="I8" s="50" t="s">
        <v>653</v>
      </c>
      <c r="J8" s="50" t="s">
        <v>333</v>
      </c>
      <c r="K8" s="48"/>
      <c r="L8" s="51">
        <v>17800000</v>
      </c>
      <c r="M8" s="51">
        <v>57275333</v>
      </c>
      <c r="N8" s="48"/>
      <c r="O8" s="51">
        <v>75075333</v>
      </c>
      <c r="P8" s="45"/>
    </row>
    <row r="9" spans="1:16" ht="48" x14ac:dyDescent="0.25">
      <c r="A9" s="45">
        <v>2</v>
      </c>
      <c r="B9" s="48" t="s">
        <v>339</v>
      </c>
      <c r="C9" s="48" t="s">
        <v>293</v>
      </c>
      <c r="D9" s="53" t="s">
        <v>340</v>
      </c>
      <c r="E9" s="53" t="s">
        <v>341</v>
      </c>
      <c r="F9" s="53" t="s">
        <v>715</v>
      </c>
      <c r="G9" s="48" t="s">
        <v>133</v>
      </c>
      <c r="H9" s="48" t="s">
        <v>342</v>
      </c>
      <c r="I9" s="50" t="s">
        <v>653</v>
      </c>
      <c r="J9" s="50" t="s">
        <v>333</v>
      </c>
      <c r="K9" s="48"/>
      <c r="L9" s="51">
        <v>11840000</v>
      </c>
      <c r="M9" s="51">
        <v>25977637</v>
      </c>
      <c r="N9" s="48"/>
      <c r="O9" s="51">
        <v>37817637</v>
      </c>
      <c r="P9" s="51">
        <v>4140000</v>
      </c>
    </row>
    <row r="10" spans="1:16" ht="24" x14ac:dyDescent="0.25">
      <c r="A10" s="45">
        <v>3</v>
      </c>
      <c r="B10" s="48" t="s">
        <v>343</v>
      </c>
      <c r="C10" s="48" t="s">
        <v>293</v>
      </c>
      <c r="D10" s="53" t="s">
        <v>344</v>
      </c>
      <c r="E10" s="53" t="s">
        <v>345</v>
      </c>
      <c r="F10" s="53" t="s">
        <v>285</v>
      </c>
      <c r="G10" s="48" t="s">
        <v>333</v>
      </c>
      <c r="H10" s="48" t="s">
        <v>346</v>
      </c>
      <c r="I10" s="50" t="s">
        <v>653</v>
      </c>
      <c r="J10" s="50" t="s">
        <v>333</v>
      </c>
      <c r="K10" s="48"/>
      <c r="L10" s="51">
        <v>10302000</v>
      </c>
      <c r="M10" s="51">
        <v>38523950</v>
      </c>
      <c r="N10" s="48"/>
      <c r="O10" s="51">
        <v>48825950</v>
      </c>
      <c r="P10" s="51">
        <v>2000000</v>
      </c>
    </row>
    <row r="11" spans="1:16" ht="36" x14ac:dyDescent="0.25">
      <c r="A11" s="45">
        <v>4</v>
      </c>
      <c r="B11" s="48" t="s">
        <v>347</v>
      </c>
      <c r="C11" s="48" t="s">
        <v>293</v>
      </c>
      <c r="D11" s="53" t="s">
        <v>348</v>
      </c>
      <c r="E11" s="53" t="s">
        <v>349</v>
      </c>
      <c r="F11" s="53" t="s">
        <v>285</v>
      </c>
      <c r="G11" s="48" t="s">
        <v>133</v>
      </c>
      <c r="H11" s="48" t="s">
        <v>342</v>
      </c>
      <c r="I11" s="50" t="s">
        <v>653</v>
      </c>
      <c r="J11" s="50" t="s">
        <v>333</v>
      </c>
      <c r="K11" s="48"/>
      <c r="L11" s="51">
        <v>10430000</v>
      </c>
      <c r="M11" s="51">
        <v>20303163</v>
      </c>
      <c r="N11" s="48"/>
      <c r="O11" s="51">
        <v>30733163</v>
      </c>
      <c r="P11" s="51">
        <v>5500000</v>
      </c>
    </row>
    <row r="12" spans="1:16" ht="36" x14ac:dyDescent="0.25">
      <c r="A12" s="45">
        <v>5</v>
      </c>
      <c r="B12" s="48" t="s">
        <v>350</v>
      </c>
      <c r="C12" s="48" t="s">
        <v>293</v>
      </c>
      <c r="D12" s="53" t="s">
        <v>351</v>
      </c>
      <c r="E12" s="53" t="s">
        <v>352</v>
      </c>
      <c r="F12" s="53" t="s">
        <v>354</v>
      </c>
      <c r="G12" s="48" t="s">
        <v>353</v>
      </c>
      <c r="H12" s="48" t="s">
        <v>354</v>
      </c>
      <c r="I12" s="48" t="s">
        <v>647</v>
      </c>
      <c r="J12" s="50" t="s">
        <v>655</v>
      </c>
      <c r="K12" s="48" t="s">
        <v>354</v>
      </c>
      <c r="L12" s="51">
        <v>15800000</v>
      </c>
      <c r="M12" s="51">
        <v>49996061</v>
      </c>
      <c r="N12" s="48"/>
      <c r="O12" s="51">
        <v>65796061</v>
      </c>
      <c r="P12" s="51">
        <v>4000000</v>
      </c>
    </row>
    <row r="13" spans="1:16" ht="36" x14ac:dyDescent="0.25">
      <c r="A13" s="45">
        <v>6</v>
      </c>
      <c r="B13" s="48" t="s">
        <v>355</v>
      </c>
      <c r="C13" s="48" t="s">
        <v>293</v>
      </c>
      <c r="D13" s="53" t="s">
        <v>356</v>
      </c>
      <c r="E13" s="53" t="s">
        <v>357</v>
      </c>
      <c r="F13" s="53" t="s">
        <v>285</v>
      </c>
      <c r="G13" s="48" t="s">
        <v>358</v>
      </c>
      <c r="H13" s="48" t="s">
        <v>185</v>
      </c>
      <c r="I13" s="48" t="s">
        <v>656</v>
      </c>
      <c r="J13" s="48" t="s">
        <v>657</v>
      </c>
      <c r="K13" s="48"/>
      <c r="L13" s="51">
        <v>39700000</v>
      </c>
      <c r="M13" s="51">
        <v>14538496</v>
      </c>
      <c r="N13" s="51">
        <v>84193400</v>
      </c>
      <c r="O13" s="51">
        <v>138431896</v>
      </c>
      <c r="P13" s="45"/>
    </row>
    <row r="14" spans="1:16" ht="48" x14ac:dyDescent="0.25">
      <c r="A14" s="45">
        <v>7</v>
      </c>
      <c r="B14" s="48" t="s">
        <v>359</v>
      </c>
      <c r="C14" s="48" t="s">
        <v>293</v>
      </c>
      <c r="D14" s="53" t="s">
        <v>360</v>
      </c>
      <c r="E14" s="53" t="s">
        <v>361</v>
      </c>
      <c r="F14" s="53" t="s">
        <v>285</v>
      </c>
      <c r="G14" s="53" t="s">
        <v>362</v>
      </c>
      <c r="H14" s="53" t="s">
        <v>363</v>
      </c>
      <c r="I14" s="53" t="s">
        <v>653</v>
      </c>
      <c r="J14" s="53" t="s">
        <v>333</v>
      </c>
      <c r="K14" s="53"/>
      <c r="L14" s="51">
        <v>8752000</v>
      </c>
      <c r="M14" s="51">
        <v>26862646</v>
      </c>
      <c r="N14" s="48"/>
      <c r="O14" s="51">
        <v>35614646</v>
      </c>
      <c r="P14" s="45"/>
    </row>
    <row r="15" spans="1:16" ht="36" x14ac:dyDescent="0.25">
      <c r="A15" s="45">
        <v>8</v>
      </c>
      <c r="B15" s="48" t="s">
        <v>364</v>
      </c>
      <c r="C15" s="48" t="s">
        <v>293</v>
      </c>
      <c r="D15" s="53" t="s">
        <v>365</v>
      </c>
      <c r="E15" s="53" t="s">
        <v>366</v>
      </c>
      <c r="F15" s="53" t="s">
        <v>715</v>
      </c>
      <c r="G15" s="53" t="s">
        <v>367</v>
      </c>
      <c r="H15" s="48" t="s">
        <v>74</v>
      </c>
      <c r="I15" s="48" t="s">
        <v>653</v>
      </c>
      <c r="J15" s="48" t="s">
        <v>333</v>
      </c>
      <c r="K15" s="48"/>
      <c r="L15" s="51">
        <v>35300000</v>
      </c>
      <c r="M15" s="51">
        <v>72883149</v>
      </c>
      <c r="N15" s="48"/>
      <c r="O15" s="51">
        <v>108183149</v>
      </c>
      <c r="P15" s="45"/>
    </row>
    <row r="16" spans="1:16" ht="36" x14ac:dyDescent="0.25">
      <c r="A16" s="45">
        <v>9</v>
      </c>
      <c r="B16" s="48" t="s">
        <v>368</v>
      </c>
      <c r="C16" s="48" t="s">
        <v>293</v>
      </c>
      <c r="D16" s="48" t="s">
        <v>369</v>
      </c>
      <c r="E16" s="48" t="s">
        <v>370</v>
      </c>
      <c r="F16" s="48" t="s">
        <v>285</v>
      </c>
      <c r="G16" s="48" t="s">
        <v>47</v>
      </c>
      <c r="H16" s="48" t="s">
        <v>24</v>
      </c>
      <c r="I16" s="48" t="s">
        <v>653</v>
      </c>
      <c r="J16" s="48" t="s">
        <v>333</v>
      </c>
      <c r="K16" s="48"/>
      <c r="L16" s="51">
        <v>13762800</v>
      </c>
      <c r="M16" s="51">
        <v>26764899</v>
      </c>
      <c r="N16" s="48"/>
      <c r="O16" s="51">
        <v>40527699</v>
      </c>
      <c r="P16" s="51">
        <v>3109000</v>
      </c>
    </row>
    <row r="17" spans="1:16" ht="48" x14ac:dyDescent="0.25">
      <c r="A17" s="45">
        <v>10</v>
      </c>
      <c r="B17" s="48" t="s">
        <v>371</v>
      </c>
      <c r="C17" s="48" t="s">
        <v>293</v>
      </c>
      <c r="D17" s="48" t="s">
        <v>372</v>
      </c>
      <c r="E17" s="48" t="s">
        <v>373</v>
      </c>
      <c r="F17" s="48" t="s">
        <v>285</v>
      </c>
      <c r="G17" s="48" t="s">
        <v>374</v>
      </c>
      <c r="H17" s="48" t="s">
        <v>155</v>
      </c>
      <c r="I17" s="48" t="s">
        <v>653</v>
      </c>
      <c r="J17" s="48" t="s">
        <v>333</v>
      </c>
      <c r="K17" s="48"/>
      <c r="L17" s="51">
        <v>13800000</v>
      </c>
      <c r="M17" s="51">
        <v>57785925</v>
      </c>
      <c r="N17" s="48"/>
      <c r="O17" s="51">
        <v>71585925</v>
      </c>
      <c r="P17" s="51">
        <v>3100000</v>
      </c>
    </row>
    <row r="18" spans="1:16" ht="48" x14ac:dyDescent="0.25">
      <c r="A18" s="45">
        <v>11</v>
      </c>
      <c r="B18" s="48" t="s">
        <v>375</v>
      </c>
      <c r="C18" s="48" t="s">
        <v>293</v>
      </c>
      <c r="D18" s="48" t="s">
        <v>376</v>
      </c>
      <c r="E18" s="48" t="s">
        <v>377</v>
      </c>
      <c r="F18" s="48" t="s">
        <v>286</v>
      </c>
      <c r="G18" s="48" t="s">
        <v>378</v>
      </c>
      <c r="H18" s="48" t="s">
        <v>379</v>
      </c>
      <c r="I18" s="48" t="s">
        <v>656</v>
      </c>
      <c r="J18" s="48" t="s">
        <v>658</v>
      </c>
      <c r="K18" s="48"/>
      <c r="L18" s="51">
        <v>49600000</v>
      </c>
      <c r="M18" s="51">
        <v>20754030</v>
      </c>
      <c r="N18" s="48"/>
      <c r="O18" s="51">
        <v>70354030</v>
      </c>
      <c r="P18" s="51">
        <v>12000000</v>
      </c>
    </row>
    <row r="19" spans="1:16" ht="36" x14ac:dyDescent="0.25">
      <c r="A19" s="45">
        <v>12</v>
      </c>
      <c r="B19" s="48" t="s">
        <v>380</v>
      </c>
      <c r="C19" s="48" t="s">
        <v>293</v>
      </c>
      <c r="D19" s="48" t="s">
        <v>381</v>
      </c>
      <c r="E19" s="48" t="s">
        <v>382</v>
      </c>
      <c r="F19" s="48" t="s">
        <v>285</v>
      </c>
      <c r="G19" s="48" t="s">
        <v>333</v>
      </c>
      <c r="H19" s="48" t="s">
        <v>333</v>
      </c>
      <c r="I19" s="48" t="s">
        <v>653</v>
      </c>
      <c r="J19" s="48" t="s">
        <v>333</v>
      </c>
      <c r="K19" s="48"/>
      <c r="L19" s="51">
        <v>1700000</v>
      </c>
      <c r="M19" s="51">
        <v>62367152</v>
      </c>
      <c r="N19" s="48"/>
      <c r="O19" s="51">
        <v>64067152</v>
      </c>
      <c r="P19" s="45"/>
    </row>
    <row r="20" spans="1:16" ht="36" x14ac:dyDescent="0.25">
      <c r="A20" s="45">
        <v>13</v>
      </c>
      <c r="B20" s="48" t="s">
        <v>383</v>
      </c>
      <c r="C20" s="48" t="s">
        <v>293</v>
      </c>
      <c r="D20" s="53" t="s">
        <v>384</v>
      </c>
      <c r="E20" s="48" t="s">
        <v>385</v>
      </c>
      <c r="F20" s="48" t="s">
        <v>285</v>
      </c>
      <c r="G20" s="48" t="s">
        <v>386</v>
      </c>
      <c r="H20" s="48" t="s">
        <v>346</v>
      </c>
      <c r="I20" s="48" t="s">
        <v>653</v>
      </c>
      <c r="J20" s="48" t="s">
        <v>333</v>
      </c>
      <c r="K20" s="48"/>
      <c r="L20" s="51">
        <v>14290000</v>
      </c>
      <c r="M20" s="51">
        <v>84020140</v>
      </c>
      <c r="N20" s="48"/>
      <c r="O20" s="51">
        <v>98310140</v>
      </c>
      <c r="P20" s="51">
        <v>1890000</v>
      </c>
    </row>
    <row r="21" spans="1:16" ht="24" x14ac:dyDescent="0.25">
      <c r="A21" s="45">
        <v>14</v>
      </c>
      <c r="B21" s="48" t="s">
        <v>387</v>
      </c>
      <c r="C21" s="48" t="s">
        <v>293</v>
      </c>
      <c r="D21" s="48" t="s">
        <v>388</v>
      </c>
      <c r="E21" s="48" t="s">
        <v>389</v>
      </c>
      <c r="F21" s="48" t="s">
        <v>715</v>
      </c>
      <c r="G21" s="48" t="s">
        <v>374</v>
      </c>
      <c r="H21" s="48" t="s">
        <v>155</v>
      </c>
      <c r="I21" s="48" t="s">
        <v>647</v>
      </c>
      <c r="J21" s="48" t="s">
        <v>659</v>
      </c>
      <c r="K21" s="48" t="s">
        <v>354</v>
      </c>
      <c r="L21" s="51">
        <v>57000000</v>
      </c>
      <c r="M21" s="51">
        <v>63201431</v>
      </c>
      <c r="N21" s="53"/>
      <c r="O21" s="51">
        <v>120201431</v>
      </c>
      <c r="P21" s="51">
        <v>240000</v>
      </c>
    </row>
    <row r="22" spans="1:16" ht="24" x14ac:dyDescent="0.25">
      <c r="A22" s="45">
        <v>15</v>
      </c>
      <c r="B22" s="48" t="s">
        <v>390</v>
      </c>
      <c r="C22" s="48" t="s">
        <v>293</v>
      </c>
      <c r="D22" s="48" t="s">
        <v>391</v>
      </c>
      <c r="E22" s="48" t="s">
        <v>392</v>
      </c>
      <c r="F22" s="48" t="s">
        <v>715</v>
      </c>
      <c r="G22" s="48" t="s">
        <v>393</v>
      </c>
      <c r="H22" s="48" t="s">
        <v>74</v>
      </c>
      <c r="I22" s="48" t="s">
        <v>653</v>
      </c>
      <c r="J22" s="48" t="s">
        <v>333</v>
      </c>
      <c r="K22" s="48"/>
      <c r="L22" s="51">
        <v>50000000</v>
      </c>
      <c r="M22" s="51">
        <v>143806444</v>
      </c>
      <c r="N22" s="51">
        <v>101000000</v>
      </c>
      <c r="O22" s="51">
        <v>294806444</v>
      </c>
      <c r="P22" s="51">
        <v>7800000</v>
      </c>
    </row>
    <row r="23" spans="1:16" ht="36" x14ac:dyDescent="0.25">
      <c r="A23" s="45">
        <v>16</v>
      </c>
      <c r="B23" s="48" t="s">
        <v>394</v>
      </c>
      <c r="C23" s="48" t="s">
        <v>293</v>
      </c>
      <c r="D23" s="53" t="s">
        <v>395</v>
      </c>
      <c r="E23" s="48" t="s">
        <v>396</v>
      </c>
      <c r="F23" s="48" t="s">
        <v>715</v>
      </c>
      <c r="G23" s="48" t="s">
        <v>397</v>
      </c>
      <c r="H23" s="48" t="s">
        <v>74</v>
      </c>
      <c r="I23" s="48" t="s">
        <v>647</v>
      </c>
      <c r="J23" s="48" t="s">
        <v>660</v>
      </c>
      <c r="K23" s="48" t="s">
        <v>354</v>
      </c>
      <c r="L23" s="51">
        <v>60000000</v>
      </c>
      <c r="M23" s="51">
        <v>55292323</v>
      </c>
      <c r="N23" s="48"/>
      <c r="O23" s="51">
        <v>115292323</v>
      </c>
      <c r="P23" s="51">
        <v>21600000</v>
      </c>
    </row>
    <row r="24" spans="1:16" ht="36" x14ac:dyDescent="0.25">
      <c r="A24" s="45">
        <v>17</v>
      </c>
      <c r="B24" s="48" t="s">
        <v>398</v>
      </c>
      <c r="C24" s="48" t="s">
        <v>293</v>
      </c>
      <c r="D24" s="53" t="s">
        <v>399</v>
      </c>
      <c r="E24" s="48" t="s">
        <v>400</v>
      </c>
      <c r="F24" s="48" t="s">
        <v>354</v>
      </c>
      <c r="G24" s="48" t="s">
        <v>401</v>
      </c>
      <c r="H24" s="48" t="s">
        <v>354</v>
      </c>
      <c r="I24" s="48" t="s">
        <v>653</v>
      </c>
      <c r="J24" s="48" t="s">
        <v>333</v>
      </c>
      <c r="K24" s="48"/>
      <c r="L24" s="51">
        <v>6691000</v>
      </c>
      <c r="M24" s="51">
        <v>18614806</v>
      </c>
      <c r="N24" s="48"/>
      <c r="O24" s="51">
        <v>25305806</v>
      </c>
      <c r="P24" s="45"/>
    </row>
    <row r="25" spans="1:16" ht="36" x14ac:dyDescent="0.25">
      <c r="A25" s="45">
        <v>18</v>
      </c>
      <c r="B25" s="48" t="s">
        <v>402</v>
      </c>
      <c r="C25" s="48" t="s">
        <v>293</v>
      </c>
      <c r="D25" s="53" t="s">
        <v>403</v>
      </c>
      <c r="E25" s="48" t="s">
        <v>404</v>
      </c>
      <c r="F25" s="48" t="s">
        <v>715</v>
      </c>
      <c r="G25" s="48" t="s">
        <v>405</v>
      </c>
      <c r="H25" s="48" t="s">
        <v>185</v>
      </c>
      <c r="I25" s="48" t="s">
        <v>653</v>
      </c>
      <c r="J25" s="48" t="s">
        <v>333</v>
      </c>
      <c r="K25" s="48"/>
      <c r="L25" s="51">
        <v>30035000</v>
      </c>
      <c r="M25" s="51">
        <v>19254301</v>
      </c>
      <c r="N25" s="53"/>
      <c r="O25" s="51">
        <v>49289301</v>
      </c>
      <c r="P25" s="51">
        <v>2160000</v>
      </c>
    </row>
    <row r="26" spans="1:16" ht="24" x14ac:dyDescent="0.25">
      <c r="A26" s="45">
        <v>19</v>
      </c>
      <c r="B26" s="48" t="s">
        <v>406</v>
      </c>
      <c r="C26" s="48" t="s">
        <v>293</v>
      </c>
      <c r="D26" s="53" t="s">
        <v>407</v>
      </c>
      <c r="E26" s="48" t="s">
        <v>55</v>
      </c>
      <c r="F26" s="48" t="s">
        <v>286</v>
      </c>
      <c r="G26" s="104" t="s">
        <v>401</v>
      </c>
      <c r="H26" s="104" t="s">
        <v>354</v>
      </c>
      <c r="I26" s="48" t="s">
        <v>647</v>
      </c>
      <c r="J26" s="48" t="s">
        <v>627</v>
      </c>
      <c r="K26" s="48" t="s">
        <v>652</v>
      </c>
      <c r="L26" s="51">
        <v>20500000</v>
      </c>
      <c r="M26" s="51">
        <v>33151200</v>
      </c>
      <c r="N26" s="53"/>
      <c r="O26" s="51">
        <v>53651200</v>
      </c>
      <c r="P26" s="45"/>
    </row>
    <row r="27" spans="1:16" ht="24" x14ac:dyDescent="0.25">
      <c r="A27" s="45">
        <v>20</v>
      </c>
      <c r="B27" s="48" t="s">
        <v>408</v>
      </c>
      <c r="C27" s="48" t="s">
        <v>293</v>
      </c>
      <c r="D27" s="53" t="s">
        <v>409</v>
      </c>
      <c r="E27" s="48" t="s">
        <v>410</v>
      </c>
      <c r="F27" s="48" t="s">
        <v>717</v>
      </c>
      <c r="G27" s="48" t="s">
        <v>411</v>
      </c>
      <c r="H27" s="48" t="s">
        <v>411</v>
      </c>
      <c r="I27" s="48" t="s">
        <v>653</v>
      </c>
      <c r="J27" s="48" t="s">
        <v>333</v>
      </c>
      <c r="K27" s="48"/>
      <c r="L27" s="51">
        <v>37300000</v>
      </c>
      <c r="M27" s="51">
        <v>55020599</v>
      </c>
      <c r="N27" s="48"/>
      <c r="O27" s="51">
        <v>92320599</v>
      </c>
      <c r="P27" s="51">
        <v>4000000</v>
      </c>
    </row>
    <row r="28" spans="1:16" ht="36" x14ac:dyDescent="0.25">
      <c r="A28" s="45">
        <v>21</v>
      </c>
      <c r="B28" s="48" t="s">
        <v>412</v>
      </c>
      <c r="C28" s="48" t="s">
        <v>293</v>
      </c>
      <c r="D28" s="53" t="s">
        <v>413</v>
      </c>
      <c r="E28" s="48" t="s">
        <v>414</v>
      </c>
      <c r="F28" s="48" t="s">
        <v>715</v>
      </c>
      <c r="G28" s="48" t="s">
        <v>415</v>
      </c>
      <c r="H28" s="48" t="s">
        <v>379</v>
      </c>
      <c r="I28" s="48" t="s">
        <v>647</v>
      </c>
      <c r="J28" s="48" t="s">
        <v>659</v>
      </c>
      <c r="K28" s="48" t="s">
        <v>354</v>
      </c>
      <c r="L28" s="51">
        <v>25700000</v>
      </c>
      <c r="M28" s="51">
        <v>37498380</v>
      </c>
      <c r="N28" s="51">
        <v>80000000</v>
      </c>
      <c r="O28" s="51">
        <v>143198380</v>
      </c>
      <c r="P28" s="51">
        <v>2100000</v>
      </c>
    </row>
    <row r="29" spans="1:16" ht="43.5" customHeight="1" x14ac:dyDescent="0.25">
      <c r="A29" s="45">
        <v>22</v>
      </c>
      <c r="B29" s="53" t="s">
        <v>416</v>
      </c>
      <c r="C29" s="48" t="s">
        <v>293</v>
      </c>
      <c r="D29" s="53" t="s">
        <v>417</v>
      </c>
      <c r="E29" s="48" t="s">
        <v>418</v>
      </c>
      <c r="F29" s="48" t="s">
        <v>354</v>
      </c>
      <c r="G29" s="48" t="s">
        <v>367</v>
      </c>
      <c r="H29" s="48" t="s">
        <v>74</v>
      </c>
      <c r="I29" s="48" t="s">
        <v>653</v>
      </c>
      <c r="J29" s="48" t="s">
        <v>333</v>
      </c>
      <c r="K29" s="48"/>
      <c r="L29" s="54">
        <v>11310000</v>
      </c>
      <c r="M29" s="54">
        <v>38110099</v>
      </c>
      <c r="N29" s="53"/>
      <c r="O29" s="51">
        <v>49420099</v>
      </c>
      <c r="P29" s="51">
        <v>1300000</v>
      </c>
    </row>
    <row r="30" spans="1:16" ht="24" x14ac:dyDescent="0.25">
      <c r="A30" s="45">
        <v>23</v>
      </c>
      <c r="B30" s="53" t="s">
        <v>419</v>
      </c>
      <c r="C30" s="48" t="s">
        <v>293</v>
      </c>
      <c r="D30" s="53" t="s">
        <v>420</v>
      </c>
      <c r="E30" s="48" t="s">
        <v>421</v>
      </c>
      <c r="F30" s="48" t="s">
        <v>285</v>
      </c>
      <c r="G30" s="48" t="s">
        <v>422</v>
      </c>
      <c r="H30" s="48" t="s">
        <v>423</v>
      </c>
      <c r="I30" s="48" t="s">
        <v>653</v>
      </c>
      <c r="J30" s="48" t="s">
        <v>333</v>
      </c>
      <c r="K30" s="48"/>
      <c r="L30" s="54">
        <v>10850000</v>
      </c>
      <c r="M30" s="54">
        <v>8381562</v>
      </c>
      <c r="N30" s="53"/>
      <c r="O30" s="51">
        <v>19231562</v>
      </c>
      <c r="P30" s="51">
        <v>5500000</v>
      </c>
    </row>
    <row r="31" spans="1:16" ht="24" x14ac:dyDescent="0.25">
      <c r="A31" s="45">
        <v>24</v>
      </c>
      <c r="B31" s="53" t="s">
        <v>424</v>
      </c>
      <c r="C31" s="48" t="s">
        <v>293</v>
      </c>
      <c r="D31" s="53" t="s">
        <v>425</v>
      </c>
      <c r="E31" s="48" t="s">
        <v>426</v>
      </c>
      <c r="F31" s="48" t="s">
        <v>715</v>
      </c>
      <c r="G31" s="48" t="s">
        <v>397</v>
      </c>
      <c r="H31" s="48" t="s">
        <v>199</v>
      </c>
      <c r="I31" s="48" t="s">
        <v>653</v>
      </c>
      <c r="J31" s="48" t="s">
        <v>333</v>
      </c>
      <c r="K31" s="48"/>
      <c r="L31" s="54">
        <v>36500000</v>
      </c>
      <c r="M31" s="54">
        <v>70521077</v>
      </c>
      <c r="N31" s="53"/>
      <c r="O31" s="51">
        <v>107021077</v>
      </c>
      <c r="P31" s="51">
        <v>5600000</v>
      </c>
    </row>
    <row r="32" spans="1:16" ht="36" x14ac:dyDescent="0.25">
      <c r="A32" s="45">
        <v>25</v>
      </c>
      <c r="B32" s="53" t="s">
        <v>427</v>
      </c>
      <c r="C32" s="48" t="s">
        <v>293</v>
      </c>
      <c r="D32" s="53" t="s">
        <v>428</v>
      </c>
      <c r="E32" s="48" t="s">
        <v>429</v>
      </c>
      <c r="F32" s="48" t="s">
        <v>716</v>
      </c>
      <c r="G32" s="48" t="s">
        <v>430</v>
      </c>
      <c r="H32" s="48" t="s">
        <v>431</v>
      </c>
      <c r="I32" s="48" t="s">
        <v>656</v>
      </c>
      <c r="J32" s="48" t="s">
        <v>661</v>
      </c>
      <c r="K32" s="48"/>
      <c r="L32" s="54">
        <v>27750000</v>
      </c>
      <c r="M32" s="54">
        <v>18850787</v>
      </c>
      <c r="N32" s="54">
        <v>12000000</v>
      </c>
      <c r="O32" s="51">
        <v>58600787</v>
      </c>
      <c r="P32" s="51">
        <v>4000000</v>
      </c>
    </row>
    <row r="33" spans="1:16" ht="24" x14ac:dyDescent="0.25">
      <c r="A33" s="45">
        <v>26</v>
      </c>
      <c r="B33" s="53" t="s">
        <v>432</v>
      </c>
      <c r="C33" s="48" t="s">
        <v>293</v>
      </c>
      <c r="D33" s="53" t="s">
        <v>433</v>
      </c>
      <c r="E33" s="48" t="s">
        <v>434</v>
      </c>
      <c r="F33" s="48" t="s">
        <v>715</v>
      </c>
      <c r="G33" s="48" t="s">
        <v>75</v>
      </c>
      <c r="H33" s="48" t="s">
        <v>74</v>
      </c>
      <c r="I33" s="48" t="s">
        <v>653</v>
      </c>
      <c r="J33" s="48" t="s">
        <v>333</v>
      </c>
      <c r="K33" s="48"/>
      <c r="L33" s="54">
        <v>50000000</v>
      </c>
      <c r="M33" s="54">
        <v>60675793</v>
      </c>
      <c r="N33" s="53"/>
      <c r="O33" s="51">
        <v>110675793</v>
      </c>
      <c r="P33" s="45"/>
    </row>
    <row r="34" spans="1:16" ht="36" x14ac:dyDescent="0.25">
      <c r="A34" s="45">
        <v>27</v>
      </c>
      <c r="B34" s="53" t="s">
        <v>435</v>
      </c>
      <c r="C34" s="48" t="s">
        <v>293</v>
      </c>
      <c r="D34" s="53" t="s">
        <v>436</v>
      </c>
      <c r="E34" s="48" t="s">
        <v>662</v>
      </c>
      <c r="F34" s="48" t="s">
        <v>715</v>
      </c>
      <c r="G34" s="48" t="s">
        <v>437</v>
      </c>
      <c r="H34" s="48" t="s">
        <v>74</v>
      </c>
      <c r="I34" s="48" t="s">
        <v>656</v>
      </c>
      <c r="J34" s="48" t="s">
        <v>664</v>
      </c>
      <c r="K34" s="48"/>
      <c r="L34" s="54">
        <v>34900000</v>
      </c>
      <c r="M34" s="54">
        <v>30028556</v>
      </c>
      <c r="N34" s="54">
        <v>4293500</v>
      </c>
      <c r="O34" s="51">
        <v>69222056</v>
      </c>
      <c r="P34" s="51">
        <v>150000</v>
      </c>
    </row>
    <row r="35" spans="1:16" ht="36" x14ac:dyDescent="0.25">
      <c r="A35" s="45">
        <v>28</v>
      </c>
      <c r="B35" s="53" t="s">
        <v>438</v>
      </c>
      <c r="C35" s="48" t="s">
        <v>293</v>
      </c>
      <c r="D35" s="53" t="s">
        <v>439</v>
      </c>
      <c r="E35" s="48" t="s">
        <v>665</v>
      </c>
      <c r="F35" s="48" t="s">
        <v>285</v>
      </c>
      <c r="G35" s="48" t="s">
        <v>666</v>
      </c>
      <c r="H35" s="48" t="s">
        <v>185</v>
      </c>
      <c r="I35" s="48" t="s">
        <v>647</v>
      </c>
      <c r="J35" s="48" t="s">
        <v>659</v>
      </c>
      <c r="K35" s="48" t="s">
        <v>354</v>
      </c>
      <c r="L35" s="54">
        <v>22792000</v>
      </c>
      <c r="M35" s="54">
        <v>68929889</v>
      </c>
      <c r="N35" s="53"/>
      <c r="O35" s="51">
        <v>91721889</v>
      </c>
      <c r="P35" s="45"/>
    </row>
    <row r="36" spans="1:16" ht="24" x14ac:dyDescent="0.25">
      <c r="A36" s="45">
        <v>29</v>
      </c>
      <c r="B36" s="53" t="s">
        <v>440</v>
      </c>
      <c r="C36" s="48" t="s">
        <v>293</v>
      </c>
      <c r="D36" s="53" t="s">
        <v>441</v>
      </c>
      <c r="E36" s="53" t="s">
        <v>442</v>
      </c>
      <c r="F36" s="53" t="s">
        <v>354</v>
      </c>
      <c r="G36" s="48" t="s">
        <v>443</v>
      </c>
      <c r="H36" s="48" t="s">
        <v>354</v>
      </c>
      <c r="I36" s="48" t="s">
        <v>653</v>
      </c>
      <c r="J36" s="48" t="s">
        <v>333</v>
      </c>
      <c r="K36" s="48"/>
      <c r="L36" s="54">
        <v>8122000</v>
      </c>
      <c r="M36" s="54">
        <v>11911304</v>
      </c>
      <c r="N36" s="53"/>
      <c r="O36" s="51">
        <v>20033304</v>
      </c>
      <c r="P36" s="51">
        <v>627000</v>
      </c>
    </row>
    <row r="37" spans="1:16" ht="36" x14ac:dyDescent="0.25">
      <c r="A37" s="45">
        <f>A36+1</f>
        <v>30</v>
      </c>
      <c r="B37" s="48" t="s">
        <v>444</v>
      </c>
      <c r="C37" s="48" t="s">
        <v>293</v>
      </c>
      <c r="D37" s="53" t="s">
        <v>445</v>
      </c>
      <c r="E37" s="48" t="s">
        <v>446</v>
      </c>
      <c r="F37" s="48" t="s">
        <v>286</v>
      </c>
      <c r="G37" s="48" t="s">
        <v>447</v>
      </c>
      <c r="H37" s="48" t="s">
        <v>379</v>
      </c>
      <c r="I37" s="48" t="s">
        <v>653</v>
      </c>
      <c r="J37" s="48" t="s">
        <v>333</v>
      </c>
      <c r="K37" s="48"/>
      <c r="L37" s="51">
        <v>23970000</v>
      </c>
      <c r="M37" s="51">
        <v>12754551</v>
      </c>
      <c r="N37" s="48"/>
      <c r="O37" s="51">
        <v>36724551</v>
      </c>
      <c r="P37" s="55">
        <v>19070000</v>
      </c>
    </row>
    <row r="38" spans="1:16" ht="36" x14ac:dyDescent="0.25">
      <c r="A38" s="45">
        <v>31</v>
      </c>
      <c r="B38" s="48" t="s">
        <v>448</v>
      </c>
      <c r="C38" s="48" t="s">
        <v>293</v>
      </c>
      <c r="D38" s="53" t="s">
        <v>449</v>
      </c>
      <c r="E38" s="48" t="s">
        <v>450</v>
      </c>
      <c r="F38" s="48" t="s">
        <v>286</v>
      </c>
      <c r="G38" s="48" t="s">
        <v>447</v>
      </c>
      <c r="H38" s="48" t="s">
        <v>379</v>
      </c>
      <c r="I38" s="48" t="s">
        <v>653</v>
      </c>
      <c r="J38" s="48" t="s">
        <v>333</v>
      </c>
      <c r="K38" s="48"/>
      <c r="L38" s="51">
        <v>12900000</v>
      </c>
      <c r="M38" s="51">
        <v>30576630</v>
      </c>
      <c r="N38" s="48"/>
      <c r="O38" s="51">
        <v>43476630</v>
      </c>
      <c r="P38" s="55">
        <v>7000000</v>
      </c>
    </row>
    <row r="39" spans="1:16" ht="24" x14ac:dyDescent="0.25">
      <c r="A39" s="45">
        <v>32</v>
      </c>
      <c r="B39" s="53" t="s">
        <v>451</v>
      </c>
      <c r="C39" s="48" t="s">
        <v>293</v>
      </c>
      <c r="D39" s="53" t="s">
        <v>452</v>
      </c>
      <c r="E39" s="48" t="s">
        <v>453</v>
      </c>
      <c r="F39" s="48" t="s">
        <v>715</v>
      </c>
      <c r="G39" s="48" t="s">
        <v>75</v>
      </c>
      <c r="H39" s="48" t="s">
        <v>663</v>
      </c>
      <c r="I39" s="48" t="s">
        <v>647</v>
      </c>
      <c r="J39" s="48" t="s">
        <v>447</v>
      </c>
      <c r="K39" s="48" t="s">
        <v>379</v>
      </c>
      <c r="L39" s="54">
        <v>59200000</v>
      </c>
      <c r="M39" s="54">
        <v>129932832</v>
      </c>
      <c r="N39" s="53"/>
      <c r="O39" s="51">
        <v>189132832</v>
      </c>
      <c r="P39" s="58"/>
    </row>
    <row r="40" spans="1:16" ht="24" x14ac:dyDescent="0.25">
      <c r="A40" s="45">
        <v>33</v>
      </c>
      <c r="B40" s="48" t="s">
        <v>454</v>
      </c>
      <c r="C40" s="48" t="s">
        <v>293</v>
      </c>
      <c r="D40" s="53" t="s">
        <v>455</v>
      </c>
      <c r="E40" s="53" t="s">
        <v>456</v>
      </c>
      <c r="F40" s="53" t="s">
        <v>286</v>
      </c>
      <c r="G40" s="48" t="s">
        <v>447</v>
      </c>
      <c r="H40" s="48" t="s">
        <v>379</v>
      </c>
      <c r="I40" s="48" t="s">
        <v>653</v>
      </c>
      <c r="J40" s="48" t="s">
        <v>333</v>
      </c>
      <c r="K40" s="48"/>
      <c r="L40" s="54">
        <v>49790000</v>
      </c>
      <c r="M40" s="51">
        <v>16724708</v>
      </c>
      <c r="N40" s="48"/>
      <c r="O40" s="56">
        <v>66514708</v>
      </c>
      <c r="P40" s="58">
        <v>40000000</v>
      </c>
    </row>
    <row r="41" spans="1:16" ht="24" x14ac:dyDescent="0.25">
      <c r="A41" s="45">
        <v>34</v>
      </c>
      <c r="B41" s="48" t="s">
        <v>457</v>
      </c>
      <c r="C41" s="48" t="s">
        <v>293</v>
      </c>
      <c r="D41" s="53" t="s">
        <v>458</v>
      </c>
      <c r="E41" s="53" t="s">
        <v>459</v>
      </c>
      <c r="F41" s="53" t="s">
        <v>286</v>
      </c>
      <c r="G41" s="48" t="s">
        <v>447</v>
      </c>
      <c r="H41" s="48" t="s">
        <v>379</v>
      </c>
      <c r="I41" s="48" t="s">
        <v>653</v>
      </c>
      <c r="J41" s="48" t="s">
        <v>333</v>
      </c>
      <c r="K41" s="48"/>
      <c r="L41" s="54">
        <v>25000000</v>
      </c>
      <c r="M41" s="51">
        <v>35035338</v>
      </c>
      <c r="N41" s="48"/>
      <c r="O41" s="51">
        <v>60035338</v>
      </c>
      <c r="P41" s="58"/>
    </row>
    <row r="42" spans="1:16" ht="24" x14ac:dyDescent="0.25">
      <c r="A42" s="45">
        <v>35</v>
      </c>
      <c r="B42" s="48" t="s">
        <v>460</v>
      </c>
      <c r="C42" s="48" t="s">
        <v>293</v>
      </c>
      <c r="D42" s="53" t="s">
        <v>461</v>
      </c>
      <c r="E42" s="53" t="s">
        <v>462</v>
      </c>
      <c r="F42" s="53" t="s">
        <v>286</v>
      </c>
      <c r="G42" s="48" t="s">
        <v>447</v>
      </c>
      <c r="H42" s="48" t="s">
        <v>379</v>
      </c>
      <c r="I42" s="48" t="s">
        <v>653</v>
      </c>
      <c r="J42" s="48" t="s">
        <v>333</v>
      </c>
      <c r="K42" s="48"/>
      <c r="L42" s="54">
        <v>21800000</v>
      </c>
      <c r="M42" s="51">
        <v>13508328</v>
      </c>
      <c r="N42" s="48"/>
      <c r="O42" s="51">
        <v>35308328</v>
      </c>
      <c r="P42" s="58">
        <v>17800000</v>
      </c>
    </row>
    <row r="43" spans="1:16" ht="36" x14ac:dyDescent="0.25">
      <c r="A43" s="45">
        <v>36</v>
      </c>
      <c r="B43" s="119" t="s">
        <v>463</v>
      </c>
      <c r="C43" s="48" t="s">
        <v>293</v>
      </c>
      <c r="D43" s="53" t="s">
        <v>464</v>
      </c>
      <c r="E43" s="53" t="s">
        <v>465</v>
      </c>
      <c r="F43" s="53" t="s">
        <v>286</v>
      </c>
      <c r="G43" s="48" t="s">
        <v>447</v>
      </c>
      <c r="H43" s="48" t="s">
        <v>379</v>
      </c>
      <c r="I43" s="48" t="s">
        <v>653</v>
      </c>
      <c r="J43" s="48" t="s">
        <v>333</v>
      </c>
      <c r="K43" s="48"/>
      <c r="L43" s="54">
        <v>19753000</v>
      </c>
      <c r="M43" s="51">
        <v>29510238</v>
      </c>
      <c r="N43" s="48"/>
      <c r="O43" s="51">
        <v>49263238</v>
      </c>
      <c r="P43" s="58">
        <v>9700000</v>
      </c>
    </row>
    <row r="44" spans="1:16" ht="48" x14ac:dyDescent="0.25">
      <c r="A44" s="45">
        <v>1</v>
      </c>
      <c r="B44" s="53" t="s">
        <v>466</v>
      </c>
      <c r="C44" s="53" t="s">
        <v>295</v>
      </c>
      <c r="D44" s="53" t="s">
        <v>467</v>
      </c>
      <c r="E44" s="53" t="s">
        <v>468</v>
      </c>
      <c r="F44" s="53" t="s">
        <v>286</v>
      </c>
      <c r="G44" s="53" t="s">
        <v>469</v>
      </c>
      <c r="H44" s="53" t="s">
        <v>354</v>
      </c>
      <c r="I44" s="53" t="s">
        <v>333</v>
      </c>
      <c r="J44" s="53"/>
      <c r="K44" s="53"/>
      <c r="L44" s="54">
        <v>3100000</v>
      </c>
      <c r="M44" s="54">
        <v>8954215</v>
      </c>
      <c r="N44" s="53"/>
      <c r="O44" s="51">
        <v>12054215</v>
      </c>
      <c r="P44" s="58">
        <v>1500000</v>
      </c>
    </row>
    <row r="45" spans="1:16" ht="36" x14ac:dyDescent="0.25">
      <c r="A45" s="45">
        <v>2</v>
      </c>
      <c r="B45" s="48" t="s">
        <v>470</v>
      </c>
      <c r="C45" s="53" t="s">
        <v>295</v>
      </c>
      <c r="D45" s="53" t="s">
        <v>471</v>
      </c>
      <c r="E45" s="48" t="s">
        <v>472</v>
      </c>
      <c r="F45" s="53" t="s">
        <v>286</v>
      </c>
      <c r="G45" s="48" t="s">
        <v>473</v>
      </c>
      <c r="H45" s="48" t="s">
        <v>354</v>
      </c>
      <c r="I45" s="53" t="s">
        <v>333</v>
      </c>
      <c r="J45" s="48"/>
      <c r="K45" s="48"/>
      <c r="L45" s="51">
        <v>4000000</v>
      </c>
      <c r="M45" s="51">
        <v>7288315</v>
      </c>
      <c r="N45" s="48"/>
      <c r="O45" s="51">
        <v>11288315</v>
      </c>
      <c r="P45" s="45"/>
    </row>
    <row r="46" spans="1:16" ht="40.5" customHeight="1" x14ac:dyDescent="0.25">
      <c r="A46" s="45">
        <v>3</v>
      </c>
      <c r="B46" s="48" t="s">
        <v>474</v>
      </c>
      <c r="C46" s="53" t="s">
        <v>295</v>
      </c>
      <c r="D46" s="53" t="s">
        <v>475</v>
      </c>
      <c r="E46" s="48" t="s">
        <v>476</v>
      </c>
      <c r="F46" s="48" t="s">
        <v>716</v>
      </c>
      <c r="G46" s="48" t="s">
        <v>477</v>
      </c>
      <c r="H46" s="48" t="s">
        <v>478</v>
      </c>
      <c r="I46" s="53" t="s">
        <v>333</v>
      </c>
      <c r="J46" s="48"/>
      <c r="K46" s="48"/>
      <c r="L46" s="51">
        <v>4000000</v>
      </c>
      <c r="M46" s="51">
        <v>6871840</v>
      </c>
      <c r="N46" s="48"/>
      <c r="O46" s="51">
        <v>10871840</v>
      </c>
      <c r="P46" s="45"/>
    </row>
    <row r="47" spans="1:16" ht="41.25" customHeight="1" x14ac:dyDescent="0.25">
      <c r="A47" s="45">
        <v>4</v>
      </c>
      <c r="B47" s="48" t="s">
        <v>479</v>
      </c>
      <c r="C47" s="53" t="s">
        <v>295</v>
      </c>
      <c r="D47" s="53" t="s">
        <v>480</v>
      </c>
      <c r="E47" s="48" t="s">
        <v>481</v>
      </c>
      <c r="F47" s="48" t="s">
        <v>354</v>
      </c>
      <c r="G47" s="48" t="s">
        <v>482</v>
      </c>
      <c r="H47" s="48" t="s">
        <v>354</v>
      </c>
      <c r="I47" s="53" t="s">
        <v>333</v>
      </c>
      <c r="J47" s="48"/>
      <c r="K47" s="48"/>
      <c r="L47" s="51">
        <v>4000000</v>
      </c>
      <c r="M47" s="51">
        <v>14642769</v>
      </c>
      <c r="N47" s="53"/>
      <c r="O47" s="51">
        <v>18642769</v>
      </c>
      <c r="P47" s="51">
        <v>1000000</v>
      </c>
    </row>
    <row r="48" spans="1:16" ht="60" customHeight="1" x14ac:dyDescent="0.25">
      <c r="A48" s="45">
        <v>5</v>
      </c>
      <c r="B48" s="48" t="s">
        <v>483</v>
      </c>
      <c r="C48" s="53" t="s">
        <v>295</v>
      </c>
      <c r="D48" s="53" t="s">
        <v>642</v>
      </c>
      <c r="E48" s="48" t="s">
        <v>484</v>
      </c>
      <c r="F48" s="48" t="s">
        <v>354</v>
      </c>
      <c r="G48" s="48" t="s">
        <v>485</v>
      </c>
      <c r="H48" s="48" t="s">
        <v>354</v>
      </c>
      <c r="I48" s="53" t="s">
        <v>333</v>
      </c>
      <c r="J48" s="48"/>
      <c r="K48" s="48"/>
      <c r="L48" s="51">
        <v>3391000</v>
      </c>
      <c r="M48" s="51">
        <v>10829807</v>
      </c>
      <c r="N48" s="48"/>
      <c r="O48" s="51">
        <v>14220807</v>
      </c>
      <c r="P48" s="45"/>
    </row>
    <row r="49" spans="1:16" ht="48" x14ac:dyDescent="0.25">
      <c r="A49" s="45">
        <v>6</v>
      </c>
      <c r="B49" s="53" t="s">
        <v>486</v>
      </c>
      <c r="C49" s="53" t="s">
        <v>295</v>
      </c>
      <c r="D49" s="53" t="s">
        <v>487</v>
      </c>
      <c r="E49" s="48" t="s">
        <v>488</v>
      </c>
      <c r="F49" s="48" t="s">
        <v>354</v>
      </c>
      <c r="G49" s="48" t="s">
        <v>489</v>
      </c>
      <c r="H49" s="48" t="s">
        <v>354</v>
      </c>
      <c r="I49" s="53" t="s">
        <v>333</v>
      </c>
      <c r="J49" s="48"/>
      <c r="K49" s="48"/>
      <c r="L49" s="54">
        <v>3531000</v>
      </c>
      <c r="M49" s="54">
        <v>15378869</v>
      </c>
      <c r="N49" s="53"/>
      <c r="O49" s="51">
        <v>18909869</v>
      </c>
      <c r="P49" s="45"/>
    </row>
    <row r="50" spans="1:16" ht="60" x14ac:dyDescent="0.25">
      <c r="A50" s="45">
        <v>7</v>
      </c>
      <c r="B50" s="48" t="s">
        <v>490</v>
      </c>
      <c r="C50" s="53" t="s">
        <v>295</v>
      </c>
      <c r="D50" s="53" t="s">
        <v>491</v>
      </c>
      <c r="E50" s="48" t="s">
        <v>492</v>
      </c>
      <c r="F50" s="48" t="s">
        <v>286</v>
      </c>
      <c r="G50" s="48" t="s">
        <v>493</v>
      </c>
      <c r="H50" s="48" t="s">
        <v>379</v>
      </c>
      <c r="I50" s="53" t="s">
        <v>333</v>
      </c>
      <c r="J50" s="48"/>
      <c r="K50" s="48"/>
      <c r="L50" s="51">
        <v>3556000</v>
      </c>
      <c r="M50" s="51">
        <v>3171826</v>
      </c>
      <c r="N50" s="48"/>
      <c r="O50" s="51">
        <v>6727826</v>
      </c>
      <c r="P50" s="51">
        <v>890000</v>
      </c>
    </row>
    <row r="51" spans="1:16" ht="62.25" customHeight="1" x14ac:dyDescent="0.25">
      <c r="A51" s="45">
        <v>8</v>
      </c>
      <c r="B51" s="48" t="s">
        <v>494</v>
      </c>
      <c r="C51" s="53" t="s">
        <v>295</v>
      </c>
      <c r="D51" s="53" t="s">
        <v>495</v>
      </c>
      <c r="E51" s="48" t="s">
        <v>496</v>
      </c>
      <c r="F51" s="48" t="s">
        <v>354</v>
      </c>
      <c r="G51" s="48" t="s">
        <v>497</v>
      </c>
      <c r="H51" s="48" t="s">
        <v>354</v>
      </c>
      <c r="I51" s="53" t="s">
        <v>333</v>
      </c>
      <c r="J51" s="48"/>
      <c r="K51" s="48"/>
      <c r="L51" s="51">
        <v>3784000</v>
      </c>
      <c r="M51" s="51">
        <v>14001265</v>
      </c>
      <c r="N51" s="48"/>
      <c r="O51" s="51">
        <v>17785265</v>
      </c>
      <c r="P51" s="51">
        <v>2200000</v>
      </c>
    </row>
    <row r="52" spans="1:16" ht="60" customHeight="1" x14ac:dyDescent="0.25">
      <c r="A52" s="45">
        <v>9</v>
      </c>
      <c r="B52" s="48" t="s">
        <v>498</v>
      </c>
      <c r="C52" s="53" t="s">
        <v>295</v>
      </c>
      <c r="D52" s="53" t="s">
        <v>499</v>
      </c>
      <c r="E52" s="48" t="s">
        <v>500</v>
      </c>
      <c r="F52" s="48" t="s">
        <v>354</v>
      </c>
      <c r="G52" s="48" t="s">
        <v>501</v>
      </c>
      <c r="H52" s="48" t="s">
        <v>354</v>
      </c>
      <c r="I52" s="53" t="s">
        <v>333</v>
      </c>
      <c r="J52" s="48"/>
      <c r="K52" s="48"/>
      <c r="L52" s="51">
        <v>4000000</v>
      </c>
      <c r="M52" s="51">
        <v>26661846</v>
      </c>
      <c r="N52" s="48"/>
      <c r="O52" s="51">
        <v>30661846</v>
      </c>
      <c r="P52" s="51">
        <v>2900000</v>
      </c>
    </row>
    <row r="53" spans="1:16" ht="42" customHeight="1" x14ac:dyDescent="0.25">
      <c r="A53" s="45">
        <v>10</v>
      </c>
      <c r="B53" s="48" t="s">
        <v>502</v>
      </c>
      <c r="C53" s="53" t="s">
        <v>295</v>
      </c>
      <c r="D53" s="53" t="s">
        <v>503</v>
      </c>
      <c r="E53" s="48" t="s">
        <v>504</v>
      </c>
      <c r="F53" s="48" t="s">
        <v>354</v>
      </c>
      <c r="G53" s="48" t="s">
        <v>505</v>
      </c>
      <c r="H53" s="48" t="s">
        <v>354</v>
      </c>
      <c r="I53" s="53" t="s">
        <v>333</v>
      </c>
      <c r="J53" s="48"/>
      <c r="K53" s="48"/>
      <c r="L53" s="51">
        <v>4000000</v>
      </c>
      <c r="M53" s="51">
        <v>3644157</v>
      </c>
      <c r="N53" s="48"/>
      <c r="O53" s="51">
        <v>7644157</v>
      </c>
      <c r="P53" s="51">
        <v>1700000</v>
      </c>
    </row>
    <row r="54" spans="1:16" ht="54" customHeight="1" x14ac:dyDescent="0.25">
      <c r="A54" s="45">
        <v>11</v>
      </c>
      <c r="B54" s="48" t="s">
        <v>506</v>
      </c>
      <c r="C54" s="53" t="s">
        <v>295</v>
      </c>
      <c r="D54" s="53" t="s">
        <v>507</v>
      </c>
      <c r="E54" s="48" t="s">
        <v>508</v>
      </c>
      <c r="F54" s="48" t="s">
        <v>354</v>
      </c>
      <c r="G54" s="48" t="s">
        <v>509</v>
      </c>
      <c r="H54" s="48" t="s">
        <v>354</v>
      </c>
      <c r="I54" s="53" t="s">
        <v>333</v>
      </c>
      <c r="J54" s="48"/>
      <c r="K54" s="48"/>
      <c r="L54" s="51">
        <v>3638000</v>
      </c>
      <c r="M54" s="51">
        <v>21435663</v>
      </c>
      <c r="N54" s="48"/>
      <c r="O54" s="51">
        <v>25073663</v>
      </c>
      <c r="P54" s="51">
        <v>1200000</v>
      </c>
    </row>
    <row r="55" spans="1:16" ht="72" x14ac:dyDescent="0.25">
      <c r="A55" s="45">
        <v>12</v>
      </c>
      <c r="B55" s="48" t="s">
        <v>510</v>
      </c>
      <c r="C55" s="53" t="s">
        <v>295</v>
      </c>
      <c r="D55" s="53" t="s">
        <v>511</v>
      </c>
      <c r="E55" s="48" t="s">
        <v>512</v>
      </c>
      <c r="F55" s="48" t="s">
        <v>354</v>
      </c>
      <c r="G55" s="48" t="s">
        <v>513</v>
      </c>
      <c r="H55" s="48" t="s">
        <v>354</v>
      </c>
      <c r="I55" s="53" t="s">
        <v>333</v>
      </c>
      <c r="J55" s="48"/>
      <c r="K55" s="48"/>
      <c r="L55" s="51">
        <v>4000000</v>
      </c>
      <c r="M55" s="51">
        <v>3644157</v>
      </c>
      <c r="N55" s="48"/>
      <c r="O55" s="51">
        <v>7644157</v>
      </c>
      <c r="P55" s="51">
        <v>1300000</v>
      </c>
    </row>
    <row r="56" spans="1:16" ht="24" x14ac:dyDescent="0.25">
      <c r="A56" s="45">
        <v>13</v>
      </c>
      <c r="B56" s="48" t="s">
        <v>514</v>
      </c>
      <c r="C56" s="53" t="s">
        <v>295</v>
      </c>
      <c r="D56" s="53" t="s">
        <v>515</v>
      </c>
      <c r="E56" s="48" t="s">
        <v>516</v>
      </c>
      <c r="F56" s="48" t="s">
        <v>285</v>
      </c>
      <c r="G56" s="48" t="s">
        <v>517</v>
      </c>
      <c r="H56" s="48" t="s">
        <v>346</v>
      </c>
      <c r="I56" s="53" t="s">
        <v>333</v>
      </c>
      <c r="J56" s="48"/>
      <c r="K56" s="48"/>
      <c r="L56" s="51">
        <v>4000000</v>
      </c>
      <c r="M56" s="51">
        <v>16398708</v>
      </c>
      <c r="N56" s="48"/>
      <c r="O56" s="51">
        <v>20398708</v>
      </c>
      <c r="P56" s="45"/>
    </row>
    <row r="57" spans="1:16" ht="48" x14ac:dyDescent="0.25">
      <c r="A57" s="45">
        <v>14</v>
      </c>
      <c r="B57" s="48" t="s">
        <v>518</v>
      </c>
      <c r="C57" s="53" t="s">
        <v>295</v>
      </c>
      <c r="D57" s="53" t="s">
        <v>519</v>
      </c>
      <c r="E57" s="48" t="s">
        <v>520</v>
      </c>
      <c r="F57" s="48" t="s">
        <v>354</v>
      </c>
      <c r="G57" s="48" t="s">
        <v>505</v>
      </c>
      <c r="H57" s="48" t="s">
        <v>354</v>
      </c>
      <c r="I57" s="53" t="s">
        <v>333</v>
      </c>
      <c r="J57" s="48"/>
      <c r="K57" s="48"/>
      <c r="L57" s="51">
        <v>4000000</v>
      </c>
      <c r="M57" s="51">
        <v>3644157</v>
      </c>
      <c r="N57" s="48"/>
      <c r="O57" s="51">
        <v>7644157</v>
      </c>
      <c r="P57" s="45"/>
    </row>
    <row r="58" spans="1:16" x14ac:dyDescent="0.25">
      <c r="B58" s="57" t="s">
        <v>297</v>
      </c>
      <c r="L58" s="107">
        <f>SUM(L2:L57)</f>
        <v>1153989800</v>
      </c>
      <c r="M58" s="107">
        <f>SUM(M2:M57)</f>
        <v>1852313978</v>
      </c>
      <c r="N58" s="107">
        <f>SUM(N2:N57)</f>
        <v>339450359</v>
      </c>
      <c r="O58" s="107">
        <f>SUM(O2:O57)</f>
        <v>3345754137</v>
      </c>
      <c r="P58" s="107">
        <f>SUM(P2:P57)</f>
        <v>199526000</v>
      </c>
    </row>
    <row r="60" spans="1:16" x14ac:dyDescent="0.25">
      <c r="D60" s="115" t="s">
        <v>292</v>
      </c>
      <c r="E60" s="116"/>
      <c r="F60" s="78"/>
    </row>
    <row r="61" spans="1:16" x14ac:dyDescent="0.25">
      <c r="D61" s="59"/>
      <c r="E61" s="59" t="s">
        <v>296</v>
      </c>
      <c r="F61" s="78"/>
    </row>
    <row r="62" spans="1:16" x14ac:dyDescent="0.25">
      <c r="D62" s="45" t="s">
        <v>293</v>
      </c>
      <c r="E62" s="58">
        <f>750000000+200000000</f>
        <v>950000000</v>
      </c>
      <c r="F62" s="105"/>
    </row>
    <row r="63" spans="1:16" x14ac:dyDescent="0.25">
      <c r="D63" s="45" t="s">
        <v>294</v>
      </c>
      <c r="E63" s="58">
        <v>250000000</v>
      </c>
      <c r="F63" s="105"/>
    </row>
    <row r="64" spans="1:16" x14ac:dyDescent="0.25">
      <c r="D64" s="45" t="s">
        <v>295</v>
      </c>
      <c r="E64" s="58">
        <v>40000000</v>
      </c>
      <c r="F64" s="105"/>
    </row>
    <row r="65" spans="4:6" x14ac:dyDescent="0.25">
      <c r="D65" s="59" t="s">
        <v>297</v>
      </c>
      <c r="E65" s="61">
        <f>SUM(E62:E64)</f>
        <v>1240000000</v>
      </c>
      <c r="F65" s="106"/>
    </row>
  </sheetData>
  <autoFilter ref="A1:P57"/>
  <mergeCells count="1">
    <mergeCell ref="D60:E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zoomScale="80" zoomScaleNormal="80" workbookViewId="0">
      <selection activeCell="B26" sqref="B26:B28"/>
    </sheetView>
  </sheetViews>
  <sheetFormatPr baseColWidth="10" defaultRowHeight="15" x14ac:dyDescent="0.25"/>
  <cols>
    <col min="1" max="1" width="4.7109375" bestFit="1" customWidth="1"/>
    <col min="3" max="3" width="13.42578125" customWidth="1"/>
    <col min="4" max="4" width="51.5703125" customWidth="1"/>
    <col min="5" max="5" width="31.140625" customWidth="1"/>
    <col min="6" max="6" width="15.5703125" hidden="1" customWidth="1"/>
    <col min="7" max="7" width="19.42578125" hidden="1" customWidth="1"/>
    <col min="8" max="8" width="19.42578125" customWidth="1"/>
    <col min="9" max="9" width="20.85546875" customWidth="1"/>
    <col min="10" max="10" width="20.42578125" style="57" customWidth="1"/>
    <col min="11" max="11" width="18.85546875" style="57" bestFit="1" customWidth="1"/>
    <col min="12" max="12" width="19.140625" style="57" customWidth="1"/>
    <col min="13" max="13" width="28.140625" style="57" customWidth="1"/>
    <col min="14" max="14" width="17.140625" customWidth="1"/>
    <col min="15" max="15" width="17.42578125" customWidth="1"/>
    <col min="16" max="16" width="16.140625" customWidth="1"/>
    <col min="17" max="17" width="19.28515625" customWidth="1"/>
    <col min="18" max="18" width="15.42578125" style="36" customWidth="1"/>
    <col min="19" max="19" width="11.42578125" style="36"/>
  </cols>
  <sheetData>
    <row r="1" spans="1:18" ht="25.5" x14ac:dyDescent="0.25">
      <c r="A1" s="1" t="s">
        <v>0</v>
      </c>
      <c r="B1" s="1" t="s">
        <v>1</v>
      </c>
      <c r="C1" s="81" t="s">
        <v>667</v>
      </c>
      <c r="D1" s="1" t="s">
        <v>2</v>
      </c>
      <c r="E1" s="1" t="s">
        <v>3</v>
      </c>
      <c r="F1" s="12" t="s">
        <v>5</v>
      </c>
      <c r="G1" s="1" t="s">
        <v>4</v>
      </c>
      <c r="H1" s="99" t="s">
        <v>714</v>
      </c>
      <c r="I1" s="99" t="s">
        <v>264</v>
      </c>
      <c r="J1" s="81" t="s">
        <v>650</v>
      </c>
      <c r="K1" s="81" t="s">
        <v>646</v>
      </c>
      <c r="L1" s="81" t="s">
        <v>648</v>
      </c>
      <c r="M1" s="81" t="s">
        <v>651</v>
      </c>
      <c r="N1" s="64" t="s">
        <v>298</v>
      </c>
      <c r="O1" s="64" t="s">
        <v>299</v>
      </c>
      <c r="P1" s="65" t="s">
        <v>300</v>
      </c>
      <c r="Q1" s="65" t="s">
        <v>297</v>
      </c>
      <c r="R1" s="66" t="s">
        <v>303</v>
      </c>
    </row>
    <row r="2" spans="1:18" ht="63.75" x14ac:dyDescent="0.25">
      <c r="A2" s="34">
        <v>1</v>
      </c>
      <c r="B2" s="44" t="s">
        <v>6</v>
      </c>
      <c r="C2" s="83" t="s">
        <v>293</v>
      </c>
      <c r="D2" s="44" t="s">
        <v>7</v>
      </c>
      <c r="E2" s="44" t="s">
        <v>8</v>
      </c>
      <c r="F2" s="37" t="s">
        <v>10</v>
      </c>
      <c r="G2" s="44" t="s">
        <v>9</v>
      </c>
      <c r="H2" s="37" t="s">
        <v>354</v>
      </c>
      <c r="I2" s="37" t="s">
        <v>671</v>
      </c>
      <c r="J2" s="83" t="s">
        <v>677</v>
      </c>
      <c r="K2" s="85" t="s">
        <v>647</v>
      </c>
      <c r="L2" s="37" t="s">
        <v>672</v>
      </c>
      <c r="M2" s="83" t="s">
        <v>677</v>
      </c>
      <c r="N2" s="67">
        <v>25365000</v>
      </c>
      <c r="O2" s="67">
        <v>66374899.600000001</v>
      </c>
      <c r="P2" s="68"/>
      <c r="Q2" s="67">
        <f t="shared" ref="Q2:Q17" si="0">N2+O2+P2</f>
        <v>91739899.599999994</v>
      </c>
      <c r="R2" s="69">
        <v>5500000</v>
      </c>
    </row>
    <row r="3" spans="1:18" ht="51" x14ac:dyDescent="0.25">
      <c r="A3" s="34">
        <v>2</v>
      </c>
      <c r="B3" s="44" t="s">
        <v>11</v>
      </c>
      <c r="C3" s="83" t="s">
        <v>293</v>
      </c>
      <c r="D3" s="44" t="s">
        <v>12</v>
      </c>
      <c r="E3" s="44" t="s">
        <v>13</v>
      </c>
      <c r="F3" s="37" t="s">
        <v>15</v>
      </c>
      <c r="G3" s="44" t="s">
        <v>14</v>
      </c>
      <c r="H3" s="37" t="s">
        <v>354</v>
      </c>
      <c r="I3" s="37" t="s">
        <v>672</v>
      </c>
      <c r="J3" s="83" t="s">
        <v>677</v>
      </c>
      <c r="K3" s="85" t="s">
        <v>647</v>
      </c>
      <c r="L3" s="37" t="s">
        <v>671</v>
      </c>
      <c r="M3" s="83" t="s">
        <v>677</v>
      </c>
      <c r="N3" s="67">
        <v>20171000</v>
      </c>
      <c r="O3" s="67">
        <v>47175936</v>
      </c>
      <c r="P3" s="68"/>
      <c r="Q3" s="67">
        <f t="shared" si="0"/>
        <v>67346936</v>
      </c>
      <c r="R3" s="69">
        <v>3000000</v>
      </c>
    </row>
    <row r="4" spans="1:18" ht="51" x14ac:dyDescent="0.25">
      <c r="A4" s="34">
        <v>3</v>
      </c>
      <c r="B4" s="44" t="s">
        <v>16</v>
      </c>
      <c r="C4" s="83" t="s">
        <v>293</v>
      </c>
      <c r="D4" s="44" t="s">
        <v>17</v>
      </c>
      <c r="E4" s="44" t="s">
        <v>18</v>
      </c>
      <c r="F4" s="37" t="s">
        <v>20</v>
      </c>
      <c r="G4" s="44" t="s">
        <v>19</v>
      </c>
      <c r="H4" s="37" t="s">
        <v>285</v>
      </c>
      <c r="I4" s="37" t="s">
        <v>673</v>
      </c>
      <c r="J4" s="83" t="s">
        <v>19</v>
      </c>
      <c r="K4" s="85" t="s">
        <v>653</v>
      </c>
      <c r="L4" s="37" t="s">
        <v>333</v>
      </c>
      <c r="M4" s="83" t="s">
        <v>333</v>
      </c>
      <c r="N4" s="67">
        <v>7950000</v>
      </c>
      <c r="O4" s="67">
        <v>70510368</v>
      </c>
      <c r="P4" s="68"/>
      <c r="Q4" s="67">
        <f t="shared" si="0"/>
        <v>78460368</v>
      </c>
      <c r="R4" s="69"/>
    </row>
    <row r="5" spans="1:18" ht="55.5" customHeight="1" x14ac:dyDescent="0.25">
      <c r="A5" s="34">
        <v>4</v>
      </c>
      <c r="B5" s="44" t="s">
        <v>21</v>
      </c>
      <c r="C5" s="83" t="s">
        <v>293</v>
      </c>
      <c r="D5" s="44" t="s">
        <v>22</v>
      </c>
      <c r="E5" s="44" t="s">
        <v>23</v>
      </c>
      <c r="F5" s="37" t="s">
        <v>25</v>
      </c>
      <c r="G5" s="44" t="s">
        <v>109</v>
      </c>
      <c r="H5" s="37" t="s">
        <v>286</v>
      </c>
      <c r="I5" s="37" t="s">
        <v>447</v>
      </c>
      <c r="J5" s="83" t="s">
        <v>678</v>
      </c>
      <c r="K5" s="85" t="s">
        <v>647</v>
      </c>
      <c r="L5" s="37" t="s">
        <v>686</v>
      </c>
      <c r="M5" s="83" t="s">
        <v>24</v>
      </c>
      <c r="N5" s="67">
        <v>72685000</v>
      </c>
      <c r="O5" s="67">
        <v>77120763.039999992</v>
      </c>
      <c r="P5" s="67"/>
      <c r="Q5" s="67">
        <f t="shared" si="0"/>
        <v>149805763.03999999</v>
      </c>
      <c r="R5" s="69">
        <v>48250000</v>
      </c>
    </row>
    <row r="6" spans="1:18" ht="76.5" x14ac:dyDescent="0.25">
      <c r="A6" s="34">
        <v>5</v>
      </c>
      <c r="B6" s="44" t="s">
        <v>29</v>
      </c>
      <c r="C6" s="83" t="s">
        <v>293</v>
      </c>
      <c r="D6" s="44" t="s">
        <v>30</v>
      </c>
      <c r="E6" s="44" t="s">
        <v>31</v>
      </c>
      <c r="F6" s="37" t="s">
        <v>33</v>
      </c>
      <c r="G6" s="44" t="s">
        <v>32</v>
      </c>
      <c r="H6" s="37" t="s">
        <v>717</v>
      </c>
      <c r="I6" s="37" t="s">
        <v>100</v>
      </c>
      <c r="J6" s="83" t="s">
        <v>74</v>
      </c>
      <c r="K6" s="85" t="s">
        <v>647</v>
      </c>
      <c r="L6" s="37" t="s">
        <v>680</v>
      </c>
      <c r="M6" s="83" t="s">
        <v>687</v>
      </c>
      <c r="N6" s="67">
        <v>79938000</v>
      </c>
      <c r="O6" s="67">
        <v>116709337.59999999</v>
      </c>
      <c r="P6" s="67"/>
      <c r="Q6" s="67">
        <f t="shared" si="0"/>
        <v>196647337.59999999</v>
      </c>
      <c r="R6" s="69">
        <v>4800000</v>
      </c>
    </row>
    <row r="7" spans="1:18" s="36" customFormat="1" ht="127.5" x14ac:dyDescent="0.25">
      <c r="A7" s="34">
        <v>6</v>
      </c>
      <c r="B7" s="44" t="s">
        <v>34</v>
      </c>
      <c r="C7" s="83" t="s">
        <v>293</v>
      </c>
      <c r="D7" s="44" t="s">
        <v>35</v>
      </c>
      <c r="E7" s="44" t="s">
        <v>36</v>
      </c>
      <c r="F7" s="37" t="s">
        <v>38</v>
      </c>
      <c r="G7" s="44" t="s">
        <v>37</v>
      </c>
      <c r="H7" s="37" t="s">
        <v>715</v>
      </c>
      <c r="I7" s="37" t="s">
        <v>674</v>
      </c>
      <c r="J7" s="83" t="s">
        <v>334</v>
      </c>
      <c r="K7" s="85" t="s">
        <v>647</v>
      </c>
      <c r="L7" s="37" t="s">
        <v>681</v>
      </c>
      <c r="M7" s="83" t="s">
        <v>127</v>
      </c>
      <c r="N7" s="67">
        <v>46050000</v>
      </c>
      <c r="O7" s="67">
        <v>64199328</v>
      </c>
      <c r="P7" s="68"/>
      <c r="Q7" s="67">
        <f t="shared" si="0"/>
        <v>110249328</v>
      </c>
      <c r="R7" s="69">
        <v>3000000</v>
      </c>
    </row>
    <row r="8" spans="1:18" ht="102" x14ac:dyDescent="0.25">
      <c r="A8" s="34">
        <v>7</v>
      </c>
      <c r="B8" s="44" t="s">
        <v>39</v>
      </c>
      <c r="C8" s="83" t="s">
        <v>293</v>
      </c>
      <c r="D8" s="44" t="s">
        <v>40</v>
      </c>
      <c r="E8" s="44" t="s">
        <v>41</v>
      </c>
      <c r="F8" s="37" t="s">
        <v>43</v>
      </c>
      <c r="G8" s="44" t="s">
        <v>42</v>
      </c>
      <c r="H8" s="37" t="s">
        <v>717</v>
      </c>
      <c r="I8" s="37" t="s">
        <v>100</v>
      </c>
      <c r="J8" s="83" t="s">
        <v>74</v>
      </c>
      <c r="K8" s="85" t="s">
        <v>647</v>
      </c>
      <c r="L8" s="37" t="s">
        <v>682</v>
      </c>
      <c r="M8" s="83" t="s">
        <v>688</v>
      </c>
      <c r="N8" s="67">
        <v>27150000</v>
      </c>
      <c r="O8" s="67">
        <v>63094105.600000001</v>
      </c>
      <c r="P8" s="67"/>
      <c r="Q8" s="67">
        <f t="shared" si="0"/>
        <v>90244105.599999994</v>
      </c>
      <c r="R8" s="69">
        <v>3040000</v>
      </c>
    </row>
    <row r="9" spans="1:18" ht="38.25" x14ac:dyDescent="0.25">
      <c r="A9" s="34">
        <v>8</v>
      </c>
      <c r="B9" s="44" t="s">
        <v>44</v>
      </c>
      <c r="C9" s="83" t="s">
        <v>293</v>
      </c>
      <c r="D9" s="44" t="s">
        <v>45</v>
      </c>
      <c r="E9" s="44" t="s">
        <v>46</v>
      </c>
      <c r="F9" s="37" t="s">
        <v>47</v>
      </c>
      <c r="G9" s="44" t="s">
        <v>24</v>
      </c>
      <c r="H9" s="37" t="s">
        <v>285</v>
      </c>
      <c r="I9" s="37" t="s">
        <v>47</v>
      </c>
      <c r="J9" s="83" t="s">
        <v>24</v>
      </c>
      <c r="K9" s="85" t="s">
        <v>653</v>
      </c>
      <c r="L9" s="37" t="s">
        <v>333</v>
      </c>
      <c r="M9" s="83" t="s">
        <v>333</v>
      </c>
      <c r="N9" s="67">
        <v>31900000</v>
      </c>
      <c r="O9" s="67">
        <v>15582894.079999998</v>
      </c>
      <c r="P9" s="68"/>
      <c r="Q9" s="67">
        <f t="shared" si="0"/>
        <v>47482894.079999998</v>
      </c>
      <c r="R9" s="69">
        <v>3600000</v>
      </c>
    </row>
    <row r="10" spans="1:18" ht="51" x14ac:dyDescent="0.25">
      <c r="A10" s="34">
        <v>9</v>
      </c>
      <c r="B10" s="44" t="s">
        <v>48</v>
      </c>
      <c r="C10" s="83" t="s">
        <v>293</v>
      </c>
      <c r="D10" s="44" t="s">
        <v>49</v>
      </c>
      <c r="E10" s="44" t="s">
        <v>50</v>
      </c>
      <c r="F10" s="37" t="s">
        <v>52</v>
      </c>
      <c r="G10" s="44" t="s">
        <v>51</v>
      </c>
      <c r="H10" s="37" t="s">
        <v>720</v>
      </c>
      <c r="I10" s="37" t="s">
        <v>52</v>
      </c>
      <c r="J10" s="83" t="s">
        <v>51</v>
      </c>
      <c r="K10" s="85" t="s">
        <v>653</v>
      </c>
      <c r="L10" s="37" t="s">
        <v>333</v>
      </c>
      <c r="M10" s="83" t="s">
        <v>333</v>
      </c>
      <c r="N10" s="67">
        <v>41876300</v>
      </c>
      <c r="O10" s="67">
        <v>81790166.400000006</v>
      </c>
      <c r="P10" s="67"/>
      <c r="Q10" s="67">
        <f t="shared" si="0"/>
        <v>123666466.40000001</v>
      </c>
      <c r="R10" s="69"/>
    </row>
    <row r="11" spans="1:18" ht="89.25" x14ac:dyDescent="0.25">
      <c r="A11" s="34">
        <v>10</v>
      </c>
      <c r="B11" s="44" t="s">
        <v>58</v>
      </c>
      <c r="C11" s="83" t="s">
        <v>293</v>
      </c>
      <c r="D11" s="44" t="s">
        <v>59</v>
      </c>
      <c r="E11" s="44" t="s">
        <v>60</v>
      </c>
      <c r="F11" s="37" t="s">
        <v>61</v>
      </c>
      <c r="G11" s="44" t="s">
        <v>24</v>
      </c>
      <c r="H11" s="37" t="s">
        <v>285</v>
      </c>
      <c r="I11" s="37" t="s">
        <v>675</v>
      </c>
      <c r="J11" s="83" t="s">
        <v>24</v>
      </c>
      <c r="K11" s="85" t="s">
        <v>647</v>
      </c>
      <c r="L11" s="37" t="s">
        <v>362</v>
      </c>
      <c r="M11" s="83" t="s">
        <v>24</v>
      </c>
      <c r="N11" s="67">
        <v>16645000</v>
      </c>
      <c r="O11" s="67">
        <v>15412289.279999999</v>
      </c>
      <c r="P11" s="67"/>
      <c r="Q11" s="67">
        <f t="shared" si="0"/>
        <v>32057289.280000001</v>
      </c>
      <c r="R11" s="69">
        <v>1000000</v>
      </c>
    </row>
    <row r="12" spans="1:18" ht="38.25" x14ac:dyDescent="0.25">
      <c r="A12" s="34">
        <v>11</v>
      </c>
      <c r="B12" s="44" t="s">
        <v>62</v>
      </c>
      <c r="C12" s="83" t="s">
        <v>293</v>
      </c>
      <c r="D12" s="44" t="s">
        <v>63</v>
      </c>
      <c r="E12" s="44" t="s">
        <v>64</v>
      </c>
      <c r="F12" s="37" t="s">
        <v>66</v>
      </c>
      <c r="G12" s="44" t="s">
        <v>65</v>
      </c>
      <c r="H12" s="37" t="s">
        <v>715</v>
      </c>
      <c r="I12" s="37" t="s">
        <v>66</v>
      </c>
      <c r="J12" s="83" t="s">
        <v>65</v>
      </c>
      <c r="K12" s="85" t="s">
        <v>653</v>
      </c>
      <c r="L12" s="37" t="s">
        <v>333</v>
      </c>
      <c r="M12" s="83" t="s">
        <v>127</v>
      </c>
      <c r="N12" s="67">
        <v>5136000</v>
      </c>
      <c r="O12" s="67">
        <v>2921792.64</v>
      </c>
      <c r="P12" s="68"/>
      <c r="Q12" s="67">
        <f t="shared" si="0"/>
        <v>8057792.6400000006</v>
      </c>
      <c r="R12" s="69">
        <v>2400000</v>
      </c>
    </row>
    <row r="13" spans="1:18" ht="38.25" x14ac:dyDescent="0.25">
      <c r="A13" s="34">
        <v>12</v>
      </c>
      <c r="B13" s="44" t="s">
        <v>71</v>
      </c>
      <c r="C13" s="83" t="s">
        <v>293</v>
      </c>
      <c r="D13" s="44" t="s">
        <v>72</v>
      </c>
      <c r="E13" s="44" t="s">
        <v>73</v>
      </c>
      <c r="F13" s="37" t="s">
        <v>75</v>
      </c>
      <c r="G13" s="44" t="s">
        <v>74</v>
      </c>
      <c r="H13" s="37" t="s">
        <v>715</v>
      </c>
      <c r="I13" s="37" t="s">
        <v>75</v>
      </c>
      <c r="J13" s="83" t="s">
        <v>74</v>
      </c>
      <c r="K13" s="85" t="s">
        <v>653</v>
      </c>
      <c r="L13" s="37" t="s">
        <v>333</v>
      </c>
      <c r="M13" s="83" t="s">
        <v>333</v>
      </c>
      <c r="N13" s="67">
        <v>45050000</v>
      </c>
      <c r="O13" s="67">
        <v>95939875.200000003</v>
      </c>
      <c r="P13" s="68"/>
      <c r="Q13" s="67">
        <f t="shared" si="0"/>
        <v>140989875.19999999</v>
      </c>
      <c r="R13" s="69"/>
    </row>
    <row r="14" spans="1:18" ht="63.75" x14ac:dyDescent="0.25">
      <c r="A14" s="34">
        <v>13</v>
      </c>
      <c r="B14" s="44" t="s">
        <v>84</v>
      </c>
      <c r="C14" s="83" t="s">
        <v>293</v>
      </c>
      <c r="D14" s="44" t="s">
        <v>85</v>
      </c>
      <c r="E14" s="44" t="s">
        <v>86</v>
      </c>
      <c r="F14" s="37" t="s">
        <v>87</v>
      </c>
      <c r="G14" s="44" t="s">
        <v>74</v>
      </c>
      <c r="H14" s="37" t="s">
        <v>715</v>
      </c>
      <c r="I14" s="37" t="s">
        <v>75</v>
      </c>
      <c r="J14" s="83" t="s">
        <v>74</v>
      </c>
      <c r="K14" s="85" t="s">
        <v>647</v>
      </c>
      <c r="L14" s="37" t="s">
        <v>683</v>
      </c>
      <c r="M14" s="83" t="s">
        <v>74</v>
      </c>
      <c r="N14" s="67">
        <v>79550000</v>
      </c>
      <c r="O14" s="67">
        <v>129853683.2</v>
      </c>
      <c r="P14" s="68"/>
      <c r="Q14" s="67">
        <f t="shared" si="0"/>
        <v>209403683.19999999</v>
      </c>
      <c r="R14" s="69"/>
    </row>
    <row r="15" spans="1:18" ht="63.75" x14ac:dyDescent="0.25">
      <c r="A15" s="34">
        <v>14</v>
      </c>
      <c r="B15" s="44" t="s">
        <v>88</v>
      </c>
      <c r="C15" s="83" t="s">
        <v>293</v>
      </c>
      <c r="D15" s="44" t="s">
        <v>89</v>
      </c>
      <c r="E15" s="44" t="s">
        <v>90</v>
      </c>
      <c r="F15" s="37" t="s">
        <v>91</v>
      </c>
      <c r="G15" s="44" t="s">
        <v>74</v>
      </c>
      <c r="H15" s="37" t="s">
        <v>715</v>
      </c>
      <c r="I15" s="37" t="s">
        <v>393</v>
      </c>
      <c r="J15" s="83" t="s">
        <v>74</v>
      </c>
      <c r="K15" s="85" t="s">
        <v>653</v>
      </c>
      <c r="L15" s="37" t="s">
        <v>333</v>
      </c>
      <c r="M15" s="83" t="s">
        <v>333</v>
      </c>
      <c r="N15" s="67">
        <v>49140000</v>
      </c>
      <c r="O15" s="67">
        <v>142312118.40000001</v>
      </c>
      <c r="P15" s="67">
        <v>11613333</v>
      </c>
      <c r="Q15" s="67">
        <f t="shared" si="0"/>
        <v>203065451.40000001</v>
      </c>
      <c r="R15" s="69">
        <v>2100000</v>
      </c>
    </row>
    <row r="16" spans="1:18" ht="38.25" x14ac:dyDescent="0.25">
      <c r="A16" s="34">
        <v>15</v>
      </c>
      <c r="B16" s="44" t="s">
        <v>92</v>
      </c>
      <c r="C16" s="83" t="s">
        <v>293</v>
      </c>
      <c r="D16" s="44" t="s">
        <v>93</v>
      </c>
      <c r="E16" s="10" t="s">
        <v>94</v>
      </c>
      <c r="F16" s="37" t="s">
        <v>96</v>
      </c>
      <c r="G16" s="44" t="s">
        <v>95</v>
      </c>
      <c r="H16" s="37" t="s">
        <v>285</v>
      </c>
      <c r="I16" s="37" t="s">
        <v>96</v>
      </c>
      <c r="J16" s="83" t="s">
        <v>95</v>
      </c>
      <c r="K16" s="85" t="s">
        <v>653</v>
      </c>
      <c r="L16" s="37" t="s">
        <v>333</v>
      </c>
      <c r="M16" s="83" t="s">
        <v>333</v>
      </c>
      <c r="N16" s="67">
        <v>18138000</v>
      </c>
      <c r="O16" s="67">
        <v>46742006.400000006</v>
      </c>
      <c r="P16" s="68"/>
      <c r="Q16" s="67">
        <f t="shared" si="0"/>
        <v>64880006.400000006</v>
      </c>
      <c r="R16" s="69">
        <v>4500000</v>
      </c>
    </row>
    <row r="17" spans="1:18" ht="38.25" x14ac:dyDescent="0.25">
      <c r="A17" s="34">
        <v>16</v>
      </c>
      <c r="B17" s="44" t="s">
        <v>101</v>
      </c>
      <c r="C17" s="83" t="s">
        <v>293</v>
      </c>
      <c r="D17" s="44" t="s">
        <v>102</v>
      </c>
      <c r="E17" s="44" t="s">
        <v>103</v>
      </c>
      <c r="F17" s="44" t="s">
        <v>105</v>
      </c>
      <c r="G17" s="44" t="s">
        <v>104</v>
      </c>
      <c r="H17" s="37" t="s">
        <v>286</v>
      </c>
      <c r="I17" s="83" t="s">
        <v>105</v>
      </c>
      <c r="J17" s="83" t="s">
        <v>678</v>
      </c>
      <c r="K17" s="85" t="s">
        <v>653</v>
      </c>
      <c r="L17" s="83" t="s">
        <v>333</v>
      </c>
      <c r="M17" s="83" t="s">
        <v>333</v>
      </c>
      <c r="N17" s="67">
        <v>49550000</v>
      </c>
      <c r="O17" s="67">
        <v>22765079.52</v>
      </c>
      <c r="P17" s="67"/>
      <c r="Q17" s="67">
        <f t="shared" si="0"/>
        <v>72315079.519999996</v>
      </c>
      <c r="R17" s="69">
        <v>9000000</v>
      </c>
    </row>
    <row r="18" spans="1:18" ht="63.75" x14ac:dyDescent="0.25">
      <c r="A18" s="39">
        <v>17</v>
      </c>
      <c r="B18" s="38" t="s">
        <v>106</v>
      </c>
      <c r="C18" s="83" t="s">
        <v>293</v>
      </c>
      <c r="D18" s="38" t="s">
        <v>113</v>
      </c>
      <c r="E18" s="38" t="s">
        <v>107</v>
      </c>
      <c r="F18" s="43" t="s">
        <v>70</v>
      </c>
      <c r="G18" s="38" t="s">
        <v>108</v>
      </c>
      <c r="H18" s="37" t="s">
        <v>715</v>
      </c>
      <c r="I18" s="82" t="s">
        <v>397</v>
      </c>
      <c r="J18" s="38" t="s">
        <v>74</v>
      </c>
      <c r="K18" s="85" t="s">
        <v>647</v>
      </c>
      <c r="L18" s="82" t="s">
        <v>684</v>
      </c>
      <c r="M18" s="38" t="s">
        <v>689</v>
      </c>
      <c r="N18" s="70">
        <v>77750000</v>
      </c>
      <c r="O18" s="70">
        <v>40670700.799999997</v>
      </c>
      <c r="P18" s="71"/>
      <c r="Q18" s="70">
        <f>N18+O18+P18</f>
        <v>118420700.8</v>
      </c>
      <c r="R18" s="69">
        <v>11000000</v>
      </c>
    </row>
    <row r="19" spans="1:18" ht="63.75" x14ac:dyDescent="0.25">
      <c r="A19" s="40">
        <v>18</v>
      </c>
      <c r="B19" s="41" t="s">
        <v>67</v>
      </c>
      <c r="C19" s="83" t="s">
        <v>293</v>
      </c>
      <c r="D19" s="41" t="s">
        <v>301</v>
      </c>
      <c r="E19" s="41" t="s">
        <v>68</v>
      </c>
      <c r="F19" s="42" t="s">
        <v>70</v>
      </c>
      <c r="G19" s="41" t="s">
        <v>69</v>
      </c>
      <c r="H19" s="37" t="s">
        <v>715</v>
      </c>
      <c r="I19" s="42" t="s">
        <v>397</v>
      </c>
      <c r="J19" s="41" t="s">
        <v>74</v>
      </c>
      <c r="K19" s="85" t="s">
        <v>647</v>
      </c>
      <c r="L19" s="82" t="s">
        <v>684</v>
      </c>
      <c r="M19" s="38" t="s">
        <v>689</v>
      </c>
      <c r="N19" s="70">
        <v>69550000</v>
      </c>
      <c r="O19" s="70">
        <v>49642272</v>
      </c>
      <c r="P19" s="71"/>
      <c r="Q19" s="70">
        <f>N19+O19+P19</f>
        <v>119192272</v>
      </c>
      <c r="R19" s="69">
        <v>10000000</v>
      </c>
    </row>
    <row r="20" spans="1:18" ht="76.5" x14ac:dyDescent="0.25">
      <c r="A20" s="39">
        <v>1</v>
      </c>
      <c r="B20" s="38" t="s">
        <v>114</v>
      </c>
      <c r="C20" s="38" t="s">
        <v>669</v>
      </c>
      <c r="D20" s="38" t="s">
        <v>115</v>
      </c>
      <c r="E20" s="38" t="s">
        <v>116</v>
      </c>
      <c r="F20" s="43" t="s">
        <v>118</v>
      </c>
      <c r="G20" s="38" t="s">
        <v>117</v>
      </c>
      <c r="H20" s="82" t="s">
        <v>718</v>
      </c>
      <c r="I20" s="82" t="s">
        <v>118</v>
      </c>
      <c r="J20" s="38" t="s">
        <v>679</v>
      </c>
      <c r="K20" s="85" t="s">
        <v>653</v>
      </c>
      <c r="L20" s="82" t="s">
        <v>333</v>
      </c>
      <c r="M20" s="82" t="s">
        <v>333</v>
      </c>
      <c r="N20" s="70">
        <v>17850000</v>
      </c>
      <c r="O20" s="70">
        <v>44787468.799999997</v>
      </c>
      <c r="P20" s="71"/>
      <c r="Q20" s="70">
        <f>N20+O20+P20</f>
        <v>62637468.799999997</v>
      </c>
      <c r="R20" s="68"/>
    </row>
    <row r="21" spans="1:18" ht="38.25" x14ac:dyDescent="0.25">
      <c r="A21" s="39">
        <v>2</v>
      </c>
      <c r="B21" s="38" t="s">
        <v>119</v>
      </c>
      <c r="C21" s="38" t="s">
        <v>669</v>
      </c>
      <c r="D21" s="38" t="s">
        <v>120</v>
      </c>
      <c r="E21" s="38" t="s">
        <v>121</v>
      </c>
      <c r="F21" s="43" t="s">
        <v>118</v>
      </c>
      <c r="G21" s="38" t="s">
        <v>117</v>
      </c>
      <c r="H21" s="82" t="s">
        <v>718</v>
      </c>
      <c r="I21" s="82" t="s">
        <v>118</v>
      </c>
      <c r="J21" s="38" t="s">
        <v>679</v>
      </c>
      <c r="K21" s="85" t="s">
        <v>653</v>
      </c>
      <c r="L21" s="82" t="s">
        <v>333</v>
      </c>
      <c r="M21" s="82" t="s">
        <v>333</v>
      </c>
      <c r="N21" s="70">
        <v>27693500</v>
      </c>
      <c r="O21" s="70">
        <v>27270064.640000001</v>
      </c>
      <c r="P21" s="71"/>
      <c r="Q21" s="70">
        <f>N21+O21+P21</f>
        <v>54963564.640000001</v>
      </c>
      <c r="R21" s="68"/>
    </row>
    <row r="22" spans="1:18" ht="51" x14ac:dyDescent="0.25">
      <c r="A22" s="10">
        <v>1</v>
      </c>
      <c r="B22" s="10" t="s">
        <v>124</v>
      </c>
      <c r="C22" s="10" t="s">
        <v>668</v>
      </c>
      <c r="D22" s="10" t="s">
        <v>125</v>
      </c>
      <c r="E22" s="44" t="s">
        <v>126</v>
      </c>
      <c r="F22" s="10" t="s">
        <v>128</v>
      </c>
      <c r="G22" s="44" t="s">
        <v>127</v>
      </c>
      <c r="H22" s="37" t="s">
        <v>715</v>
      </c>
      <c r="I22" s="10" t="s">
        <v>128</v>
      </c>
      <c r="J22" s="83" t="s">
        <v>127</v>
      </c>
      <c r="K22" s="85" t="s">
        <v>653</v>
      </c>
      <c r="L22" s="10" t="s">
        <v>333</v>
      </c>
      <c r="M22" s="82" t="s">
        <v>333</v>
      </c>
      <c r="N22" s="67">
        <v>26550000</v>
      </c>
      <c r="O22" s="67">
        <v>19137408</v>
      </c>
      <c r="P22" s="68"/>
      <c r="Q22" s="67">
        <f t="shared" ref="Q22:Q28" si="1">N22+O22+P22</f>
        <v>45687408</v>
      </c>
      <c r="R22" s="69"/>
    </row>
    <row r="23" spans="1:18" ht="51" x14ac:dyDescent="0.25">
      <c r="A23" s="10">
        <v>2</v>
      </c>
      <c r="B23" s="10" t="s">
        <v>129</v>
      </c>
      <c r="C23" s="10" t="s">
        <v>668</v>
      </c>
      <c r="D23" s="10" t="s">
        <v>130</v>
      </c>
      <c r="E23" s="44" t="s">
        <v>131</v>
      </c>
      <c r="F23" s="10" t="s">
        <v>133</v>
      </c>
      <c r="G23" s="44" t="s">
        <v>132</v>
      </c>
      <c r="H23" s="37" t="s">
        <v>715</v>
      </c>
      <c r="I23" s="10" t="s">
        <v>133</v>
      </c>
      <c r="J23" s="83" t="s">
        <v>132</v>
      </c>
      <c r="K23" s="85" t="s">
        <v>653</v>
      </c>
      <c r="L23" s="10" t="s">
        <v>333</v>
      </c>
      <c r="M23" s="82" t="s">
        <v>333</v>
      </c>
      <c r="N23" s="67">
        <v>14950000</v>
      </c>
      <c r="O23" s="67">
        <v>7350000</v>
      </c>
      <c r="P23" s="68"/>
      <c r="Q23" s="67">
        <f t="shared" si="1"/>
        <v>22300000</v>
      </c>
      <c r="R23" s="69">
        <v>2000000</v>
      </c>
    </row>
    <row r="24" spans="1:18" ht="76.5" x14ac:dyDescent="0.25">
      <c r="A24" s="10">
        <v>3</v>
      </c>
      <c r="B24" s="10" t="s">
        <v>134</v>
      </c>
      <c r="C24" s="10" t="s">
        <v>668</v>
      </c>
      <c r="D24" s="10" t="s">
        <v>135</v>
      </c>
      <c r="E24" s="44" t="s">
        <v>136</v>
      </c>
      <c r="F24" s="10" t="s">
        <v>138</v>
      </c>
      <c r="G24" s="10" t="s">
        <v>137</v>
      </c>
      <c r="H24" s="37" t="s">
        <v>715</v>
      </c>
      <c r="I24" s="83" t="s">
        <v>397</v>
      </c>
      <c r="J24" s="10" t="s">
        <v>74</v>
      </c>
      <c r="K24" s="85" t="s">
        <v>653</v>
      </c>
      <c r="L24" s="10" t="s">
        <v>333</v>
      </c>
      <c r="M24" s="82" t="s">
        <v>333</v>
      </c>
      <c r="N24" s="67">
        <v>50000000</v>
      </c>
      <c r="O24" s="67">
        <v>47066918.539999999</v>
      </c>
      <c r="P24" s="68"/>
      <c r="Q24" s="67">
        <f t="shared" si="1"/>
        <v>97066918.539999992</v>
      </c>
      <c r="R24" s="69">
        <v>2000000</v>
      </c>
    </row>
    <row r="25" spans="1:18" ht="38.25" x14ac:dyDescent="0.25">
      <c r="A25" s="10">
        <v>4</v>
      </c>
      <c r="B25" s="10" t="s">
        <v>139</v>
      </c>
      <c r="C25" s="10" t="s">
        <v>668</v>
      </c>
      <c r="D25" s="10" t="s">
        <v>140</v>
      </c>
      <c r="E25" s="44" t="s">
        <v>141</v>
      </c>
      <c r="F25" s="10" t="s">
        <v>144</v>
      </c>
      <c r="G25" s="44" t="s">
        <v>142</v>
      </c>
      <c r="H25" s="37" t="s">
        <v>715</v>
      </c>
      <c r="I25" s="10" t="s">
        <v>144</v>
      </c>
      <c r="J25" s="83" t="s">
        <v>127</v>
      </c>
      <c r="K25" s="85" t="s">
        <v>653</v>
      </c>
      <c r="L25" s="10" t="s">
        <v>333</v>
      </c>
      <c r="M25" s="82" t="s">
        <v>333</v>
      </c>
      <c r="N25" s="67">
        <v>5494000</v>
      </c>
      <c r="O25" s="67">
        <v>24147960</v>
      </c>
      <c r="P25" s="68"/>
      <c r="Q25" s="67">
        <f t="shared" si="1"/>
        <v>29641960</v>
      </c>
      <c r="R25" s="69">
        <v>3700000</v>
      </c>
    </row>
    <row r="26" spans="1:18" ht="76.5" x14ac:dyDescent="0.25">
      <c r="A26" s="10">
        <v>5</v>
      </c>
      <c r="B26" s="38" t="s">
        <v>76</v>
      </c>
      <c r="C26" s="10" t="s">
        <v>668</v>
      </c>
      <c r="D26" s="44" t="s">
        <v>77</v>
      </c>
      <c r="E26" s="44" t="s">
        <v>78</v>
      </c>
      <c r="F26" s="37" t="s">
        <v>79</v>
      </c>
      <c r="G26" s="44" t="s">
        <v>74</v>
      </c>
      <c r="H26" s="37" t="s">
        <v>715</v>
      </c>
      <c r="I26" s="37" t="s">
        <v>676</v>
      </c>
      <c r="J26" s="83" t="s">
        <v>74</v>
      </c>
      <c r="K26" s="85" t="s">
        <v>647</v>
      </c>
      <c r="L26" s="37" t="s">
        <v>685</v>
      </c>
      <c r="M26" s="83" t="s">
        <v>74</v>
      </c>
      <c r="N26" s="67">
        <v>59060000</v>
      </c>
      <c r="O26" s="67">
        <v>112645402.88</v>
      </c>
      <c r="P26" s="68"/>
      <c r="Q26" s="67">
        <f t="shared" si="1"/>
        <v>171705402.88</v>
      </c>
      <c r="R26" s="69">
        <v>2000000</v>
      </c>
    </row>
    <row r="27" spans="1:18" ht="38.25" x14ac:dyDescent="0.25">
      <c r="A27" s="10">
        <v>6</v>
      </c>
      <c r="B27" s="38" t="s">
        <v>80</v>
      </c>
      <c r="C27" s="10" t="s">
        <v>668</v>
      </c>
      <c r="D27" s="44" t="s">
        <v>81</v>
      </c>
      <c r="E27" s="44" t="s">
        <v>82</v>
      </c>
      <c r="F27" s="37" t="s">
        <v>83</v>
      </c>
      <c r="G27" s="44" t="s">
        <v>74</v>
      </c>
      <c r="H27" s="37" t="s">
        <v>715</v>
      </c>
      <c r="I27" s="37" t="s">
        <v>397</v>
      </c>
      <c r="J27" s="83" t="s">
        <v>74</v>
      </c>
      <c r="K27" s="85" t="s">
        <v>653</v>
      </c>
      <c r="L27" s="37" t="s">
        <v>333</v>
      </c>
      <c r="M27" s="83" t="s">
        <v>333</v>
      </c>
      <c r="N27" s="67">
        <v>32250000</v>
      </c>
      <c r="O27" s="67">
        <v>46719264</v>
      </c>
      <c r="P27" s="67"/>
      <c r="Q27" s="67">
        <f t="shared" si="1"/>
        <v>78969264</v>
      </c>
      <c r="R27" s="69"/>
    </row>
    <row r="28" spans="1:18" ht="38.25" x14ac:dyDescent="0.25">
      <c r="A28" s="10">
        <v>7</v>
      </c>
      <c r="B28" s="38" t="s">
        <v>97</v>
      </c>
      <c r="C28" s="10" t="s">
        <v>668</v>
      </c>
      <c r="D28" s="44" t="s">
        <v>98</v>
      </c>
      <c r="E28" s="44" t="s">
        <v>99</v>
      </c>
      <c r="F28" s="37" t="s">
        <v>100</v>
      </c>
      <c r="G28" s="44" t="s">
        <v>74</v>
      </c>
      <c r="H28" s="37" t="s">
        <v>717</v>
      </c>
      <c r="I28" s="37" t="s">
        <v>100</v>
      </c>
      <c r="J28" s="83" t="s">
        <v>74</v>
      </c>
      <c r="K28" s="85" t="s">
        <v>653</v>
      </c>
      <c r="L28" s="37" t="s">
        <v>333</v>
      </c>
      <c r="M28" s="83" t="s">
        <v>333</v>
      </c>
      <c r="N28" s="67">
        <v>33618000</v>
      </c>
      <c r="O28" s="67">
        <v>37607232</v>
      </c>
      <c r="P28" s="67"/>
      <c r="Q28" s="67">
        <f t="shared" si="1"/>
        <v>71225232</v>
      </c>
      <c r="R28" s="69">
        <v>4580000</v>
      </c>
    </row>
    <row r="29" spans="1:18" ht="102" x14ac:dyDescent="0.25">
      <c r="A29" s="34">
        <v>1</v>
      </c>
      <c r="B29" s="38" t="s">
        <v>26</v>
      </c>
      <c r="C29" s="38" t="s">
        <v>670</v>
      </c>
      <c r="D29" s="10" t="s">
        <v>110</v>
      </c>
      <c r="E29" s="10" t="s">
        <v>27</v>
      </c>
      <c r="F29" s="10" t="s">
        <v>28</v>
      </c>
      <c r="G29" s="10" t="s">
        <v>111</v>
      </c>
      <c r="H29" s="82" t="s">
        <v>718</v>
      </c>
      <c r="I29" s="10" t="s">
        <v>430</v>
      </c>
      <c r="J29" s="10" t="s">
        <v>679</v>
      </c>
      <c r="K29" s="85" t="s">
        <v>647</v>
      </c>
      <c r="L29" s="10" t="s">
        <v>690</v>
      </c>
      <c r="M29" s="10" t="s">
        <v>691</v>
      </c>
      <c r="N29" s="10">
        <v>60898000</v>
      </c>
      <c r="O29" s="67">
        <v>38005580.799999997</v>
      </c>
      <c r="P29" s="68"/>
      <c r="Q29" s="67">
        <f>N29+O29+P29</f>
        <v>98903580.799999997</v>
      </c>
      <c r="R29" s="69">
        <v>11558000</v>
      </c>
    </row>
    <row r="30" spans="1:18" ht="89.25" x14ac:dyDescent="0.25">
      <c r="A30" s="10">
        <v>1</v>
      </c>
      <c r="B30" s="10" t="s">
        <v>148</v>
      </c>
      <c r="C30" s="10" t="s">
        <v>295</v>
      </c>
      <c r="D30" s="10" t="s">
        <v>149</v>
      </c>
      <c r="E30" s="10" t="s">
        <v>209</v>
      </c>
      <c r="F30" s="10" t="s">
        <v>209</v>
      </c>
      <c r="G30" s="10" t="s">
        <v>151</v>
      </c>
      <c r="H30" s="10" t="s">
        <v>354</v>
      </c>
      <c r="I30" s="10" t="s">
        <v>150</v>
      </c>
      <c r="J30" s="10" t="s">
        <v>677</v>
      </c>
      <c r="K30" s="85" t="s">
        <v>333</v>
      </c>
      <c r="L30" s="10"/>
      <c r="M30" s="10"/>
      <c r="N30" s="67">
        <v>5000000</v>
      </c>
      <c r="O30" s="67">
        <v>3713250</v>
      </c>
      <c r="P30" s="68"/>
      <c r="Q30" s="67">
        <f>N30+O30+P30</f>
        <v>8713250</v>
      </c>
      <c r="R30" s="69">
        <v>900000</v>
      </c>
    </row>
    <row r="31" spans="1:18" ht="89.25" x14ac:dyDescent="0.25">
      <c r="A31" s="10">
        <v>2</v>
      </c>
      <c r="B31" s="10" t="s">
        <v>152</v>
      </c>
      <c r="C31" s="10" t="s">
        <v>295</v>
      </c>
      <c r="D31" s="10" t="s">
        <v>153</v>
      </c>
      <c r="E31" s="10" t="s">
        <v>210</v>
      </c>
      <c r="F31" s="10" t="s">
        <v>210</v>
      </c>
      <c r="G31" s="10" t="s">
        <v>155</v>
      </c>
      <c r="H31" s="37" t="s">
        <v>715</v>
      </c>
      <c r="I31" s="10" t="s">
        <v>154</v>
      </c>
      <c r="J31" s="83" t="s">
        <v>127</v>
      </c>
      <c r="K31" s="85" t="s">
        <v>333</v>
      </c>
      <c r="L31" s="10"/>
      <c r="M31" s="10"/>
      <c r="N31" s="67">
        <v>3715000</v>
      </c>
      <c r="O31" s="67">
        <v>11960880</v>
      </c>
      <c r="P31" s="68"/>
      <c r="Q31" s="67">
        <f t="shared" ref="Q31:Q44" si="2">N31+O31+P31</f>
        <v>15675880</v>
      </c>
      <c r="R31" s="69"/>
    </row>
    <row r="32" spans="1:18" ht="89.25" x14ac:dyDescent="0.25">
      <c r="A32" s="10">
        <v>3</v>
      </c>
      <c r="B32" s="10" t="s">
        <v>156</v>
      </c>
      <c r="C32" s="10" t="s">
        <v>295</v>
      </c>
      <c r="D32" s="10" t="s">
        <v>157</v>
      </c>
      <c r="E32" s="10" t="s">
        <v>211</v>
      </c>
      <c r="F32" s="10" t="s">
        <v>211</v>
      </c>
      <c r="G32" s="10" t="s">
        <v>155</v>
      </c>
      <c r="H32" s="37" t="s">
        <v>715</v>
      </c>
      <c r="I32" s="10" t="s">
        <v>158</v>
      </c>
      <c r="J32" s="83" t="s">
        <v>127</v>
      </c>
      <c r="K32" s="85" t="s">
        <v>333</v>
      </c>
      <c r="L32" s="10"/>
      <c r="M32" s="10"/>
      <c r="N32" s="67">
        <v>5000000</v>
      </c>
      <c r="O32" s="67">
        <v>19928617.600000001</v>
      </c>
      <c r="P32" s="68"/>
      <c r="Q32" s="67">
        <f t="shared" si="2"/>
        <v>24928617.600000001</v>
      </c>
      <c r="R32" s="69">
        <v>4925000</v>
      </c>
    </row>
    <row r="33" spans="1:18" ht="102" x14ac:dyDescent="0.25">
      <c r="A33" s="10">
        <v>4</v>
      </c>
      <c r="B33" s="10" t="s">
        <v>159</v>
      </c>
      <c r="C33" s="10" t="s">
        <v>295</v>
      </c>
      <c r="D33" s="10" t="s">
        <v>160</v>
      </c>
      <c r="E33" s="10" t="s">
        <v>212</v>
      </c>
      <c r="F33" s="10" t="s">
        <v>212</v>
      </c>
      <c r="G33" s="10" t="s">
        <v>162</v>
      </c>
      <c r="H33" s="37" t="s">
        <v>354</v>
      </c>
      <c r="I33" s="10" t="s">
        <v>161</v>
      </c>
      <c r="J33" s="10" t="s">
        <v>677</v>
      </c>
      <c r="K33" s="85" t="s">
        <v>333</v>
      </c>
      <c r="L33" s="10"/>
      <c r="M33" s="10"/>
      <c r="N33" s="67">
        <v>3780000</v>
      </c>
      <c r="O33" s="67">
        <v>15858828.800000001</v>
      </c>
      <c r="P33" s="68"/>
      <c r="Q33" s="67">
        <f t="shared" si="2"/>
        <v>19638828.800000001</v>
      </c>
      <c r="R33" s="69"/>
    </row>
    <row r="34" spans="1:18" ht="76.5" x14ac:dyDescent="0.25">
      <c r="A34" s="10">
        <v>5</v>
      </c>
      <c r="B34" s="10" t="s">
        <v>165</v>
      </c>
      <c r="C34" s="10" t="s">
        <v>295</v>
      </c>
      <c r="D34" s="10" t="s">
        <v>166</v>
      </c>
      <c r="E34" s="10" t="s">
        <v>214</v>
      </c>
      <c r="F34" s="10" t="s">
        <v>214</v>
      </c>
      <c r="G34" s="10" t="s">
        <v>168</v>
      </c>
      <c r="H34" s="37" t="s">
        <v>715</v>
      </c>
      <c r="I34" s="10" t="s">
        <v>167</v>
      </c>
      <c r="J34" s="10" t="s">
        <v>132</v>
      </c>
      <c r="K34" s="85" t="s">
        <v>333</v>
      </c>
      <c r="L34" s="10"/>
      <c r="M34" s="10"/>
      <c r="N34" s="67">
        <v>5000000</v>
      </c>
      <c r="O34" s="67">
        <v>10029308.800000001</v>
      </c>
      <c r="P34" s="68"/>
      <c r="Q34" s="67">
        <f t="shared" si="2"/>
        <v>15029308.800000001</v>
      </c>
      <c r="R34" s="69"/>
    </row>
    <row r="35" spans="1:18" ht="76.5" x14ac:dyDescent="0.25">
      <c r="A35" s="10">
        <v>6</v>
      </c>
      <c r="B35" s="10" t="s">
        <v>169</v>
      </c>
      <c r="C35" s="10" t="s">
        <v>295</v>
      </c>
      <c r="D35" s="10" t="s">
        <v>170</v>
      </c>
      <c r="E35" s="10" t="s">
        <v>215</v>
      </c>
      <c r="F35" s="10" t="s">
        <v>215</v>
      </c>
      <c r="G35" s="10" t="s">
        <v>162</v>
      </c>
      <c r="H35" s="37" t="s">
        <v>354</v>
      </c>
      <c r="I35" s="10" t="s">
        <v>171</v>
      </c>
      <c r="J35" s="10" t="s">
        <v>677</v>
      </c>
      <c r="K35" s="85" t="s">
        <v>333</v>
      </c>
      <c r="L35" s="10"/>
      <c r="M35" s="10"/>
      <c r="N35" s="67">
        <v>4900000</v>
      </c>
      <c r="O35" s="67">
        <v>3696216.8319999999</v>
      </c>
      <c r="P35" s="68"/>
      <c r="Q35" s="67">
        <f t="shared" si="2"/>
        <v>8596216.8320000004</v>
      </c>
      <c r="R35" s="68"/>
    </row>
    <row r="36" spans="1:18" ht="54.75" customHeight="1" x14ac:dyDescent="0.25">
      <c r="A36" s="10">
        <v>7</v>
      </c>
      <c r="B36" s="10" t="s">
        <v>172</v>
      </c>
      <c r="C36" s="10" t="s">
        <v>295</v>
      </c>
      <c r="D36" s="10" t="s">
        <v>173</v>
      </c>
      <c r="E36" s="10" t="s">
        <v>216</v>
      </c>
      <c r="F36" s="10" t="s">
        <v>216</v>
      </c>
      <c r="G36" s="10" t="s">
        <v>151</v>
      </c>
      <c r="H36" s="37" t="s">
        <v>354</v>
      </c>
      <c r="I36" s="10" t="s">
        <v>174</v>
      </c>
      <c r="J36" s="10" t="s">
        <v>677</v>
      </c>
      <c r="K36" s="85" t="s">
        <v>333</v>
      </c>
      <c r="L36" s="10"/>
      <c r="M36" s="10"/>
      <c r="N36" s="67">
        <v>4932500</v>
      </c>
      <c r="O36" s="67">
        <v>3895723.5199999996</v>
      </c>
      <c r="P36" s="68"/>
      <c r="Q36" s="67">
        <f t="shared" si="2"/>
        <v>8828223.5199999996</v>
      </c>
      <c r="R36" s="68"/>
    </row>
    <row r="37" spans="1:18" ht="76.5" x14ac:dyDescent="0.25">
      <c r="A37" s="10">
        <v>8</v>
      </c>
      <c r="B37" s="10" t="s">
        <v>175</v>
      </c>
      <c r="C37" s="10" t="s">
        <v>295</v>
      </c>
      <c r="D37" s="10" t="s">
        <v>176</v>
      </c>
      <c r="E37" s="10" t="s">
        <v>217</v>
      </c>
      <c r="F37" s="10" t="s">
        <v>217</v>
      </c>
      <c r="G37" s="10" t="s">
        <v>178</v>
      </c>
      <c r="H37" s="37" t="s">
        <v>354</v>
      </c>
      <c r="I37" s="10" t="s">
        <v>177</v>
      </c>
      <c r="J37" s="10" t="s">
        <v>677</v>
      </c>
      <c r="K37" s="85" t="s">
        <v>333</v>
      </c>
      <c r="L37" s="10"/>
      <c r="M37" s="10"/>
      <c r="N37" s="67">
        <v>4842000</v>
      </c>
      <c r="O37" s="67">
        <v>9739308.8000000007</v>
      </c>
      <c r="P37" s="68"/>
      <c r="Q37" s="67">
        <f t="shared" si="2"/>
        <v>14581308.800000001</v>
      </c>
      <c r="R37" s="69">
        <v>2778000</v>
      </c>
    </row>
    <row r="38" spans="1:18" ht="56.25" customHeight="1" x14ac:dyDescent="0.25">
      <c r="A38" s="10">
        <v>9</v>
      </c>
      <c r="B38" s="10" t="s">
        <v>179</v>
      </c>
      <c r="C38" s="10" t="s">
        <v>295</v>
      </c>
      <c r="D38" s="10" t="s">
        <v>180</v>
      </c>
      <c r="E38" s="10" t="s">
        <v>218</v>
      </c>
      <c r="F38" s="10" t="s">
        <v>218</v>
      </c>
      <c r="G38" s="10" t="s">
        <v>95</v>
      </c>
      <c r="H38" s="37" t="s">
        <v>285</v>
      </c>
      <c r="I38" s="10" t="s">
        <v>181</v>
      </c>
      <c r="J38" s="10" t="s">
        <v>95</v>
      </c>
      <c r="K38" s="85" t="s">
        <v>333</v>
      </c>
      <c r="L38" s="10"/>
      <c r="M38" s="10"/>
      <c r="N38" s="67">
        <v>5000000</v>
      </c>
      <c r="O38" s="67">
        <v>7788480</v>
      </c>
      <c r="P38" s="68"/>
      <c r="Q38" s="67">
        <f t="shared" si="2"/>
        <v>12788480</v>
      </c>
      <c r="R38" s="69"/>
    </row>
    <row r="39" spans="1:18" ht="89.25" x14ac:dyDescent="0.25">
      <c r="A39" s="10">
        <v>10</v>
      </c>
      <c r="B39" s="10" t="s">
        <v>182</v>
      </c>
      <c r="C39" s="10" t="s">
        <v>295</v>
      </c>
      <c r="D39" s="10" t="s">
        <v>183</v>
      </c>
      <c r="E39" s="10" t="s">
        <v>219</v>
      </c>
      <c r="F39" s="10" t="s">
        <v>219</v>
      </c>
      <c r="G39" s="10" t="s">
        <v>185</v>
      </c>
      <c r="H39" s="37" t="s">
        <v>285</v>
      </c>
      <c r="I39" s="10" t="s">
        <v>184</v>
      </c>
      <c r="J39" s="10" t="s">
        <v>24</v>
      </c>
      <c r="K39" s="85" t="s">
        <v>333</v>
      </c>
      <c r="L39" s="10"/>
      <c r="M39" s="10"/>
      <c r="N39" s="67">
        <v>2590000</v>
      </c>
      <c r="O39" s="67">
        <v>11960880</v>
      </c>
      <c r="P39" s="68"/>
      <c r="Q39" s="67">
        <f t="shared" si="2"/>
        <v>14550880</v>
      </c>
      <c r="R39" s="69">
        <v>1800000</v>
      </c>
    </row>
    <row r="40" spans="1:18" ht="76.5" x14ac:dyDescent="0.25">
      <c r="A40" s="10">
        <v>11</v>
      </c>
      <c r="B40" s="10" t="s">
        <v>186</v>
      </c>
      <c r="C40" s="10" t="s">
        <v>295</v>
      </c>
      <c r="D40" s="10" t="s">
        <v>187</v>
      </c>
      <c r="E40" s="10" t="s">
        <v>220</v>
      </c>
      <c r="F40" s="10" t="s">
        <v>220</v>
      </c>
      <c r="G40" s="10" t="s">
        <v>189</v>
      </c>
      <c r="H40" s="82" t="s">
        <v>718</v>
      </c>
      <c r="I40" s="10" t="s">
        <v>188</v>
      </c>
      <c r="J40" s="10" t="s">
        <v>679</v>
      </c>
      <c r="K40" s="85" t="s">
        <v>333</v>
      </c>
      <c r="L40" s="10"/>
      <c r="M40" s="10"/>
      <c r="N40" s="67">
        <v>4984000</v>
      </c>
      <c r="O40" s="67">
        <v>7891447.0399999991</v>
      </c>
      <c r="P40" s="68"/>
      <c r="Q40" s="67">
        <f t="shared" si="2"/>
        <v>12875447.039999999</v>
      </c>
      <c r="R40" s="69">
        <v>629000</v>
      </c>
    </row>
    <row r="41" spans="1:18" ht="127.5" x14ac:dyDescent="0.25">
      <c r="A41" s="10">
        <v>12</v>
      </c>
      <c r="B41" s="10" t="s">
        <v>190</v>
      </c>
      <c r="C41" s="10" t="s">
        <v>295</v>
      </c>
      <c r="D41" s="10" t="s">
        <v>191</v>
      </c>
      <c r="E41" s="10" t="s">
        <v>221</v>
      </c>
      <c r="F41" s="10" t="s">
        <v>221</v>
      </c>
      <c r="G41" s="10" t="s">
        <v>151</v>
      </c>
      <c r="H41" s="37" t="s">
        <v>354</v>
      </c>
      <c r="I41" s="10" t="s">
        <v>192</v>
      </c>
      <c r="J41" s="10" t="s">
        <v>677</v>
      </c>
      <c r="K41" s="85" t="s">
        <v>333</v>
      </c>
      <c r="L41" s="10"/>
      <c r="M41" s="10"/>
      <c r="N41" s="67">
        <v>3450000</v>
      </c>
      <c r="O41" s="67">
        <v>8171447.0399999991</v>
      </c>
      <c r="P41" s="68"/>
      <c r="Q41" s="67">
        <f t="shared" si="2"/>
        <v>11621447.039999999</v>
      </c>
      <c r="R41" s="69"/>
    </row>
    <row r="42" spans="1:18" ht="89.25" x14ac:dyDescent="0.25">
      <c r="A42" s="10">
        <v>13</v>
      </c>
      <c r="B42" s="10" t="s">
        <v>193</v>
      </c>
      <c r="C42" s="10" t="s">
        <v>295</v>
      </c>
      <c r="D42" s="10" t="s">
        <v>194</v>
      </c>
      <c r="E42" s="10" t="s">
        <v>222</v>
      </c>
      <c r="F42" s="10" t="s">
        <v>222</v>
      </c>
      <c r="G42" s="10" t="s">
        <v>178</v>
      </c>
      <c r="H42" s="37" t="s">
        <v>354</v>
      </c>
      <c r="I42" s="10" t="s">
        <v>195</v>
      </c>
      <c r="J42" s="10" t="s">
        <v>677</v>
      </c>
      <c r="K42" s="85" t="s">
        <v>333</v>
      </c>
      <c r="L42" s="10"/>
      <c r="M42" s="10"/>
      <c r="N42" s="67">
        <v>5000000</v>
      </c>
      <c r="O42" s="67">
        <v>5843585.2800000003</v>
      </c>
      <c r="P42" s="68"/>
      <c r="Q42" s="67">
        <f t="shared" si="2"/>
        <v>10843585.280000001</v>
      </c>
      <c r="R42" s="69">
        <v>4600000</v>
      </c>
    </row>
    <row r="43" spans="1:18" ht="114.75" x14ac:dyDescent="0.25">
      <c r="A43" s="10">
        <v>14</v>
      </c>
      <c r="B43" s="10" t="s">
        <v>196</v>
      </c>
      <c r="C43" s="10" t="s">
        <v>295</v>
      </c>
      <c r="D43" s="10" t="s">
        <v>197</v>
      </c>
      <c r="E43" s="10" t="s">
        <v>223</v>
      </c>
      <c r="F43" s="10" t="s">
        <v>223</v>
      </c>
      <c r="G43" s="10" t="s">
        <v>199</v>
      </c>
      <c r="H43" s="37" t="s">
        <v>715</v>
      </c>
      <c r="I43" s="10" t="s">
        <v>198</v>
      </c>
      <c r="J43" s="10" t="s">
        <v>334</v>
      </c>
      <c r="K43" s="85" t="s">
        <v>333</v>
      </c>
      <c r="L43" s="10"/>
      <c r="M43" s="10"/>
      <c r="N43" s="67">
        <v>5000000</v>
      </c>
      <c r="O43" s="67">
        <v>28377173.759999998</v>
      </c>
      <c r="P43" s="68"/>
      <c r="Q43" s="67">
        <f t="shared" si="2"/>
        <v>33377173.759999998</v>
      </c>
      <c r="R43" s="69">
        <v>1521700</v>
      </c>
    </row>
    <row r="44" spans="1:18" ht="102" x14ac:dyDescent="0.25">
      <c r="A44" s="10">
        <v>15</v>
      </c>
      <c r="B44" s="10" t="s">
        <v>203</v>
      </c>
      <c r="C44" s="10" t="s">
        <v>295</v>
      </c>
      <c r="D44" s="10" t="s">
        <v>204</v>
      </c>
      <c r="E44" s="10" t="s">
        <v>643</v>
      </c>
      <c r="F44" s="10" t="s">
        <v>643</v>
      </c>
      <c r="G44" s="10" t="s">
        <v>199</v>
      </c>
      <c r="H44" s="37" t="s">
        <v>715</v>
      </c>
      <c r="I44" s="10" t="s">
        <v>202</v>
      </c>
      <c r="J44" s="10" t="s">
        <v>334</v>
      </c>
      <c r="K44" s="85" t="s">
        <v>333</v>
      </c>
      <c r="L44" s="10"/>
      <c r="M44" s="10"/>
      <c r="N44" s="67">
        <v>4988000</v>
      </c>
      <c r="O44" s="67">
        <v>38425188.799999997</v>
      </c>
      <c r="P44" s="68"/>
      <c r="Q44" s="67">
        <f t="shared" si="2"/>
        <v>43413188.799999997</v>
      </c>
      <c r="R44" s="68"/>
    </row>
    <row r="45" spans="1:18" ht="76.5" x14ac:dyDescent="0.25">
      <c r="A45" s="38">
        <v>16</v>
      </c>
      <c r="B45" s="38" t="s">
        <v>205</v>
      </c>
      <c r="C45" s="10" t="s">
        <v>295</v>
      </c>
      <c r="D45" s="38" t="s">
        <v>206</v>
      </c>
      <c r="E45" s="38" t="s">
        <v>644</v>
      </c>
      <c r="F45" s="38" t="s">
        <v>644</v>
      </c>
      <c r="G45" s="38" t="s">
        <v>208</v>
      </c>
      <c r="H45" s="37" t="s">
        <v>354</v>
      </c>
      <c r="I45" s="38" t="s">
        <v>207</v>
      </c>
      <c r="J45" s="10" t="s">
        <v>677</v>
      </c>
      <c r="K45" s="85" t="s">
        <v>333</v>
      </c>
      <c r="L45" s="38"/>
      <c r="M45" s="38"/>
      <c r="N45" s="70">
        <v>9700000</v>
      </c>
      <c r="O45" s="70">
        <v>10903872</v>
      </c>
      <c r="P45" s="71"/>
      <c r="Q45" s="70">
        <f>N45+O45+P45</f>
        <v>20603872</v>
      </c>
      <c r="R45" s="69">
        <v>1250000</v>
      </c>
    </row>
    <row r="46" spans="1:18" ht="76.5" x14ac:dyDescent="0.25">
      <c r="A46" s="38"/>
      <c r="B46" s="10" t="s">
        <v>200</v>
      </c>
      <c r="C46" s="10" t="s">
        <v>295</v>
      </c>
      <c r="D46" s="10" t="s">
        <v>201</v>
      </c>
      <c r="E46" s="10" t="s">
        <v>645</v>
      </c>
      <c r="F46" s="10" t="s">
        <v>645</v>
      </c>
      <c r="G46" s="10" t="s">
        <v>199</v>
      </c>
      <c r="H46" s="37" t="s">
        <v>715</v>
      </c>
      <c r="I46" s="10" t="s">
        <v>202</v>
      </c>
      <c r="J46" s="10" t="s">
        <v>334</v>
      </c>
      <c r="K46" s="85" t="s">
        <v>333</v>
      </c>
      <c r="L46" s="10"/>
      <c r="M46" s="10"/>
      <c r="N46" s="67">
        <v>4415000</v>
      </c>
      <c r="O46" s="67">
        <v>39921760</v>
      </c>
      <c r="P46" s="68"/>
      <c r="Q46" s="67">
        <f>N46+O46+P46</f>
        <v>44336760</v>
      </c>
      <c r="R46" s="68"/>
    </row>
    <row r="47" spans="1:18" x14ac:dyDescent="0.25">
      <c r="A47" s="63"/>
      <c r="B47" s="63" t="s">
        <v>297</v>
      </c>
      <c r="C47" s="63"/>
      <c r="D47" s="63"/>
      <c r="E47" s="63"/>
      <c r="F47" s="94"/>
      <c r="G47" s="94"/>
      <c r="H47" s="94"/>
      <c r="I47" s="94"/>
      <c r="J47" s="78"/>
      <c r="K47" s="78"/>
      <c r="L47" s="78"/>
      <c r="M47" s="78"/>
      <c r="N47" s="108">
        <f>SUM(N2:N46)</f>
        <v>1174254300</v>
      </c>
      <c r="O47" s="108">
        <f>SUM(O2:O46)</f>
        <v>1791660883.6919994</v>
      </c>
      <c r="P47" s="108">
        <f>SUM(P2:P46)</f>
        <v>11613333</v>
      </c>
      <c r="Q47" s="108">
        <f>SUM(Q2:Q46)</f>
        <v>2977528516.6920013</v>
      </c>
      <c r="R47" s="108">
        <f>SUM(R2:R46)</f>
        <v>155431700</v>
      </c>
    </row>
    <row r="48" spans="1:18" x14ac:dyDescent="0.25">
      <c r="A48" s="63"/>
      <c r="B48" s="63"/>
      <c r="C48" s="63"/>
      <c r="D48" s="63"/>
      <c r="E48" s="63"/>
      <c r="F48" s="94"/>
      <c r="G48" s="94"/>
      <c r="H48" s="94"/>
      <c r="I48" s="94"/>
      <c r="J48" s="78"/>
      <c r="K48" s="78"/>
      <c r="L48" s="78"/>
      <c r="M48" s="78"/>
      <c r="N48" s="78"/>
      <c r="O48" s="78"/>
      <c r="P48" s="63"/>
      <c r="Q48" s="63"/>
      <c r="R48" s="62"/>
    </row>
    <row r="49" spans="1:18" x14ac:dyDescent="0.25">
      <c r="A49" s="63"/>
      <c r="B49" s="63"/>
      <c r="C49" s="63"/>
      <c r="D49" s="63"/>
      <c r="E49" s="63"/>
      <c r="F49" s="94"/>
      <c r="G49" s="94"/>
      <c r="H49" s="94"/>
      <c r="I49" s="94"/>
      <c r="J49" s="78"/>
      <c r="K49" s="78"/>
      <c r="L49" s="78"/>
      <c r="M49" s="78"/>
      <c r="N49" s="78"/>
      <c r="O49" s="78"/>
      <c r="P49" s="63"/>
      <c r="Q49" s="63"/>
      <c r="R49" s="62"/>
    </row>
    <row r="50" spans="1:18" x14ac:dyDescent="0.25">
      <c r="A50" s="63"/>
      <c r="B50" s="63"/>
      <c r="C50" s="63"/>
      <c r="D50" s="63"/>
      <c r="E50" s="63"/>
      <c r="F50" s="94"/>
      <c r="G50" s="94"/>
      <c r="H50" s="94"/>
      <c r="I50" s="94"/>
      <c r="J50" s="78"/>
      <c r="K50" s="78"/>
      <c r="L50" s="78"/>
      <c r="M50" s="78"/>
      <c r="N50" s="78"/>
      <c r="O50" s="78"/>
      <c r="P50" s="63"/>
      <c r="Q50" s="63"/>
      <c r="R50" s="62"/>
    </row>
    <row r="51" spans="1:18" x14ac:dyDescent="0.25">
      <c r="A51" s="63"/>
      <c r="B51" s="63"/>
      <c r="C51" s="63"/>
      <c r="D51" s="117" t="s">
        <v>292</v>
      </c>
      <c r="E51" s="118"/>
      <c r="F51" s="95"/>
      <c r="G51" s="95"/>
      <c r="H51" s="95"/>
      <c r="I51" s="95"/>
      <c r="J51" s="78"/>
      <c r="K51" s="78"/>
      <c r="L51" s="78"/>
      <c r="M51" s="78"/>
      <c r="N51" s="78"/>
      <c r="O51" s="78"/>
      <c r="P51" s="63"/>
      <c r="Q51" s="63"/>
      <c r="R51" s="62"/>
    </row>
    <row r="52" spans="1:18" x14ac:dyDescent="0.25">
      <c r="A52" s="63"/>
      <c r="B52" s="63"/>
      <c r="C52" s="63"/>
      <c r="D52" s="64"/>
      <c r="E52" s="91" t="s">
        <v>296</v>
      </c>
      <c r="F52" s="87"/>
      <c r="G52" s="87"/>
      <c r="H52" s="87"/>
      <c r="I52" s="87"/>
      <c r="J52" s="78"/>
      <c r="K52" s="78"/>
      <c r="L52" s="78"/>
      <c r="M52" s="78"/>
      <c r="N52" s="78"/>
      <c r="O52" s="78"/>
      <c r="P52" s="63"/>
      <c r="Q52" s="63"/>
      <c r="R52" s="62"/>
    </row>
    <row r="53" spans="1:18" x14ac:dyDescent="0.25">
      <c r="A53" s="63"/>
      <c r="B53" s="63"/>
      <c r="C53" s="63"/>
      <c r="D53" s="72" t="s">
        <v>293</v>
      </c>
      <c r="E53" s="92">
        <v>900000000</v>
      </c>
      <c r="F53" s="88"/>
      <c r="G53" s="89"/>
      <c r="H53" s="89"/>
      <c r="I53" s="88"/>
      <c r="J53" s="78"/>
      <c r="K53" s="78"/>
      <c r="L53" s="78"/>
      <c r="M53" s="78"/>
      <c r="N53" s="78"/>
      <c r="O53" s="78"/>
      <c r="P53" s="63"/>
      <c r="Q53" s="63"/>
      <c r="R53" s="62"/>
    </row>
    <row r="54" spans="1:18" x14ac:dyDescent="0.25">
      <c r="A54" s="63"/>
      <c r="B54" s="63"/>
      <c r="C54" s="63"/>
      <c r="D54" s="72" t="s">
        <v>294</v>
      </c>
      <c r="E54" s="92">
        <v>250000000</v>
      </c>
      <c r="F54" s="88"/>
      <c r="G54" s="88"/>
      <c r="H54" s="88"/>
      <c r="I54" s="88"/>
      <c r="J54" s="78"/>
      <c r="K54" s="78"/>
      <c r="L54" s="78"/>
      <c r="M54" s="78"/>
      <c r="N54" s="78"/>
      <c r="O54" s="78"/>
      <c r="P54" s="63"/>
      <c r="Q54" s="63"/>
      <c r="R54" s="62"/>
    </row>
    <row r="55" spans="1:18" x14ac:dyDescent="0.25">
      <c r="A55" s="63"/>
      <c r="B55" s="63"/>
      <c r="C55" s="63"/>
      <c r="D55" s="72" t="s">
        <v>295</v>
      </c>
      <c r="E55" s="92">
        <v>75000000</v>
      </c>
      <c r="F55" s="89"/>
      <c r="G55" s="88"/>
      <c r="H55" s="88"/>
      <c r="I55" s="89"/>
      <c r="J55" s="78"/>
      <c r="K55" s="78"/>
      <c r="L55" s="78"/>
      <c r="M55" s="78"/>
      <c r="N55" s="78"/>
      <c r="O55" s="78"/>
      <c r="P55" s="63"/>
      <c r="Q55" s="63"/>
      <c r="R55" s="62"/>
    </row>
    <row r="56" spans="1:18" x14ac:dyDescent="0.25">
      <c r="A56" s="63"/>
      <c r="B56" s="63"/>
      <c r="C56" s="63"/>
      <c r="D56" s="64" t="s">
        <v>297</v>
      </c>
      <c r="E56" s="93">
        <f>SUM(E53:E55)</f>
        <v>1225000000</v>
      </c>
      <c r="F56" s="90"/>
      <c r="G56" s="96"/>
      <c r="H56" s="96"/>
      <c r="I56" s="90"/>
      <c r="J56" s="78"/>
      <c r="K56" s="78"/>
      <c r="L56" s="78"/>
      <c r="M56" s="78"/>
      <c r="N56" s="78"/>
      <c r="O56" s="78"/>
      <c r="P56" s="63"/>
      <c r="Q56" s="63"/>
      <c r="R56" s="62"/>
    </row>
    <row r="57" spans="1:18" x14ac:dyDescent="0.25">
      <c r="A57" s="63"/>
      <c r="B57" s="63"/>
      <c r="C57" s="63"/>
      <c r="D57" s="63"/>
      <c r="E57" s="63"/>
      <c r="F57" s="94"/>
      <c r="G57" s="94"/>
      <c r="H57" s="94"/>
      <c r="I57" s="94"/>
      <c r="J57" s="78"/>
      <c r="K57" s="78"/>
      <c r="L57" s="78"/>
      <c r="M57" s="78"/>
      <c r="N57" s="78"/>
      <c r="O57" s="78"/>
      <c r="P57" s="63"/>
      <c r="Q57" s="63"/>
      <c r="R57" s="62"/>
    </row>
    <row r="58" spans="1:18" x14ac:dyDescent="0.25">
      <c r="F58" s="97"/>
      <c r="G58" s="97"/>
      <c r="H58" s="97"/>
      <c r="I58" s="97"/>
      <c r="J58" s="78"/>
      <c r="K58" s="78"/>
      <c r="L58" s="78"/>
      <c r="M58" s="78"/>
      <c r="N58" s="78"/>
      <c r="O58" s="78"/>
    </row>
    <row r="59" spans="1:18" x14ac:dyDescent="0.25">
      <c r="F59" s="97"/>
      <c r="G59" s="97"/>
      <c r="H59" s="97"/>
      <c r="I59" s="97"/>
      <c r="J59" s="78"/>
      <c r="K59" s="78"/>
      <c r="L59" s="78"/>
      <c r="M59" s="78"/>
      <c r="N59" s="78"/>
      <c r="O59" s="78"/>
    </row>
    <row r="60" spans="1:18" x14ac:dyDescent="0.25">
      <c r="F60" s="97"/>
      <c r="G60" s="97"/>
      <c r="H60" s="97"/>
      <c r="I60" s="97"/>
      <c r="J60" s="78"/>
      <c r="K60" s="78"/>
      <c r="L60" s="78"/>
      <c r="M60" s="78"/>
      <c r="N60" s="78"/>
      <c r="O60" s="78"/>
    </row>
    <row r="61" spans="1:18" x14ac:dyDescent="0.25">
      <c r="F61" s="97"/>
      <c r="G61" s="97"/>
      <c r="H61" s="97"/>
      <c r="I61" s="97"/>
      <c r="J61" s="78"/>
      <c r="K61" s="78"/>
      <c r="L61" s="78"/>
      <c r="M61" s="78"/>
      <c r="N61" s="78"/>
      <c r="O61" s="78"/>
    </row>
    <row r="62" spans="1:18" x14ac:dyDescent="0.25">
      <c r="F62" s="97"/>
      <c r="G62" s="97"/>
      <c r="H62" s="97"/>
      <c r="I62" s="97"/>
      <c r="J62" s="78"/>
      <c r="K62" s="78"/>
      <c r="L62" s="78"/>
      <c r="M62" s="78"/>
      <c r="N62" s="78"/>
      <c r="O62" s="78"/>
    </row>
    <row r="63" spans="1:18" x14ac:dyDescent="0.25">
      <c r="F63" s="97"/>
      <c r="G63" s="97"/>
      <c r="H63" s="97"/>
      <c r="I63" s="97"/>
      <c r="J63" s="78"/>
      <c r="K63" s="78"/>
      <c r="L63" s="78"/>
      <c r="M63" s="78"/>
      <c r="N63" s="78"/>
      <c r="O63" s="78"/>
    </row>
    <row r="64" spans="1:18" x14ac:dyDescent="0.25">
      <c r="F64" s="97"/>
      <c r="G64" s="97"/>
      <c r="H64" s="97"/>
      <c r="I64" s="97"/>
      <c r="J64" s="78"/>
      <c r="K64" s="78"/>
      <c r="L64" s="78"/>
      <c r="M64" s="78"/>
      <c r="N64" s="78"/>
      <c r="O64" s="78"/>
    </row>
    <row r="65" spans="6:15" x14ac:dyDescent="0.25">
      <c r="F65" s="97"/>
      <c r="G65" s="97"/>
      <c r="H65" s="97"/>
      <c r="I65" s="97"/>
      <c r="J65" s="78"/>
      <c r="K65" s="78"/>
      <c r="L65" s="78"/>
      <c r="M65" s="78"/>
      <c r="N65" s="78"/>
      <c r="O65" s="78"/>
    </row>
    <row r="66" spans="6:15" x14ac:dyDescent="0.25">
      <c r="F66" s="97"/>
      <c r="G66" s="97"/>
      <c r="H66" s="97"/>
      <c r="I66" s="97"/>
      <c r="J66" s="78"/>
      <c r="K66" s="78"/>
      <c r="L66" s="78"/>
      <c r="M66" s="78"/>
      <c r="N66" s="78"/>
      <c r="O66" s="78"/>
    </row>
    <row r="67" spans="6:15" x14ac:dyDescent="0.25">
      <c r="F67" s="97"/>
      <c r="G67" s="97"/>
      <c r="H67" s="97"/>
      <c r="I67" s="97"/>
      <c r="J67" s="78"/>
      <c r="K67" s="78"/>
      <c r="L67" s="78"/>
      <c r="M67" s="78"/>
      <c r="N67" s="78"/>
      <c r="O67" s="78"/>
    </row>
  </sheetData>
  <autoFilter ref="A1:S46"/>
  <mergeCells count="1">
    <mergeCell ref="D51:E5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abSelected="1" workbookViewId="0">
      <selection activeCell="A45" sqref="A45:XFD51"/>
    </sheetView>
  </sheetViews>
  <sheetFormatPr baseColWidth="10" defaultRowHeight="15" x14ac:dyDescent="0.25"/>
  <cols>
    <col min="1" max="1" width="4.140625" style="57" bestFit="1" customWidth="1"/>
    <col min="2" max="2" width="14.85546875" style="57" bestFit="1" customWidth="1"/>
    <col min="3" max="3" width="14.85546875" style="57" customWidth="1"/>
    <col min="4" max="4" width="51" style="57" customWidth="1"/>
    <col min="5" max="6" width="15.28515625" style="57" customWidth="1"/>
    <col min="7" max="7" width="20.85546875" customWidth="1"/>
    <col min="8" max="8" width="20.42578125" style="57" customWidth="1"/>
    <col min="9" max="9" width="20.7109375" style="57" customWidth="1"/>
    <col min="10" max="10" width="16.7109375" style="57" customWidth="1"/>
    <col min="11" max="11" width="15.42578125" style="57" customWidth="1"/>
    <col min="12" max="12" width="15.85546875" style="57" customWidth="1"/>
    <col min="13" max="13" width="14" style="57" customWidth="1"/>
    <col min="14" max="14" width="12.7109375" style="57" customWidth="1"/>
    <col min="15" max="15" width="14.140625" style="57" bestFit="1" customWidth="1"/>
    <col min="16" max="16384" width="11.42578125" style="57"/>
  </cols>
  <sheetData>
    <row r="1" spans="1:15" ht="24" x14ac:dyDescent="0.25">
      <c r="A1" s="73" t="s">
        <v>122</v>
      </c>
      <c r="B1" s="74" t="s">
        <v>123</v>
      </c>
      <c r="C1" s="101" t="s">
        <v>667</v>
      </c>
      <c r="D1" s="73" t="s">
        <v>2</v>
      </c>
      <c r="E1" s="101" t="s">
        <v>3</v>
      </c>
      <c r="F1" s="101" t="s">
        <v>714</v>
      </c>
      <c r="G1" s="101" t="s">
        <v>264</v>
      </c>
      <c r="H1" s="86" t="s">
        <v>650</v>
      </c>
      <c r="I1" s="86" t="s">
        <v>646</v>
      </c>
      <c r="J1" s="86" t="s">
        <v>648</v>
      </c>
      <c r="K1" s="86" t="s">
        <v>651</v>
      </c>
      <c r="L1" s="84" t="s">
        <v>521</v>
      </c>
      <c r="M1" s="84" t="s">
        <v>522</v>
      </c>
      <c r="N1" s="84" t="s">
        <v>230</v>
      </c>
      <c r="O1" s="84" t="s">
        <v>302</v>
      </c>
    </row>
    <row r="2" spans="1:15" ht="24" x14ac:dyDescent="0.25">
      <c r="A2" s="75">
        <v>1</v>
      </c>
      <c r="B2" s="59" t="s">
        <v>523</v>
      </c>
      <c r="C2" s="80" t="s">
        <v>293</v>
      </c>
      <c r="D2" s="53" t="s">
        <v>524</v>
      </c>
      <c r="E2" s="49" t="s">
        <v>525</v>
      </c>
      <c r="F2" s="75" t="s">
        <v>354</v>
      </c>
      <c r="G2" s="49" t="s">
        <v>694</v>
      </c>
      <c r="H2" s="49" t="s">
        <v>689</v>
      </c>
      <c r="I2" s="49" t="s">
        <v>647</v>
      </c>
      <c r="J2" s="49" t="s">
        <v>712</v>
      </c>
      <c r="K2" s="49" t="s">
        <v>689</v>
      </c>
      <c r="L2" s="76">
        <v>50000000</v>
      </c>
      <c r="M2" s="77">
        <v>78463372.799999997</v>
      </c>
      <c r="N2" s="76"/>
      <c r="O2" s="58">
        <v>3000000</v>
      </c>
    </row>
    <row r="3" spans="1:15" ht="24" x14ac:dyDescent="0.25">
      <c r="A3" s="75">
        <v>2</v>
      </c>
      <c r="B3" s="59" t="s">
        <v>526</v>
      </c>
      <c r="C3" s="80" t="s">
        <v>293</v>
      </c>
      <c r="D3" s="53" t="s">
        <v>527</v>
      </c>
      <c r="E3" s="49" t="s">
        <v>528</v>
      </c>
      <c r="F3" s="75" t="s">
        <v>354</v>
      </c>
      <c r="G3" s="49" t="s">
        <v>694</v>
      </c>
      <c r="H3" s="49" t="s">
        <v>689</v>
      </c>
      <c r="I3" s="49" t="s">
        <v>647</v>
      </c>
      <c r="J3" s="49" t="s">
        <v>672</v>
      </c>
      <c r="K3" s="49" t="s">
        <v>689</v>
      </c>
      <c r="L3" s="76">
        <v>57300000</v>
      </c>
      <c r="M3" s="77">
        <v>123427488</v>
      </c>
      <c r="N3" s="76">
        <v>40441562</v>
      </c>
      <c r="O3" s="58">
        <v>15500000</v>
      </c>
    </row>
    <row r="4" spans="1:15" ht="24" x14ac:dyDescent="0.25">
      <c r="A4" s="75">
        <v>3</v>
      </c>
      <c r="B4" s="59" t="s">
        <v>529</v>
      </c>
      <c r="C4" s="80" t="s">
        <v>293</v>
      </c>
      <c r="D4" s="53" t="s">
        <v>530</v>
      </c>
      <c r="E4" s="49" t="s">
        <v>531</v>
      </c>
      <c r="F4" s="49" t="s">
        <v>715</v>
      </c>
      <c r="G4" s="49" t="s">
        <v>374</v>
      </c>
      <c r="H4" s="49" t="s">
        <v>127</v>
      </c>
      <c r="I4" s="49" t="s">
        <v>653</v>
      </c>
      <c r="J4" s="49" t="s">
        <v>333</v>
      </c>
      <c r="K4" s="49" t="s">
        <v>333</v>
      </c>
      <c r="L4" s="76">
        <v>80000000</v>
      </c>
      <c r="M4" s="77">
        <v>0</v>
      </c>
      <c r="N4" s="76">
        <v>23180100</v>
      </c>
      <c r="O4" s="58">
        <v>1800000</v>
      </c>
    </row>
    <row r="5" spans="1:15" ht="48" x14ac:dyDescent="0.25">
      <c r="A5" s="75">
        <v>4</v>
      </c>
      <c r="B5" s="59" t="s">
        <v>532</v>
      </c>
      <c r="C5" s="80" t="s">
        <v>293</v>
      </c>
      <c r="D5" s="53" t="s">
        <v>533</v>
      </c>
      <c r="E5" s="49" t="s">
        <v>534</v>
      </c>
      <c r="F5" s="49" t="s">
        <v>287</v>
      </c>
      <c r="G5" s="49" t="s">
        <v>695</v>
      </c>
      <c r="H5" s="49" t="s">
        <v>411</v>
      </c>
      <c r="I5" s="49" t="s">
        <v>653</v>
      </c>
      <c r="J5" s="49" t="s">
        <v>333</v>
      </c>
      <c r="K5" s="49" t="s">
        <v>333</v>
      </c>
      <c r="L5" s="76">
        <v>8900000</v>
      </c>
      <c r="M5" s="77">
        <v>25368192</v>
      </c>
      <c r="N5" s="76"/>
      <c r="O5" s="58"/>
    </row>
    <row r="6" spans="1:15" ht="24" x14ac:dyDescent="0.25">
      <c r="A6" s="75">
        <v>5</v>
      </c>
      <c r="B6" s="59" t="s">
        <v>535</v>
      </c>
      <c r="C6" s="80" t="s">
        <v>293</v>
      </c>
      <c r="D6" s="53" t="s">
        <v>536</v>
      </c>
      <c r="E6" s="49" t="s">
        <v>537</v>
      </c>
      <c r="F6" s="75" t="s">
        <v>719</v>
      </c>
      <c r="G6" s="49" t="s">
        <v>696</v>
      </c>
      <c r="H6" s="49" t="s">
        <v>679</v>
      </c>
      <c r="I6" s="49" t="s">
        <v>697</v>
      </c>
      <c r="J6" s="49" t="s">
        <v>698</v>
      </c>
      <c r="K6" s="49"/>
      <c r="L6" s="76">
        <v>36250000</v>
      </c>
      <c r="M6" s="77">
        <v>29286654.399999999</v>
      </c>
      <c r="N6" s="76">
        <v>6325000</v>
      </c>
      <c r="O6" s="58">
        <v>800000</v>
      </c>
    </row>
    <row r="7" spans="1:15" ht="36" x14ac:dyDescent="0.25">
      <c r="A7" s="75">
        <v>6</v>
      </c>
      <c r="B7" s="59" t="s">
        <v>538</v>
      </c>
      <c r="C7" s="80" t="s">
        <v>293</v>
      </c>
      <c r="D7" s="53" t="s">
        <v>539</v>
      </c>
      <c r="E7" s="49" t="s">
        <v>41</v>
      </c>
      <c r="F7" s="75" t="s">
        <v>354</v>
      </c>
      <c r="G7" s="49" t="s">
        <v>100</v>
      </c>
      <c r="H7" s="49" t="s">
        <v>74</v>
      </c>
      <c r="I7" s="49" t="s">
        <v>653</v>
      </c>
      <c r="J7" s="49" t="s">
        <v>333</v>
      </c>
      <c r="K7" s="49" t="s">
        <v>333</v>
      </c>
      <c r="L7" s="76">
        <v>50000000</v>
      </c>
      <c r="M7" s="77">
        <v>182547136</v>
      </c>
      <c r="N7" s="76">
        <v>12000000</v>
      </c>
      <c r="O7" s="58"/>
    </row>
    <row r="8" spans="1:15" ht="24" x14ac:dyDescent="0.25">
      <c r="A8" s="75">
        <v>7</v>
      </c>
      <c r="B8" s="59" t="s">
        <v>540</v>
      </c>
      <c r="C8" s="80" t="s">
        <v>293</v>
      </c>
      <c r="D8" s="53" t="s">
        <v>541</v>
      </c>
      <c r="E8" s="49" t="s">
        <v>542</v>
      </c>
      <c r="F8" s="75" t="s">
        <v>285</v>
      </c>
      <c r="G8" s="49" t="s">
        <v>47</v>
      </c>
      <c r="H8" s="49" t="s">
        <v>24</v>
      </c>
      <c r="I8" s="49" t="s">
        <v>647</v>
      </c>
      <c r="J8" s="49" t="s">
        <v>447</v>
      </c>
      <c r="K8" s="49" t="s">
        <v>678</v>
      </c>
      <c r="L8" s="76">
        <v>80000000</v>
      </c>
      <c r="M8" s="77">
        <v>56586536.799999997</v>
      </c>
      <c r="N8" s="76"/>
      <c r="O8" s="58">
        <v>53597900</v>
      </c>
    </row>
    <row r="9" spans="1:15" ht="24" x14ac:dyDescent="0.25">
      <c r="A9" s="75">
        <v>8</v>
      </c>
      <c r="B9" s="59" t="s">
        <v>543</v>
      </c>
      <c r="C9" s="80" t="s">
        <v>293</v>
      </c>
      <c r="D9" s="53" t="s">
        <v>544</v>
      </c>
      <c r="E9" s="49" t="s">
        <v>545</v>
      </c>
      <c r="F9" s="49" t="s">
        <v>715</v>
      </c>
      <c r="G9" s="49" t="s">
        <v>699</v>
      </c>
      <c r="H9" s="49" t="s">
        <v>127</v>
      </c>
      <c r="I9" s="49" t="s">
        <v>647</v>
      </c>
      <c r="J9" s="49" t="s">
        <v>393</v>
      </c>
      <c r="K9" s="49" t="s">
        <v>74</v>
      </c>
      <c r="L9" s="76">
        <v>60000000</v>
      </c>
      <c r="M9" s="77">
        <v>150790041.06666666</v>
      </c>
      <c r="N9" s="76"/>
      <c r="O9" s="58">
        <v>5360000</v>
      </c>
    </row>
    <row r="10" spans="1:15" ht="24" x14ac:dyDescent="0.25">
      <c r="A10" s="75">
        <v>9</v>
      </c>
      <c r="B10" s="59" t="s">
        <v>546</v>
      </c>
      <c r="C10" s="80" t="s">
        <v>293</v>
      </c>
      <c r="D10" s="53" t="s">
        <v>547</v>
      </c>
      <c r="E10" s="49" t="s">
        <v>548</v>
      </c>
      <c r="F10" s="75" t="s">
        <v>354</v>
      </c>
      <c r="G10" s="49" t="s">
        <v>701</v>
      </c>
      <c r="H10" s="49" t="s">
        <v>689</v>
      </c>
      <c r="I10" s="49" t="s">
        <v>647</v>
      </c>
      <c r="J10" s="49" t="s">
        <v>700</v>
      </c>
      <c r="K10" s="49" t="s">
        <v>127</v>
      </c>
      <c r="L10" s="76">
        <v>6000000</v>
      </c>
      <c r="M10" s="77">
        <v>257054032</v>
      </c>
      <c r="N10" s="76"/>
      <c r="O10" s="58"/>
    </row>
    <row r="11" spans="1:15" ht="36" x14ac:dyDescent="0.25">
      <c r="A11" s="75">
        <v>10</v>
      </c>
      <c r="B11" s="59" t="s">
        <v>549</v>
      </c>
      <c r="C11" s="80" t="s">
        <v>293</v>
      </c>
      <c r="D11" s="53" t="s">
        <v>550</v>
      </c>
      <c r="E11" s="49" t="s">
        <v>551</v>
      </c>
      <c r="F11" s="75" t="s">
        <v>285</v>
      </c>
      <c r="G11" s="49" t="s">
        <v>702</v>
      </c>
      <c r="H11" s="49" t="s">
        <v>423</v>
      </c>
      <c r="I11" s="49" t="s">
        <v>653</v>
      </c>
      <c r="J11" s="49" t="s">
        <v>333</v>
      </c>
      <c r="K11" s="49" t="s">
        <v>333</v>
      </c>
      <c r="L11" s="76">
        <v>15100000</v>
      </c>
      <c r="M11" s="77">
        <v>21258016</v>
      </c>
      <c r="N11" s="76"/>
      <c r="O11" s="58"/>
    </row>
    <row r="12" spans="1:15" ht="48" x14ac:dyDescent="0.25">
      <c r="A12" s="75">
        <v>11</v>
      </c>
      <c r="B12" s="59" t="s">
        <v>552</v>
      </c>
      <c r="C12" s="80" t="s">
        <v>293</v>
      </c>
      <c r="D12" s="53" t="s">
        <v>553</v>
      </c>
      <c r="E12" s="49" t="s">
        <v>554</v>
      </c>
      <c r="F12" s="49" t="s">
        <v>715</v>
      </c>
      <c r="G12" s="49" t="s">
        <v>699</v>
      </c>
      <c r="H12" s="49" t="s">
        <v>127</v>
      </c>
      <c r="I12" s="49" t="s">
        <v>653</v>
      </c>
      <c r="J12" s="49" t="s">
        <v>333</v>
      </c>
      <c r="K12" s="49" t="s">
        <v>333</v>
      </c>
      <c r="L12" s="76">
        <v>47550000</v>
      </c>
      <c r="M12" s="77">
        <v>32090915.661568001</v>
      </c>
      <c r="N12" s="76"/>
      <c r="O12" s="58"/>
    </row>
    <row r="13" spans="1:15" ht="36" x14ac:dyDescent="0.25">
      <c r="A13" s="75">
        <v>12</v>
      </c>
      <c r="B13" s="59" t="s">
        <v>555</v>
      </c>
      <c r="C13" s="80" t="s">
        <v>293</v>
      </c>
      <c r="D13" s="53" t="s">
        <v>556</v>
      </c>
      <c r="E13" s="53" t="s">
        <v>557</v>
      </c>
      <c r="F13" s="85" t="s">
        <v>287</v>
      </c>
      <c r="G13" s="49" t="s">
        <v>703</v>
      </c>
      <c r="H13" s="49" t="s">
        <v>693</v>
      </c>
      <c r="I13" s="49" t="s">
        <v>653</v>
      </c>
      <c r="J13" s="49" t="s">
        <v>333</v>
      </c>
      <c r="K13" s="49" t="s">
        <v>333</v>
      </c>
      <c r="L13" s="76">
        <v>7450000</v>
      </c>
      <c r="M13" s="77">
        <v>12394811.6</v>
      </c>
      <c r="N13" s="76"/>
      <c r="O13" s="58">
        <v>350000</v>
      </c>
    </row>
    <row r="14" spans="1:15" ht="24" x14ac:dyDescent="0.25">
      <c r="A14" s="75">
        <v>13</v>
      </c>
      <c r="B14" s="59" t="s">
        <v>558</v>
      </c>
      <c r="C14" s="80" t="s">
        <v>293</v>
      </c>
      <c r="D14" s="53" t="s">
        <v>559</v>
      </c>
      <c r="E14" s="49" t="s">
        <v>560</v>
      </c>
      <c r="F14" s="49" t="s">
        <v>715</v>
      </c>
      <c r="G14" s="49" t="s">
        <v>144</v>
      </c>
      <c r="H14" s="49" t="s">
        <v>127</v>
      </c>
      <c r="I14" s="49" t="s">
        <v>653</v>
      </c>
      <c r="J14" s="49" t="s">
        <v>333</v>
      </c>
      <c r="K14" s="49" t="s">
        <v>333</v>
      </c>
      <c r="L14" s="76">
        <v>38700000</v>
      </c>
      <c r="M14" s="77">
        <v>25618281.600000001</v>
      </c>
      <c r="N14" s="76"/>
      <c r="O14" s="58">
        <v>34950000</v>
      </c>
    </row>
    <row r="15" spans="1:15" ht="96" x14ac:dyDescent="0.25">
      <c r="A15" s="75">
        <v>14</v>
      </c>
      <c r="B15" s="59" t="s">
        <v>561</v>
      </c>
      <c r="C15" s="80" t="s">
        <v>293</v>
      </c>
      <c r="D15" s="53" t="s">
        <v>562</v>
      </c>
      <c r="E15" s="49" t="s">
        <v>563</v>
      </c>
      <c r="F15" s="75" t="s">
        <v>354</v>
      </c>
      <c r="G15" s="49" t="s">
        <v>100</v>
      </c>
      <c r="H15" s="49" t="s">
        <v>74</v>
      </c>
      <c r="I15" s="49" t="s">
        <v>710</v>
      </c>
      <c r="J15" s="49" t="s">
        <v>705</v>
      </c>
      <c r="K15" s="49" t="s">
        <v>689</v>
      </c>
      <c r="L15" s="76">
        <v>23280000</v>
      </c>
      <c r="M15" s="77">
        <v>45851894.399999999</v>
      </c>
      <c r="N15" s="76"/>
      <c r="O15" s="58"/>
    </row>
    <row r="16" spans="1:15" ht="24" x14ac:dyDescent="0.25">
      <c r="A16" s="75">
        <v>15</v>
      </c>
      <c r="B16" s="59" t="s">
        <v>564</v>
      </c>
      <c r="C16" s="80" t="s">
        <v>293</v>
      </c>
      <c r="D16" s="53" t="s">
        <v>565</v>
      </c>
      <c r="E16" s="49" t="s">
        <v>566</v>
      </c>
      <c r="F16" s="49" t="s">
        <v>715</v>
      </c>
      <c r="G16" s="49" t="s">
        <v>317</v>
      </c>
      <c r="H16" s="49" t="s">
        <v>334</v>
      </c>
      <c r="I16" s="49" t="s">
        <v>653</v>
      </c>
      <c r="J16" s="49" t="s">
        <v>333</v>
      </c>
      <c r="K16" s="49" t="s">
        <v>333</v>
      </c>
      <c r="L16" s="76">
        <v>47850000</v>
      </c>
      <c r="M16" s="77">
        <v>62979382.400000006</v>
      </c>
      <c r="N16" s="76"/>
      <c r="O16" s="58"/>
    </row>
    <row r="17" spans="1:15" ht="36" x14ac:dyDescent="0.25">
      <c r="A17" s="75">
        <v>16</v>
      </c>
      <c r="B17" s="59" t="s">
        <v>567</v>
      </c>
      <c r="C17" s="80" t="s">
        <v>293</v>
      </c>
      <c r="D17" s="53" t="s">
        <v>568</v>
      </c>
      <c r="E17" s="49" t="s">
        <v>569</v>
      </c>
      <c r="F17" s="49" t="s">
        <v>715</v>
      </c>
      <c r="G17" s="49" t="s">
        <v>317</v>
      </c>
      <c r="H17" s="49" t="s">
        <v>334</v>
      </c>
      <c r="I17" s="49" t="s">
        <v>647</v>
      </c>
      <c r="J17" s="49" t="s">
        <v>627</v>
      </c>
      <c r="K17" s="49" t="s">
        <v>74</v>
      </c>
      <c r="L17" s="76">
        <v>67050000</v>
      </c>
      <c r="M17" s="77">
        <v>876457701.92823458</v>
      </c>
      <c r="N17" s="76"/>
      <c r="O17" s="58">
        <v>4200000</v>
      </c>
    </row>
    <row r="18" spans="1:15" ht="24" x14ac:dyDescent="0.25">
      <c r="A18" s="75">
        <v>17</v>
      </c>
      <c r="B18" s="59" t="s">
        <v>570</v>
      </c>
      <c r="C18" s="80" t="s">
        <v>293</v>
      </c>
      <c r="D18" s="53" t="s">
        <v>571</v>
      </c>
      <c r="E18" s="49" t="s">
        <v>572</v>
      </c>
      <c r="F18" s="75" t="s">
        <v>285</v>
      </c>
      <c r="G18" s="49" t="s">
        <v>386</v>
      </c>
      <c r="H18" s="49" t="s">
        <v>95</v>
      </c>
      <c r="I18" s="49" t="s">
        <v>653</v>
      </c>
      <c r="J18" s="49" t="s">
        <v>333</v>
      </c>
      <c r="K18" s="49" t="s">
        <v>333</v>
      </c>
      <c r="L18" s="76">
        <v>12950000</v>
      </c>
      <c r="M18" s="77">
        <v>33052825.600000001</v>
      </c>
      <c r="N18" s="76"/>
      <c r="O18" s="58"/>
    </row>
    <row r="19" spans="1:15" ht="24" x14ac:dyDescent="0.25">
      <c r="A19" s="75">
        <v>18</v>
      </c>
      <c r="B19" s="59" t="s">
        <v>573</v>
      </c>
      <c r="C19" s="80" t="s">
        <v>293</v>
      </c>
      <c r="D19" s="53" t="s">
        <v>574</v>
      </c>
      <c r="E19" s="49" t="s">
        <v>575</v>
      </c>
      <c r="F19" s="49" t="s">
        <v>715</v>
      </c>
      <c r="G19" s="49" t="s">
        <v>706</v>
      </c>
      <c r="H19" s="49" t="s">
        <v>127</v>
      </c>
      <c r="I19" s="49" t="s">
        <v>697</v>
      </c>
      <c r="J19" s="49" t="s">
        <v>707</v>
      </c>
      <c r="K19" s="49"/>
      <c r="L19" s="76">
        <v>74638000</v>
      </c>
      <c r="M19" s="77">
        <v>45832980</v>
      </c>
      <c r="N19" s="76">
        <v>19498950</v>
      </c>
      <c r="O19" s="58"/>
    </row>
    <row r="20" spans="1:15" ht="36" x14ac:dyDescent="0.25">
      <c r="A20" s="75">
        <v>19</v>
      </c>
      <c r="B20" s="59" t="s">
        <v>576</v>
      </c>
      <c r="C20" s="80" t="s">
        <v>293</v>
      </c>
      <c r="D20" s="53" t="s">
        <v>577</v>
      </c>
      <c r="E20" s="49" t="s">
        <v>578</v>
      </c>
      <c r="F20" s="49" t="s">
        <v>715</v>
      </c>
      <c r="G20" s="49" t="s">
        <v>649</v>
      </c>
      <c r="H20" s="49" t="s">
        <v>127</v>
      </c>
      <c r="I20" s="49" t="s">
        <v>697</v>
      </c>
      <c r="J20" s="49" t="s">
        <v>708</v>
      </c>
      <c r="K20" s="49"/>
      <c r="L20" s="76">
        <v>74000000</v>
      </c>
      <c r="M20" s="77">
        <v>88271491</v>
      </c>
      <c r="N20" s="76">
        <v>8400000</v>
      </c>
      <c r="O20" s="58"/>
    </row>
    <row r="21" spans="1:15" ht="36" x14ac:dyDescent="0.25">
      <c r="A21" s="75">
        <v>20</v>
      </c>
      <c r="B21" s="59" t="s">
        <v>579</v>
      </c>
      <c r="C21" s="80" t="s">
        <v>293</v>
      </c>
      <c r="D21" s="53" t="s">
        <v>580</v>
      </c>
      <c r="E21" s="49" t="s">
        <v>352</v>
      </c>
      <c r="F21" s="75" t="s">
        <v>354</v>
      </c>
      <c r="G21" s="49" t="s">
        <v>704</v>
      </c>
      <c r="H21" s="49" t="s">
        <v>689</v>
      </c>
      <c r="I21" s="49" t="s">
        <v>647</v>
      </c>
      <c r="J21" s="49" t="s">
        <v>401</v>
      </c>
      <c r="K21" s="49" t="s">
        <v>689</v>
      </c>
      <c r="L21" s="76">
        <v>16100000</v>
      </c>
      <c r="M21" s="77">
        <v>43939363.200000003</v>
      </c>
      <c r="N21" s="76">
        <v>7130742</v>
      </c>
      <c r="O21" s="45"/>
    </row>
    <row r="22" spans="1:15" ht="24" x14ac:dyDescent="0.25">
      <c r="A22" s="75">
        <v>21</v>
      </c>
      <c r="B22" s="59" t="s">
        <v>581</v>
      </c>
      <c r="C22" s="80" t="s">
        <v>293</v>
      </c>
      <c r="D22" s="53" t="s">
        <v>582</v>
      </c>
      <c r="E22" s="49" t="s">
        <v>583</v>
      </c>
      <c r="F22" s="49" t="s">
        <v>715</v>
      </c>
      <c r="G22" s="49" t="s">
        <v>649</v>
      </c>
      <c r="H22" s="49" t="s">
        <v>127</v>
      </c>
      <c r="I22" s="49" t="s">
        <v>647</v>
      </c>
      <c r="J22" s="49" t="s">
        <v>627</v>
      </c>
      <c r="K22" s="49" t="s">
        <v>74</v>
      </c>
      <c r="L22" s="76">
        <v>79350000</v>
      </c>
      <c r="M22" s="77">
        <v>112928539.19999999</v>
      </c>
      <c r="N22" s="76"/>
      <c r="O22" s="45"/>
    </row>
    <row r="23" spans="1:15" ht="36" x14ac:dyDescent="0.25">
      <c r="A23" s="75">
        <v>1</v>
      </c>
      <c r="B23" s="59" t="s">
        <v>584</v>
      </c>
      <c r="C23" s="80" t="s">
        <v>668</v>
      </c>
      <c r="D23" s="53" t="s">
        <v>585</v>
      </c>
      <c r="E23" s="49" t="s">
        <v>586</v>
      </c>
      <c r="F23" s="49" t="s">
        <v>715</v>
      </c>
      <c r="G23" s="49" t="s">
        <v>709</v>
      </c>
      <c r="H23" s="49" t="s">
        <v>127</v>
      </c>
      <c r="I23" s="49" t="s">
        <v>647</v>
      </c>
      <c r="J23" s="49" t="s">
        <v>397</v>
      </c>
      <c r="K23" s="49" t="s">
        <v>74</v>
      </c>
      <c r="L23" s="76">
        <v>79750000</v>
      </c>
      <c r="M23" s="77">
        <v>91102652.299999997</v>
      </c>
      <c r="N23" s="45"/>
      <c r="O23" s="45"/>
    </row>
    <row r="24" spans="1:15" ht="36" x14ac:dyDescent="0.25">
      <c r="A24" s="75">
        <v>2</v>
      </c>
      <c r="B24" s="59" t="s">
        <v>587</v>
      </c>
      <c r="C24" s="80" t="s">
        <v>668</v>
      </c>
      <c r="D24" s="53" t="s">
        <v>588</v>
      </c>
      <c r="E24" s="49" t="s">
        <v>328</v>
      </c>
      <c r="F24" s="49" t="s">
        <v>715</v>
      </c>
      <c r="G24" s="49" t="s">
        <v>709</v>
      </c>
      <c r="H24" s="49" t="s">
        <v>127</v>
      </c>
      <c r="I24" s="49" t="s">
        <v>653</v>
      </c>
      <c r="J24" s="49" t="s">
        <v>333</v>
      </c>
      <c r="K24" s="49" t="s">
        <v>333</v>
      </c>
      <c r="L24" s="76">
        <v>49509000</v>
      </c>
      <c r="M24" s="77">
        <v>30987024</v>
      </c>
      <c r="N24" s="45"/>
      <c r="O24" s="58">
        <v>33659000</v>
      </c>
    </row>
    <row r="25" spans="1:15" ht="48" x14ac:dyDescent="0.25">
      <c r="A25" s="75">
        <v>3</v>
      </c>
      <c r="B25" s="59" t="s">
        <v>589</v>
      </c>
      <c r="C25" s="80" t="s">
        <v>668</v>
      </c>
      <c r="D25" s="53" t="s">
        <v>590</v>
      </c>
      <c r="E25" s="49" t="s">
        <v>591</v>
      </c>
      <c r="F25" s="49" t="s">
        <v>715</v>
      </c>
      <c r="G25" s="49" t="s">
        <v>397</v>
      </c>
      <c r="H25" s="49" t="s">
        <v>334</v>
      </c>
      <c r="I25" s="49" t="s">
        <v>647</v>
      </c>
      <c r="J25" s="49" t="s">
        <v>713</v>
      </c>
      <c r="K25" s="49" t="s">
        <v>127</v>
      </c>
      <c r="L25" s="76">
        <v>50000000</v>
      </c>
      <c r="M25" s="77">
        <v>115376367.2</v>
      </c>
      <c r="N25" s="45"/>
      <c r="O25" s="45"/>
    </row>
    <row r="26" spans="1:15" ht="48" x14ac:dyDescent="0.25">
      <c r="A26" s="75">
        <v>4</v>
      </c>
      <c r="B26" s="59" t="s">
        <v>592</v>
      </c>
      <c r="C26" s="80" t="s">
        <v>668</v>
      </c>
      <c r="D26" s="53" t="s">
        <v>593</v>
      </c>
      <c r="E26" s="49" t="s">
        <v>594</v>
      </c>
      <c r="F26" s="49" t="s">
        <v>715</v>
      </c>
      <c r="G26" s="49" t="s">
        <v>437</v>
      </c>
      <c r="H26" s="49" t="s">
        <v>334</v>
      </c>
      <c r="I26" s="49" t="s">
        <v>653</v>
      </c>
      <c r="J26" s="49" t="s">
        <v>333</v>
      </c>
      <c r="K26" s="49" t="s">
        <v>333</v>
      </c>
      <c r="L26" s="76">
        <v>26150000</v>
      </c>
      <c r="M26" s="77">
        <v>39303792</v>
      </c>
      <c r="N26" s="45"/>
      <c r="O26" s="45"/>
    </row>
    <row r="27" spans="1:15" ht="36" x14ac:dyDescent="0.25">
      <c r="A27" s="75">
        <v>1</v>
      </c>
      <c r="B27" s="59" t="s">
        <v>595</v>
      </c>
      <c r="C27" s="100" t="s">
        <v>692</v>
      </c>
      <c r="D27" s="53" t="s">
        <v>596</v>
      </c>
      <c r="E27" s="53" t="s">
        <v>597</v>
      </c>
      <c r="F27" s="49" t="s">
        <v>715</v>
      </c>
      <c r="G27" s="49" t="s">
        <v>333</v>
      </c>
      <c r="H27" s="49" t="s">
        <v>127</v>
      </c>
      <c r="I27" s="49" t="s">
        <v>333</v>
      </c>
      <c r="J27" s="49"/>
      <c r="K27" s="49"/>
      <c r="L27" s="76">
        <v>20000000</v>
      </c>
      <c r="M27" s="45"/>
      <c r="N27" s="45"/>
      <c r="O27" s="45"/>
    </row>
    <row r="28" spans="1:15" ht="36" x14ac:dyDescent="0.25">
      <c r="A28" s="75">
        <v>2</v>
      </c>
      <c r="B28" s="59" t="s">
        <v>598</v>
      </c>
      <c r="C28" s="100" t="s">
        <v>692</v>
      </c>
      <c r="D28" s="53" t="s">
        <v>599</v>
      </c>
      <c r="E28" s="53" t="s">
        <v>600</v>
      </c>
      <c r="F28" s="49" t="s">
        <v>715</v>
      </c>
      <c r="G28" s="49" t="s">
        <v>333</v>
      </c>
      <c r="H28" s="49" t="s">
        <v>334</v>
      </c>
      <c r="I28" s="49" t="s">
        <v>333</v>
      </c>
      <c r="J28" s="49"/>
      <c r="K28" s="49"/>
      <c r="L28" s="76">
        <v>20000000</v>
      </c>
      <c r="M28" s="45"/>
      <c r="N28" s="45"/>
      <c r="O28" s="45"/>
    </row>
    <row r="29" spans="1:15" ht="36" x14ac:dyDescent="0.25">
      <c r="A29" s="75">
        <v>3</v>
      </c>
      <c r="B29" s="59" t="s">
        <v>601</v>
      </c>
      <c r="C29" s="100" t="s">
        <v>692</v>
      </c>
      <c r="D29" s="53" t="s">
        <v>602</v>
      </c>
      <c r="E29" s="53" t="s">
        <v>603</v>
      </c>
      <c r="F29" s="49" t="s">
        <v>715</v>
      </c>
      <c r="G29" s="49" t="s">
        <v>333</v>
      </c>
      <c r="H29" s="49" t="s">
        <v>127</v>
      </c>
      <c r="I29" s="49" t="s">
        <v>333</v>
      </c>
      <c r="J29" s="49"/>
      <c r="K29" s="49"/>
      <c r="L29" s="76">
        <v>20000000</v>
      </c>
      <c r="M29" s="45"/>
      <c r="N29" s="45"/>
      <c r="O29" s="45"/>
    </row>
    <row r="30" spans="1:15" ht="36" x14ac:dyDescent="0.25">
      <c r="A30" s="75">
        <v>4</v>
      </c>
      <c r="B30" s="59" t="s">
        <v>604</v>
      </c>
      <c r="C30" s="100" t="s">
        <v>692</v>
      </c>
      <c r="D30" s="53" t="s">
        <v>605</v>
      </c>
      <c r="E30" s="53" t="s">
        <v>606</v>
      </c>
      <c r="F30" s="49" t="s">
        <v>715</v>
      </c>
      <c r="G30" s="49" t="s">
        <v>333</v>
      </c>
      <c r="H30" s="49" t="s">
        <v>127</v>
      </c>
      <c r="I30" s="49" t="s">
        <v>333</v>
      </c>
      <c r="J30" s="49"/>
      <c r="K30" s="49"/>
      <c r="L30" s="76">
        <v>20000000</v>
      </c>
      <c r="M30" s="45"/>
      <c r="N30" s="45"/>
      <c r="O30" s="45"/>
    </row>
    <row r="31" spans="1:15" ht="36" x14ac:dyDescent="0.25">
      <c r="A31" s="75">
        <v>5</v>
      </c>
      <c r="B31" s="59" t="s">
        <v>607</v>
      </c>
      <c r="C31" s="100" t="s">
        <v>692</v>
      </c>
      <c r="D31" s="53" t="s">
        <v>608</v>
      </c>
      <c r="E31" s="53" t="s">
        <v>609</v>
      </c>
      <c r="F31" s="49" t="s">
        <v>715</v>
      </c>
      <c r="G31" s="49" t="s">
        <v>333</v>
      </c>
      <c r="H31" s="49" t="s">
        <v>127</v>
      </c>
      <c r="I31" s="49" t="s">
        <v>333</v>
      </c>
      <c r="J31" s="49"/>
      <c r="K31" s="49"/>
      <c r="L31" s="76">
        <v>20000000</v>
      </c>
      <c r="M31" s="45"/>
      <c r="N31" s="45"/>
      <c r="O31" s="45"/>
    </row>
    <row r="32" spans="1:15" ht="36" x14ac:dyDescent="0.25">
      <c r="A32" s="75">
        <v>6</v>
      </c>
      <c r="B32" s="59" t="s">
        <v>610</v>
      </c>
      <c r="C32" s="100" t="s">
        <v>692</v>
      </c>
      <c r="D32" s="53" t="s">
        <v>611</v>
      </c>
      <c r="E32" s="53" t="s">
        <v>612</v>
      </c>
      <c r="F32" s="49" t="s">
        <v>287</v>
      </c>
      <c r="G32" s="49" t="s">
        <v>333</v>
      </c>
      <c r="H32" s="49" t="s">
        <v>411</v>
      </c>
      <c r="I32" s="49" t="s">
        <v>333</v>
      </c>
      <c r="J32" s="49"/>
      <c r="K32" s="49"/>
      <c r="L32" s="76">
        <v>20000000</v>
      </c>
      <c r="M32" s="45"/>
      <c r="N32" s="45"/>
      <c r="O32" s="45"/>
    </row>
    <row r="33" spans="1:15" ht="36" x14ac:dyDescent="0.25">
      <c r="A33" s="75">
        <v>7</v>
      </c>
      <c r="B33" s="59" t="s">
        <v>613</v>
      </c>
      <c r="C33" s="100" t="s">
        <v>692</v>
      </c>
      <c r="D33" s="53" t="s">
        <v>614</v>
      </c>
      <c r="E33" s="53" t="s">
        <v>615</v>
      </c>
      <c r="F33" s="49" t="s">
        <v>715</v>
      </c>
      <c r="G33" s="49" t="s">
        <v>333</v>
      </c>
      <c r="H33" s="49" t="s">
        <v>127</v>
      </c>
      <c r="I33" s="49" t="s">
        <v>333</v>
      </c>
      <c r="J33" s="49"/>
      <c r="K33" s="49"/>
      <c r="L33" s="76">
        <v>20000000</v>
      </c>
      <c r="M33" s="45"/>
      <c r="N33" s="45"/>
      <c r="O33" s="45"/>
    </row>
    <row r="34" spans="1:15" ht="48" x14ac:dyDescent="0.25">
      <c r="A34" s="49">
        <v>1</v>
      </c>
      <c r="B34" s="49" t="s">
        <v>616</v>
      </c>
      <c r="C34" s="49" t="s">
        <v>295</v>
      </c>
      <c r="D34" s="49" t="s">
        <v>617</v>
      </c>
      <c r="E34" s="49" t="s">
        <v>618</v>
      </c>
      <c r="F34" s="49" t="s">
        <v>286</v>
      </c>
      <c r="G34" s="49" t="s">
        <v>711</v>
      </c>
      <c r="H34" s="49" t="s">
        <v>678</v>
      </c>
      <c r="I34" s="49" t="s">
        <v>333</v>
      </c>
      <c r="J34" s="49"/>
      <c r="K34" s="49"/>
      <c r="L34" s="60">
        <v>4500000</v>
      </c>
      <c r="M34" s="60">
        <v>14494776.800000001</v>
      </c>
      <c r="N34" s="45"/>
      <c r="O34" s="45"/>
    </row>
    <row r="35" spans="1:15" ht="36" x14ac:dyDescent="0.25">
      <c r="A35" s="49">
        <v>2</v>
      </c>
      <c r="B35" s="49" t="s">
        <v>619</v>
      </c>
      <c r="C35" s="49" t="s">
        <v>295</v>
      </c>
      <c r="D35" s="49" t="s">
        <v>620</v>
      </c>
      <c r="E35" s="49" t="s">
        <v>621</v>
      </c>
      <c r="F35" s="75" t="s">
        <v>719</v>
      </c>
      <c r="G35" s="49" t="s">
        <v>333</v>
      </c>
      <c r="H35" s="49" t="s">
        <v>679</v>
      </c>
      <c r="I35" s="49" t="s">
        <v>333</v>
      </c>
      <c r="J35" s="49"/>
      <c r="K35" s="49"/>
      <c r="L35" s="60">
        <v>5000000</v>
      </c>
      <c r="M35" s="60">
        <v>4291081.5999999996</v>
      </c>
      <c r="N35" s="45"/>
      <c r="O35" s="45"/>
    </row>
    <row r="36" spans="1:15" ht="84" x14ac:dyDescent="0.25">
      <c r="A36" s="49">
        <v>3</v>
      </c>
      <c r="B36" s="49" t="s">
        <v>622</v>
      </c>
      <c r="C36" s="49" t="s">
        <v>295</v>
      </c>
      <c r="D36" s="49" t="s">
        <v>623</v>
      </c>
      <c r="E36" s="49" t="s">
        <v>624</v>
      </c>
      <c r="F36" s="75" t="s">
        <v>719</v>
      </c>
      <c r="G36" s="49" t="s">
        <v>333</v>
      </c>
      <c r="H36" s="49" t="s">
        <v>679</v>
      </c>
      <c r="I36" s="49" t="s">
        <v>333</v>
      </c>
      <c r="J36" s="49"/>
      <c r="K36" s="49"/>
      <c r="L36" s="60">
        <v>4990000</v>
      </c>
      <c r="M36" s="60">
        <v>6601664</v>
      </c>
      <c r="N36" s="45"/>
      <c r="O36" s="45"/>
    </row>
    <row r="37" spans="1:15" ht="60" x14ac:dyDescent="0.25">
      <c r="A37" s="49">
        <v>4</v>
      </c>
      <c r="B37" s="49" t="s">
        <v>625</v>
      </c>
      <c r="C37" s="49" t="s">
        <v>295</v>
      </c>
      <c r="D37" s="49" t="s">
        <v>626</v>
      </c>
      <c r="E37" s="49" t="s">
        <v>628</v>
      </c>
      <c r="F37" s="49" t="s">
        <v>715</v>
      </c>
      <c r="G37" s="49" t="s">
        <v>627</v>
      </c>
      <c r="H37" s="49" t="s">
        <v>74</v>
      </c>
      <c r="I37" s="37" t="s">
        <v>333</v>
      </c>
      <c r="J37" s="10"/>
      <c r="K37" s="10"/>
      <c r="L37" s="60">
        <v>5000000</v>
      </c>
      <c r="M37" s="60">
        <v>30529008</v>
      </c>
      <c r="N37" s="45"/>
      <c r="O37" s="45"/>
    </row>
    <row r="38" spans="1:15" ht="72" x14ac:dyDescent="0.25">
      <c r="A38" s="49">
        <v>5</v>
      </c>
      <c r="B38" s="49" t="s">
        <v>629</v>
      </c>
      <c r="C38" s="49" t="s">
        <v>295</v>
      </c>
      <c r="D38" s="49" t="s">
        <v>630</v>
      </c>
      <c r="E38" s="49" t="s">
        <v>631</v>
      </c>
      <c r="F38" s="49" t="s">
        <v>715</v>
      </c>
      <c r="G38" s="37" t="s">
        <v>333</v>
      </c>
      <c r="H38" s="49" t="s">
        <v>127</v>
      </c>
      <c r="I38" s="37" t="s">
        <v>333</v>
      </c>
      <c r="J38" s="10"/>
      <c r="K38" s="10"/>
      <c r="L38" s="60">
        <v>2517000</v>
      </c>
      <c r="M38" s="60">
        <v>9073206.4000000004</v>
      </c>
      <c r="N38" s="45"/>
      <c r="O38" s="58">
        <v>1000000</v>
      </c>
    </row>
    <row r="39" spans="1:15" ht="60" x14ac:dyDescent="0.25">
      <c r="A39" s="49">
        <v>6</v>
      </c>
      <c r="B39" s="49" t="s">
        <v>632</v>
      </c>
      <c r="C39" s="49" t="s">
        <v>295</v>
      </c>
      <c r="D39" s="49" t="s">
        <v>633</v>
      </c>
      <c r="E39" s="49" t="s">
        <v>634</v>
      </c>
      <c r="F39" s="75" t="s">
        <v>354</v>
      </c>
      <c r="G39" s="37" t="s">
        <v>333</v>
      </c>
      <c r="H39" s="49" t="s">
        <v>689</v>
      </c>
      <c r="I39" s="37" t="s">
        <v>333</v>
      </c>
      <c r="J39" s="10"/>
      <c r="K39" s="10"/>
      <c r="L39" s="60">
        <v>4971000</v>
      </c>
      <c r="M39" s="60">
        <v>10447276.800000001</v>
      </c>
      <c r="N39" s="45"/>
      <c r="O39" s="45"/>
    </row>
    <row r="40" spans="1:15" ht="48" x14ac:dyDescent="0.25">
      <c r="A40" s="49">
        <v>7</v>
      </c>
      <c r="B40" s="49" t="s">
        <v>635</v>
      </c>
      <c r="C40" s="49" t="s">
        <v>295</v>
      </c>
      <c r="D40" s="49" t="s">
        <v>636</v>
      </c>
      <c r="E40" s="49" t="s">
        <v>637</v>
      </c>
      <c r="F40" s="75" t="s">
        <v>354</v>
      </c>
      <c r="G40" s="37" t="s">
        <v>333</v>
      </c>
      <c r="H40" s="49" t="s">
        <v>689</v>
      </c>
      <c r="I40" s="37" t="s">
        <v>333</v>
      </c>
      <c r="J40" s="10"/>
      <c r="K40" s="10"/>
      <c r="L40" s="60">
        <v>5000000</v>
      </c>
      <c r="M40" s="60">
        <v>25012147.199999999</v>
      </c>
      <c r="N40" s="45"/>
      <c r="O40" s="45"/>
    </row>
    <row r="41" spans="1:15" ht="36" x14ac:dyDescent="0.25">
      <c r="A41" s="49">
        <v>8</v>
      </c>
      <c r="B41" s="49" t="s">
        <v>638</v>
      </c>
      <c r="C41" s="49" t="s">
        <v>295</v>
      </c>
      <c r="D41" s="49" t="s">
        <v>639</v>
      </c>
      <c r="E41" s="49" t="s">
        <v>640</v>
      </c>
      <c r="F41" s="75" t="s">
        <v>354</v>
      </c>
      <c r="G41" s="37" t="s">
        <v>333</v>
      </c>
      <c r="H41" s="49" t="s">
        <v>689</v>
      </c>
      <c r="I41" s="37" t="s">
        <v>333</v>
      </c>
      <c r="J41" s="10"/>
      <c r="K41" s="10"/>
      <c r="L41" s="60">
        <v>4900000</v>
      </c>
      <c r="M41" s="60">
        <v>12394809.6</v>
      </c>
      <c r="N41" s="45"/>
      <c r="O41" s="45"/>
    </row>
    <row r="42" spans="1:15" ht="12.75" x14ac:dyDescent="0.25">
      <c r="A42" s="102"/>
      <c r="B42" s="102" t="s">
        <v>297</v>
      </c>
      <c r="C42" s="102"/>
      <c r="G42" s="103"/>
      <c r="H42" s="103"/>
      <c r="I42" s="98"/>
      <c r="J42" s="103"/>
      <c r="K42" s="103"/>
      <c r="L42" s="79">
        <f>SUM(L2:L41)</f>
        <v>1314755000</v>
      </c>
      <c r="M42" s="79">
        <f>SUM(M2:M41)</f>
        <v>2693813461.556469</v>
      </c>
      <c r="N42" s="79">
        <f>SUM(N2:N41)</f>
        <v>116976354</v>
      </c>
      <c r="O42" s="79">
        <f>SUM(O2:O41)</f>
        <v>154216900</v>
      </c>
    </row>
    <row r="43" spans="1:15" ht="12.75" x14ac:dyDescent="0.25">
      <c r="A43" s="102"/>
      <c r="B43" s="102"/>
      <c r="C43" s="102"/>
      <c r="G43" s="103"/>
      <c r="H43" s="103"/>
      <c r="I43" s="98"/>
      <c r="J43" s="103"/>
      <c r="K43" s="103"/>
      <c r="L43" s="79"/>
      <c r="M43" s="79"/>
      <c r="N43" s="98"/>
      <c r="O43" s="98"/>
    </row>
    <row r="44" spans="1:15" ht="12.75" x14ac:dyDescent="0.25">
      <c r="A44" s="102"/>
      <c r="B44" s="102"/>
      <c r="C44" s="102"/>
      <c r="G44" s="103"/>
      <c r="H44" s="103"/>
      <c r="I44" s="98"/>
      <c r="J44" s="103"/>
      <c r="K44" s="103"/>
      <c r="L44" s="79"/>
      <c r="M44" s="79"/>
      <c r="N44" s="98"/>
      <c r="O44" s="98"/>
    </row>
    <row r="45" spans="1:15" ht="12.75" x14ac:dyDescent="0.25">
      <c r="D45" s="115" t="s">
        <v>292</v>
      </c>
      <c r="E45" s="116"/>
      <c r="F45" s="78"/>
      <c r="G45" s="94"/>
      <c r="H45" s="78"/>
      <c r="I45" s="78"/>
      <c r="J45" s="78"/>
      <c r="K45" s="78"/>
    </row>
    <row r="46" spans="1:15" ht="12.75" x14ac:dyDescent="0.25">
      <c r="D46" s="59"/>
      <c r="E46" s="59" t="s">
        <v>296</v>
      </c>
      <c r="F46" s="78"/>
      <c r="G46" s="94"/>
      <c r="H46" s="78"/>
      <c r="I46" s="78"/>
      <c r="J46" s="78"/>
      <c r="K46" s="78"/>
    </row>
    <row r="47" spans="1:15" ht="12.75" x14ac:dyDescent="0.25">
      <c r="D47" s="45" t="s">
        <v>293</v>
      </c>
      <c r="E47" s="58">
        <v>900000000</v>
      </c>
      <c r="F47" s="105"/>
      <c r="G47" s="94"/>
      <c r="H47" s="78"/>
      <c r="I47" s="78"/>
      <c r="J47" s="78"/>
      <c r="K47" s="78"/>
    </row>
    <row r="48" spans="1:15" ht="12.75" x14ac:dyDescent="0.25">
      <c r="D48" s="45" t="s">
        <v>294</v>
      </c>
      <c r="E48" s="58">
        <v>250000000</v>
      </c>
      <c r="F48" s="105"/>
      <c r="G48" s="94"/>
      <c r="H48" s="78"/>
      <c r="I48" s="78"/>
      <c r="J48" s="78"/>
      <c r="K48" s="78"/>
    </row>
    <row r="49" spans="4:11" ht="12.75" x14ac:dyDescent="0.25">
      <c r="D49" s="45" t="s">
        <v>641</v>
      </c>
      <c r="E49" s="58">
        <v>250000000</v>
      </c>
      <c r="F49" s="105"/>
      <c r="G49" s="95"/>
      <c r="H49" s="78"/>
      <c r="I49" s="78"/>
      <c r="J49" s="78"/>
      <c r="K49" s="78"/>
    </row>
    <row r="50" spans="4:11" ht="12.75" x14ac:dyDescent="0.25">
      <c r="D50" s="45" t="s">
        <v>295</v>
      </c>
      <c r="E50" s="58">
        <v>75000000</v>
      </c>
      <c r="F50" s="105"/>
      <c r="G50" s="87"/>
      <c r="H50" s="78"/>
      <c r="I50" s="78"/>
      <c r="J50" s="78"/>
      <c r="K50" s="78"/>
    </row>
    <row r="51" spans="4:11" ht="12.75" x14ac:dyDescent="0.25">
      <c r="D51" s="59" t="s">
        <v>297</v>
      </c>
      <c r="E51" s="61">
        <f>SUM(E47:E50)</f>
        <v>1475000000</v>
      </c>
      <c r="F51" s="106"/>
      <c r="G51" s="88"/>
      <c r="H51" s="78"/>
      <c r="I51" s="78"/>
      <c r="J51" s="78"/>
      <c r="K51" s="78"/>
    </row>
    <row r="52" spans="4:11" ht="12.75" x14ac:dyDescent="0.25">
      <c r="G52" s="88"/>
      <c r="H52" s="78"/>
      <c r="I52" s="78"/>
      <c r="J52" s="78"/>
      <c r="K52" s="78"/>
    </row>
    <row r="53" spans="4:11" ht="12.75" x14ac:dyDescent="0.25">
      <c r="G53" s="89"/>
      <c r="H53" s="78"/>
      <c r="I53" s="78"/>
      <c r="J53" s="78"/>
      <c r="K53" s="78"/>
    </row>
    <row r="54" spans="4:11" ht="12.75" x14ac:dyDescent="0.25">
      <c r="G54" s="90"/>
      <c r="H54" s="78"/>
      <c r="I54" s="78"/>
      <c r="J54" s="78"/>
      <c r="K54" s="78"/>
    </row>
    <row r="55" spans="4:11" ht="12.75" x14ac:dyDescent="0.25">
      <c r="G55" s="94"/>
      <c r="H55" s="78"/>
      <c r="I55" s="78"/>
      <c r="J55" s="78"/>
      <c r="K55" s="78"/>
    </row>
    <row r="56" spans="4:11" x14ac:dyDescent="0.25">
      <c r="G56" s="97"/>
      <c r="H56" s="78"/>
      <c r="I56" s="78"/>
      <c r="J56" s="78"/>
      <c r="K56" s="78"/>
    </row>
    <row r="57" spans="4:11" x14ac:dyDescent="0.25">
      <c r="G57" s="97"/>
      <c r="H57" s="78"/>
      <c r="I57" s="78"/>
      <c r="J57" s="78"/>
      <c r="K57" s="78"/>
    </row>
    <row r="58" spans="4:11" x14ac:dyDescent="0.25">
      <c r="G58" s="97"/>
      <c r="H58" s="78"/>
      <c r="I58" s="78"/>
      <c r="J58" s="78"/>
      <c r="K58" s="78"/>
    </row>
    <row r="59" spans="4:11" x14ac:dyDescent="0.25">
      <c r="G59" s="97"/>
      <c r="H59" s="78"/>
      <c r="I59" s="78"/>
      <c r="J59" s="78"/>
      <c r="K59" s="78"/>
    </row>
    <row r="60" spans="4:11" x14ac:dyDescent="0.25">
      <c r="G60" s="97"/>
      <c r="H60" s="78"/>
      <c r="I60" s="78"/>
      <c r="J60" s="78"/>
      <c r="K60" s="78"/>
    </row>
    <row r="61" spans="4:11" x14ac:dyDescent="0.25">
      <c r="G61" s="97"/>
      <c r="H61" s="78"/>
      <c r="I61" s="78"/>
      <c r="J61" s="78"/>
      <c r="K61" s="78"/>
    </row>
    <row r="62" spans="4:11" x14ac:dyDescent="0.25">
      <c r="G62" s="97"/>
      <c r="H62" s="78"/>
      <c r="I62" s="78"/>
      <c r="J62" s="78"/>
      <c r="K62" s="78"/>
    </row>
    <row r="63" spans="4:11" x14ac:dyDescent="0.25">
      <c r="G63" s="97"/>
      <c r="H63" s="78"/>
      <c r="I63" s="78"/>
      <c r="J63" s="78"/>
      <c r="K63" s="78"/>
    </row>
    <row r="64" spans="4:11" x14ac:dyDescent="0.25">
      <c r="G64" s="97"/>
      <c r="H64" s="78"/>
      <c r="I64" s="78"/>
      <c r="J64" s="78"/>
      <c r="K64" s="78"/>
    </row>
    <row r="65" spans="7:11" x14ac:dyDescent="0.25">
      <c r="G65" s="97"/>
      <c r="H65" s="78"/>
      <c r="I65" s="78"/>
      <c r="J65" s="78"/>
      <c r="K65" s="78"/>
    </row>
  </sheetData>
  <autoFilter ref="A1:O41"/>
  <mergeCells count="1">
    <mergeCell ref="D45:E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zoomScale="85" zoomScaleNormal="85" workbookViewId="0">
      <selection activeCell="F9" sqref="F9"/>
    </sheetView>
  </sheetViews>
  <sheetFormatPr baseColWidth="10" defaultRowHeight="15" x14ac:dyDescent="0.25"/>
  <cols>
    <col min="1" max="1" width="8.28515625" customWidth="1"/>
    <col min="3" max="3" width="50.28515625" style="27" customWidth="1"/>
    <col min="4" max="4" width="25.85546875" style="36" bestFit="1" customWidth="1"/>
    <col min="5" max="5" width="34.85546875" style="36" customWidth="1"/>
    <col min="6" max="6" width="34.5703125" customWidth="1"/>
    <col min="7" max="7" width="20.140625" bestFit="1" customWidth="1"/>
  </cols>
  <sheetData>
    <row r="1" spans="1:9" x14ac:dyDescent="0.25">
      <c r="A1" s="110" t="s">
        <v>234</v>
      </c>
      <c r="B1" s="110"/>
      <c r="C1" s="110"/>
      <c r="D1" s="110"/>
      <c r="E1" s="110"/>
      <c r="F1" s="110"/>
    </row>
    <row r="2" spans="1:9" x14ac:dyDescent="0.25">
      <c r="A2" s="110" t="s">
        <v>235</v>
      </c>
      <c r="B2" s="110"/>
      <c r="C2" s="110"/>
      <c r="D2" s="110"/>
      <c r="E2" s="110"/>
      <c r="F2" s="110"/>
    </row>
    <row r="3" spans="1:9" x14ac:dyDescent="0.25">
      <c r="A3" s="111" t="s">
        <v>236</v>
      </c>
      <c r="B3" s="111"/>
      <c r="C3" s="111"/>
      <c r="D3" s="111"/>
      <c r="E3" s="111"/>
      <c r="F3" s="111"/>
    </row>
    <row r="4" spans="1:9" x14ac:dyDescent="0.25">
      <c r="A4" s="1" t="s">
        <v>0</v>
      </c>
      <c r="B4" s="1" t="s">
        <v>1</v>
      </c>
      <c r="C4" s="7" t="s">
        <v>2</v>
      </c>
      <c r="D4" s="32" t="s">
        <v>3</v>
      </c>
      <c r="E4" s="32" t="s">
        <v>4</v>
      </c>
      <c r="F4" s="1" t="s">
        <v>5</v>
      </c>
      <c r="G4" s="14" t="s">
        <v>289</v>
      </c>
    </row>
    <row r="5" spans="1:9" ht="51" x14ac:dyDescent="0.25">
      <c r="A5" s="2" t="s">
        <v>237</v>
      </c>
      <c r="B5" s="3" t="s">
        <v>6</v>
      </c>
      <c r="C5" s="4" t="s">
        <v>7</v>
      </c>
      <c r="D5" s="9" t="s">
        <v>8</v>
      </c>
      <c r="E5" s="9" t="s">
        <v>9</v>
      </c>
      <c r="F5" s="3" t="s">
        <v>10</v>
      </c>
      <c r="G5" s="30" t="s">
        <v>284</v>
      </c>
      <c r="H5" s="28"/>
      <c r="I5" s="28"/>
    </row>
    <row r="6" spans="1:9" ht="51" x14ac:dyDescent="0.25">
      <c r="A6" s="2" t="s">
        <v>238</v>
      </c>
      <c r="B6" s="3" t="s">
        <v>11</v>
      </c>
      <c r="C6" s="4" t="s">
        <v>12</v>
      </c>
      <c r="D6" s="9" t="s">
        <v>13</v>
      </c>
      <c r="E6" s="9" t="s">
        <v>14</v>
      </c>
      <c r="F6" s="3" t="s">
        <v>15</v>
      </c>
      <c r="G6" s="30" t="s">
        <v>284</v>
      </c>
    </row>
    <row r="7" spans="1:9" ht="51" x14ac:dyDescent="0.25">
      <c r="A7" s="2" t="s">
        <v>239</v>
      </c>
      <c r="B7" s="4" t="s">
        <v>16</v>
      </c>
      <c r="C7" s="4" t="s">
        <v>17</v>
      </c>
      <c r="D7" s="9" t="s">
        <v>18</v>
      </c>
      <c r="E7" s="9" t="s">
        <v>19</v>
      </c>
      <c r="F7" s="3" t="s">
        <v>20</v>
      </c>
      <c r="G7" s="3" t="s">
        <v>285</v>
      </c>
    </row>
    <row r="8" spans="1:9" ht="44.25" customHeight="1" x14ac:dyDescent="0.25">
      <c r="A8" s="2" t="s">
        <v>240</v>
      </c>
      <c r="B8" s="3" t="s">
        <v>21</v>
      </c>
      <c r="C8" s="4" t="s">
        <v>22</v>
      </c>
      <c r="D8" s="9" t="s">
        <v>23</v>
      </c>
      <c r="E8" s="9" t="s">
        <v>109</v>
      </c>
      <c r="F8" s="3" t="s">
        <v>25</v>
      </c>
      <c r="G8" s="3" t="s">
        <v>286</v>
      </c>
    </row>
    <row r="9" spans="1:9" ht="38.25" x14ac:dyDescent="0.25">
      <c r="A9" s="2" t="s">
        <v>241</v>
      </c>
      <c r="B9" s="29" t="s">
        <v>26</v>
      </c>
      <c r="C9" s="5" t="s">
        <v>242</v>
      </c>
      <c r="D9" s="9" t="s">
        <v>27</v>
      </c>
      <c r="E9" s="9" t="s">
        <v>243</v>
      </c>
      <c r="F9" s="3" t="s">
        <v>28</v>
      </c>
      <c r="G9" s="3" t="s">
        <v>287</v>
      </c>
    </row>
    <row r="10" spans="1:9" ht="51" x14ac:dyDescent="0.25">
      <c r="A10" s="2" t="s">
        <v>244</v>
      </c>
      <c r="B10" s="3" t="s">
        <v>29</v>
      </c>
      <c r="C10" s="4" t="s">
        <v>30</v>
      </c>
      <c r="D10" s="9" t="s">
        <v>31</v>
      </c>
      <c r="E10" s="9" t="s">
        <v>32</v>
      </c>
      <c r="F10" s="3" t="s">
        <v>33</v>
      </c>
      <c r="G10" s="3" t="s">
        <v>284</v>
      </c>
    </row>
    <row r="11" spans="1:9" ht="63.75" x14ac:dyDescent="0.25">
      <c r="A11" s="2" t="s">
        <v>245</v>
      </c>
      <c r="B11" s="3" t="s">
        <v>34</v>
      </c>
      <c r="C11" s="4" t="s">
        <v>35</v>
      </c>
      <c r="D11" s="9" t="s">
        <v>36</v>
      </c>
      <c r="E11" s="9" t="s">
        <v>37</v>
      </c>
      <c r="F11" s="3" t="s">
        <v>38</v>
      </c>
      <c r="G11" s="3" t="s">
        <v>288</v>
      </c>
    </row>
    <row r="12" spans="1:9" ht="38.25" x14ac:dyDescent="0.25">
      <c r="A12" s="2" t="s">
        <v>246</v>
      </c>
      <c r="B12" s="3" t="s">
        <v>39</v>
      </c>
      <c r="C12" s="4" t="s">
        <v>40</v>
      </c>
      <c r="D12" s="9" t="s">
        <v>41</v>
      </c>
      <c r="E12" s="9" t="s">
        <v>42</v>
      </c>
      <c r="F12" s="3" t="s">
        <v>43</v>
      </c>
      <c r="G12" s="3" t="s">
        <v>284</v>
      </c>
    </row>
    <row r="13" spans="1:9" ht="38.25" x14ac:dyDescent="0.25">
      <c r="A13" s="2" t="s">
        <v>247</v>
      </c>
      <c r="B13" s="3" t="s">
        <v>44</v>
      </c>
      <c r="C13" s="3" t="s">
        <v>45</v>
      </c>
      <c r="D13" s="9" t="s">
        <v>46</v>
      </c>
      <c r="E13" s="9" t="s">
        <v>24</v>
      </c>
      <c r="F13" s="3" t="s">
        <v>47</v>
      </c>
      <c r="G13" s="9" t="s">
        <v>285</v>
      </c>
    </row>
    <row r="14" spans="1:9" ht="51" x14ac:dyDescent="0.25">
      <c r="A14" s="2" t="s">
        <v>248</v>
      </c>
      <c r="B14" s="3" t="s">
        <v>48</v>
      </c>
      <c r="C14" s="4" t="s">
        <v>49</v>
      </c>
      <c r="D14" s="9" t="s">
        <v>50</v>
      </c>
      <c r="E14" s="9" t="s">
        <v>51</v>
      </c>
      <c r="F14" s="3" t="s">
        <v>52</v>
      </c>
      <c r="G14" s="9" t="s">
        <v>287</v>
      </c>
    </row>
    <row r="15" spans="1:9" ht="38.25" x14ac:dyDescent="0.25">
      <c r="A15" s="2" t="s">
        <v>249</v>
      </c>
      <c r="B15" s="3" t="s">
        <v>53</v>
      </c>
      <c r="C15" s="4" t="s">
        <v>54</v>
      </c>
      <c r="D15" s="9" t="s">
        <v>55</v>
      </c>
      <c r="E15" s="9" t="s">
        <v>56</v>
      </c>
      <c r="F15" s="3" t="s">
        <v>57</v>
      </c>
      <c r="G15" s="3" t="s">
        <v>284</v>
      </c>
    </row>
    <row r="16" spans="1:9" ht="38.25" x14ac:dyDescent="0.25">
      <c r="A16" s="2" t="s">
        <v>250</v>
      </c>
      <c r="B16" s="3" t="s">
        <v>58</v>
      </c>
      <c r="C16" s="4" t="s">
        <v>59</v>
      </c>
      <c r="D16" s="9" t="s">
        <v>60</v>
      </c>
      <c r="E16" s="9" t="s">
        <v>24</v>
      </c>
      <c r="F16" s="3" t="s">
        <v>61</v>
      </c>
      <c r="G16" s="9" t="s">
        <v>285</v>
      </c>
    </row>
    <row r="17" spans="1:7" ht="38.25" x14ac:dyDescent="0.25">
      <c r="A17" s="2" t="s">
        <v>251</v>
      </c>
      <c r="B17" s="3" t="s">
        <v>62</v>
      </c>
      <c r="C17" s="4" t="s">
        <v>63</v>
      </c>
      <c r="D17" s="9" t="s">
        <v>64</v>
      </c>
      <c r="E17" s="9" t="s">
        <v>65</v>
      </c>
      <c r="F17" s="3" t="s">
        <v>66</v>
      </c>
      <c r="G17" s="20" t="s">
        <v>288</v>
      </c>
    </row>
    <row r="18" spans="1:7" ht="51" x14ac:dyDescent="0.25">
      <c r="A18" s="2" t="s">
        <v>252</v>
      </c>
      <c r="B18" s="29" t="s">
        <v>67</v>
      </c>
      <c r="C18" s="5" t="s">
        <v>253</v>
      </c>
      <c r="D18" s="9" t="s">
        <v>68</v>
      </c>
      <c r="E18" s="9" t="s">
        <v>69</v>
      </c>
      <c r="F18" s="3" t="s">
        <v>70</v>
      </c>
      <c r="G18" s="9" t="s">
        <v>288</v>
      </c>
    </row>
    <row r="19" spans="1:7" ht="38.25" x14ac:dyDescent="0.25">
      <c r="A19" s="2" t="s">
        <v>254</v>
      </c>
      <c r="B19" s="3" t="s">
        <v>71</v>
      </c>
      <c r="C19" s="4" t="s">
        <v>72</v>
      </c>
      <c r="D19" s="9" t="s">
        <v>73</v>
      </c>
      <c r="E19" s="9" t="s">
        <v>74</v>
      </c>
      <c r="F19" s="3" t="s">
        <v>75</v>
      </c>
      <c r="G19" s="9" t="s">
        <v>288</v>
      </c>
    </row>
    <row r="20" spans="1:7" ht="38.25" x14ac:dyDescent="0.25">
      <c r="A20" s="2" t="s">
        <v>255</v>
      </c>
      <c r="B20" s="3" t="s">
        <v>76</v>
      </c>
      <c r="C20" s="4" t="s">
        <v>77</v>
      </c>
      <c r="D20" s="9" t="s">
        <v>78</v>
      </c>
      <c r="E20" s="9" t="s">
        <v>74</v>
      </c>
      <c r="F20" s="3" t="s">
        <v>79</v>
      </c>
      <c r="G20" s="9" t="s">
        <v>288</v>
      </c>
    </row>
    <row r="21" spans="1:7" ht="38.25" x14ac:dyDescent="0.25">
      <c r="A21" s="2" t="s">
        <v>256</v>
      </c>
      <c r="B21" s="3" t="s">
        <v>80</v>
      </c>
      <c r="C21" s="4" t="s">
        <v>81</v>
      </c>
      <c r="D21" s="9" t="s">
        <v>82</v>
      </c>
      <c r="E21" s="9" t="s">
        <v>74</v>
      </c>
      <c r="F21" s="3" t="s">
        <v>83</v>
      </c>
      <c r="G21" s="9" t="s">
        <v>288</v>
      </c>
    </row>
    <row r="22" spans="1:7" ht="25.5" x14ac:dyDescent="0.25">
      <c r="A22" s="2" t="s">
        <v>257</v>
      </c>
      <c r="B22" s="3" t="s">
        <v>84</v>
      </c>
      <c r="C22" s="4" t="s">
        <v>85</v>
      </c>
      <c r="D22" s="9" t="s">
        <v>86</v>
      </c>
      <c r="E22" s="9" t="s">
        <v>74</v>
      </c>
      <c r="F22" s="3" t="s">
        <v>87</v>
      </c>
      <c r="G22" s="9" t="s">
        <v>288</v>
      </c>
    </row>
    <row r="23" spans="1:7" ht="38.25" x14ac:dyDescent="0.25">
      <c r="A23" s="2" t="s">
        <v>258</v>
      </c>
      <c r="B23" s="3" t="s">
        <v>88</v>
      </c>
      <c r="C23" s="4" t="s">
        <v>89</v>
      </c>
      <c r="D23" s="9" t="s">
        <v>90</v>
      </c>
      <c r="E23" s="9" t="s">
        <v>74</v>
      </c>
      <c r="F23" s="3" t="s">
        <v>91</v>
      </c>
      <c r="G23" s="9" t="s">
        <v>288</v>
      </c>
    </row>
    <row r="24" spans="1:7" ht="38.25" x14ac:dyDescent="0.25">
      <c r="A24" s="2" t="s">
        <v>259</v>
      </c>
      <c r="B24" s="3" t="s">
        <v>92</v>
      </c>
      <c r="C24" s="4" t="s">
        <v>93</v>
      </c>
      <c r="D24" s="10" t="s">
        <v>94</v>
      </c>
      <c r="E24" s="9" t="s">
        <v>95</v>
      </c>
      <c r="F24" s="3" t="s">
        <v>96</v>
      </c>
      <c r="G24" s="14" t="s">
        <v>285</v>
      </c>
    </row>
    <row r="25" spans="1:7" ht="38.25" x14ac:dyDescent="0.25">
      <c r="A25" s="2" t="s">
        <v>260</v>
      </c>
      <c r="B25" s="3" t="s">
        <v>97</v>
      </c>
      <c r="C25" s="4" t="s">
        <v>98</v>
      </c>
      <c r="D25" s="9" t="s">
        <v>99</v>
      </c>
      <c r="E25" s="9" t="s">
        <v>74</v>
      </c>
      <c r="F25" s="3" t="s">
        <v>100</v>
      </c>
      <c r="G25" s="9" t="s">
        <v>284</v>
      </c>
    </row>
    <row r="26" spans="1:7" ht="51" x14ac:dyDescent="0.25">
      <c r="A26" s="2" t="s">
        <v>261</v>
      </c>
      <c r="B26" s="3" t="s">
        <v>101</v>
      </c>
      <c r="C26" s="4" t="s">
        <v>102</v>
      </c>
      <c r="D26" s="9" t="s">
        <v>103</v>
      </c>
      <c r="E26" s="9" t="s">
        <v>104</v>
      </c>
      <c r="F26" s="3" t="s">
        <v>105</v>
      </c>
      <c r="G26" s="9" t="s">
        <v>286</v>
      </c>
    </row>
    <row r="27" spans="1:7" ht="63.75" x14ac:dyDescent="0.25">
      <c r="A27" s="2" t="s">
        <v>262</v>
      </c>
      <c r="B27" s="3" t="s">
        <v>106</v>
      </c>
      <c r="C27" s="4" t="s">
        <v>263</v>
      </c>
      <c r="D27" s="9" t="s">
        <v>107</v>
      </c>
      <c r="E27" s="9" t="s">
        <v>108</v>
      </c>
      <c r="F27" s="3" t="s">
        <v>70</v>
      </c>
      <c r="G27" s="9" t="s">
        <v>288</v>
      </c>
    </row>
    <row r="28" spans="1:7" x14ac:dyDescent="0.25">
      <c r="A28" s="1" t="s">
        <v>0</v>
      </c>
      <c r="B28" s="1" t="s">
        <v>1</v>
      </c>
      <c r="C28" s="7" t="s">
        <v>2</v>
      </c>
      <c r="D28" s="32" t="s">
        <v>3</v>
      </c>
      <c r="E28" s="32" t="s">
        <v>4</v>
      </c>
      <c r="F28" s="1" t="s">
        <v>264</v>
      </c>
      <c r="G28" s="14"/>
    </row>
    <row r="29" spans="1:7" ht="76.5" x14ac:dyDescent="0.25">
      <c r="A29" s="2" t="s">
        <v>237</v>
      </c>
      <c r="B29" s="3" t="s">
        <v>114</v>
      </c>
      <c r="C29" s="4" t="s">
        <v>115</v>
      </c>
      <c r="D29" s="9" t="s">
        <v>116</v>
      </c>
      <c r="E29" s="9" t="s">
        <v>117</v>
      </c>
      <c r="F29" s="3" t="s">
        <v>118</v>
      </c>
      <c r="G29" s="3" t="s">
        <v>287</v>
      </c>
    </row>
    <row r="30" spans="1:7" ht="25.5" x14ac:dyDescent="0.25">
      <c r="A30" s="2" t="s">
        <v>238</v>
      </c>
      <c r="B30" s="3" t="s">
        <v>119</v>
      </c>
      <c r="C30" s="4" t="s">
        <v>120</v>
      </c>
      <c r="D30" s="9" t="s">
        <v>121</v>
      </c>
      <c r="E30" s="9" t="s">
        <v>117</v>
      </c>
      <c r="F30" s="3" t="s">
        <v>118</v>
      </c>
      <c r="G30" s="3" t="s">
        <v>287</v>
      </c>
    </row>
    <row r="31" spans="1:7" x14ac:dyDescent="0.25">
      <c r="A31" s="1" t="s">
        <v>122</v>
      </c>
      <c r="B31" s="6" t="s">
        <v>123</v>
      </c>
      <c r="C31" s="7" t="s">
        <v>2</v>
      </c>
      <c r="D31" s="32" t="s">
        <v>3</v>
      </c>
      <c r="E31" s="32" t="s">
        <v>4</v>
      </c>
      <c r="F31" s="1" t="s">
        <v>5</v>
      </c>
      <c r="G31" s="14"/>
    </row>
    <row r="32" spans="1:7" ht="51" x14ac:dyDescent="0.25">
      <c r="A32" s="2">
        <v>1</v>
      </c>
      <c r="B32" s="2" t="s">
        <v>124</v>
      </c>
      <c r="C32" s="5" t="s">
        <v>125</v>
      </c>
      <c r="D32" s="33" t="s">
        <v>126</v>
      </c>
      <c r="E32" s="33" t="s">
        <v>127</v>
      </c>
      <c r="F32" s="2" t="s">
        <v>128</v>
      </c>
      <c r="G32" s="14" t="s">
        <v>288</v>
      </c>
    </row>
    <row r="33" spans="1:7" ht="51" x14ac:dyDescent="0.25">
      <c r="A33" s="2">
        <v>2</v>
      </c>
      <c r="B33" s="2" t="s">
        <v>129</v>
      </c>
      <c r="C33" s="5" t="s">
        <v>130</v>
      </c>
      <c r="D33" s="33" t="s">
        <v>131</v>
      </c>
      <c r="E33" s="33" t="s">
        <v>132</v>
      </c>
      <c r="F33" s="2" t="s">
        <v>133</v>
      </c>
      <c r="G33" s="14" t="s">
        <v>288</v>
      </c>
    </row>
    <row r="34" spans="1:7" ht="51" x14ac:dyDescent="0.25">
      <c r="A34" s="2">
        <v>3</v>
      </c>
      <c r="B34" s="2" t="s">
        <v>134</v>
      </c>
      <c r="C34" s="5" t="s">
        <v>135</v>
      </c>
      <c r="D34" s="33" t="s">
        <v>136</v>
      </c>
      <c r="E34" s="34" t="s">
        <v>137</v>
      </c>
      <c r="F34" s="2" t="s">
        <v>138</v>
      </c>
      <c r="G34" s="14" t="s">
        <v>288</v>
      </c>
    </row>
    <row r="35" spans="1:7" ht="33" customHeight="1" x14ac:dyDescent="0.25">
      <c r="A35" s="2">
        <v>4</v>
      </c>
      <c r="B35" s="2" t="s">
        <v>139</v>
      </c>
      <c r="C35" s="5" t="s">
        <v>140</v>
      </c>
      <c r="D35" s="33" t="s">
        <v>141</v>
      </c>
      <c r="E35" s="33" t="s">
        <v>142</v>
      </c>
      <c r="F35" s="2" t="s">
        <v>265</v>
      </c>
      <c r="G35" s="14" t="s">
        <v>288</v>
      </c>
    </row>
    <row r="36" spans="1:7" x14ac:dyDescent="0.25">
      <c r="A36" s="7" t="s">
        <v>0</v>
      </c>
      <c r="B36" s="7" t="s">
        <v>1</v>
      </c>
      <c r="C36" s="7" t="s">
        <v>2</v>
      </c>
      <c r="D36" s="35" t="s">
        <v>145</v>
      </c>
      <c r="E36" s="35" t="s">
        <v>146</v>
      </c>
      <c r="F36" s="7" t="s">
        <v>147</v>
      </c>
    </row>
    <row r="37" spans="1:7" ht="51" x14ac:dyDescent="0.25">
      <c r="A37" s="5">
        <v>1</v>
      </c>
      <c r="B37" s="5" t="s">
        <v>148</v>
      </c>
      <c r="C37" s="5" t="s">
        <v>149</v>
      </c>
      <c r="D37" s="10" t="s">
        <v>150</v>
      </c>
      <c r="E37" s="10" t="s">
        <v>151</v>
      </c>
      <c r="F37" s="8" t="s">
        <v>266</v>
      </c>
      <c r="G37" s="3" t="s">
        <v>284</v>
      </c>
    </row>
    <row r="38" spans="1:7" ht="25.5" x14ac:dyDescent="0.25">
      <c r="A38" s="5">
        <v>2</v>
      </c>
      <c r="B38" s="5" t="s">
        <v>152</v>
      </c>
      <c r="C38" s="5" t="s">
        <v>153</v>
      </c>
      <c r="D38" s="10" t="s">
        <v>154</v>
      </c>
      <c r="E38" s="10" t="s">
        <v>155</v>
      </c>
      <c r="F38" s="8" t="s">
        <v>267</v>
      </c>
      <c r="G38" s="31" t="s">
        <v>288</v>
      </c>
    </row>
    <row r="39" spans="1:7" ht="38.25" x14ac:dyDescent="0.25">
      <c r="A39" s="5">
        <v>3</v>
      </c>
      <c r="B39" s="5" t="s">
        <v>156</v>
      </c>
      <c r="C39" s="5" t="s">
        <v>157</v>
      </c>
      <c r="D39" s="10" t="s">
        <v>158</v>
      </c>
      <c r="E39" s="10" t="s">
        <v>155</v>
      </c>
      <c r="F39" s="8" t="s">
        <v>268</v>
      </c>
      <c r="G39" s="31" t="s">
        <v>288</v>
      </c>
    </row>
    <row r="40" spans="1:7" ht="25.5" x14ac:dyDescent="0.25">
      <c r="A40" s="5">
        <v>4</v>
      </c>
      <c r="B40" s="5" t="s">
        <v>159</v>
      </c>
      <c r="C40" s="5" t="s">
        <v>160</v>
      </c>
      <c r="D40" s="10" t="s">
        <v>161</v>
      </c>
      <c r="E40" s="10" t="s">
        <v>162</v>
      </c>
      <c r="F40" s="8" t="s">
        <v>269</v>
      </c>
      <c r="G40" s="3" t="s">
        <v>284</v>
      </c>
    </row>
    <row r="41" spans="1:7" ht="25.5" x14ac:dyDescent="0.25">
      <c r="A41" s="5">
        <v>5</v>
      </c>
      <c r="B41" s="5" t="s">
        <v>163</v>
      </c>
      <c r="C41" s="5" t="s">
        <v>164</v>
      </c>
      <c r="D41" s="10" t="s">
        <v>154</v>
      </c>
      <c r="E41" s="10" t="s">
        <v>155</v>
      </c>
      <c r="F41" s="8" t="s">
        <v>270</v>
      </c>
      <c r="G41" s="31" t="s">
        <v>288</v>
      </c>
    </row>
    <row r="42" spans="1:7" ht="38.25" x14ac:dyDescent="0.25">
      <c r="A42" s="5">
        <v>6</v>
      </c>
      <c r="B42" s="5" t="s">
        <v>165</v>
      </c>
      <c r="C42" s="5" t="s">
        <v>166</v>
      </c>
      <c r="D42" s="10" t="s">
        <v>167</v>
      </c>
      <c r="E42" s="10" t="s">
        <v>168</v>
      </c>
      <c r="F42" s="8" t="s">
        <v>271</v>
      </c>
      <c r="G42" s="31" t="s">
        <v>288</v>
      </c>
    </row>
    <row r="43" spans="1:7" ht="38.25" x14ac:dyDescent="0.25">
      <c r="A43" s="5">
        <v>7</v>
      </c>
      <c r="B43" s="5" t="s">
        <v>169</v>
      </c>
      <c r="C43" s="5" t="s">
        <v>170</v>
      </c>
      <c r="D43" s="10" t="s">
        <v>171</v>
      </c>
      <c r="E43" s="10" t="s">
        <v>162</v>
      </c>
      <c r="F43" s="8" t="s">
        <v>272</v>
      </c>
      <c r="G43" s="31" t="s">
        <v>284</v>
      </c>
    </row>
    <row r="44" spans="1:7" ht="76.5" x14ac:dyDescent="0.25">
      <c r="A44" s="5">
        <v>8</v>
      </c>
      <c r="B44" s="5" t="s">
        <v>172</v>
      </c>
      <c r="C44" s="5" t="s">
        <v>173</v>
      </c>
      <c r="D44" s="10" t="s">
        <v>174</v>
      </c>
      <c r="E44" s="10" t="s">
        <v>151</v>
      </c>
      <c r="F44" s="8" t="s">
        <v>273</v>
      </c>
      <c r="G44" s="31" t="s">
        <v>284</v>
      </c>
    </row>
    <row r="45" spans="1:7" ht="25.5" x14ac:dyDescent="0.25">
      <c r="A45" s="5">
        <v>9</v>
      </c>
      <c r="B45" s="5" t="s">
        <v>175</v>
      </c>
      <c r="C45" s="5" t="s">
        <v>176</v>
      </c>
      <c r="D45" s="10" t="s">
        <v>177</v>
      </c>
      <c r="E45" s="10" t="s">
        <v>178</v>
      </c>
      <c r="F45" s="8" t="s">
        <v>274</v>
      </c>
      <c r="G45" s="31" t="s">
        <v>284</v>
      </c>
    </row>
    <row r="46" spans="1:7" ht="38.25" x14ac:dyDescent="0.25">
      <c r="A46" s="5">
        <v>10</v>
      </c>
      <c r="B46" s="5" t="s">
        <v>179</v>
      </c>
      <c r="C46" s="5" t="s">
        <v>180</v>
      </c>
      <c r="D46" s="10" t="s">
        <v>181</v>
      </c>
      <c r="E46" s="10" t="s">
        <v>95</v>
      </c>
      <c r="F46" s="8" t="s">
        <v>275</v>
      </c>
      <c r="G46" s="31" t="s">
        <v>290</v>
      </c>
    </row>
    <row r="47" spans="1:7" ht="25.5" x14ac:dyDescent="0.25">
      <c r="A47" s="5">
        <v>11</v>
      </c>
      <c r="B47" s="5" t="s">
        <v>182</v>
      </c>
      <c r="C47" s="5" t="s">
        <v>183</v>
      </c>
      <c r="D47" s="10" t="s">
        <v>184</v>
      </c>
      <c r="E47" s="10" t="s">
        <v>185</v>
      </c>
      <c r="F47" s="8" t="s">
        <v>276</v>
      </c>
      <c r="G47" s="31" t="s">
        <v>290</v>
      </c>
    </row>
    <row r="48" spans="1:7" ht="25.5" x14ac:dyDescent="0.25">
      <c r="A48" s="5">
        <v>12</v>
      </c>
      <c r="B48" s="5" t="s">
        <v>186</v>
      </c>
      <c r="C48" s="5" t="s">
        <v>187</v>
      </c>
      <c r="D48" s="10" t="s">
        <v>188</v>
      </c>
      <c r="E48" s="10" t="s">
        <v>189</v>
      </c>
      <c r="F48" s="8" t="s">
        <v>277</v>
      </c>
      <c r="G48" s="31" t="s">
        <v>287</v>
      </c>
    </row>
    <row r="49" spans="1:7" ht="38.25" x14ac:dyDescent="0.25">
      <c r="A49" s="5">
        <v>13</v>
      </c>
      <c r="B49" s="5" t="s">
        <v>190</v>
      </c>
      <c r="C49" s="5" t="s">
        <v>191</v>
      </c>
      <c r="D49" s="10" t="s">
        <v>192</v>
      </c>
      <c r="E49" s="10" t="s">
        <v>151</v>
      </c>
      <c r="F49" s="8" t="s">
        <v>278</v>
      </c>
      <c r="G49" s="31" t="s">
        <v>284</v>
      </c>
    </row>
    <row r="50" spans="1:7" ht="25.5" x14ac:dyDescent="0.25">
      <c r="A50" s="5">
        <v>14</v>
      </c>
      <c r="B50" s="5" t="s">
        <v>193</v>
      </c>
      <c r="C50" s="5" t="s">
        <v>194</v>
      </c>
      <c r="D50" s="10" t="s">
        <v>195</v>
      </c>
      <c r="E50" s="10" t="s">
        <v>178</v>
      </c>
      <c r="F50" s="8" t="s">
        <v>279</v>
      </c>
      <c r="G50" s="31" t="s">
        <v>284</v>
      </c>
    </row>
    <row r="51" spans="1:7" ht="38.25" x14ac:dyDescent="0.25">
      <c r="A51" s="5">
        <v>15</v>
      </c>
      <c r="B51" s="5" t="s">
        <v>196</v>
      </c>
      <c r="C51" s="5" t="s">
        <v>197</v>
      </c>
      <c r="D51" s="10" t="s">
        <v>198</v>
      </c>
      <c r="E51" s="10" t="s">
        <v>199</v>
      </c>
      <c r="F51" s="8" t="s">
        <v>280</v>
      </c>
      <c r="G51" s="31" t="s">
        <v>288</v>
      </c>
    </row>
    <row r="52" spans="1:7" ht="38.25" x14ac:dyDescent="0.25">
      <c r="A52" s="5">
        <v>16</v>
      </c>
      <c r="B52" s="5" t="s">
        <v>200</v>
      </c>
      <c r="C52" s="5" t="s">
        <v>201</v>
      </c>
      <c r="D52" s="10" t="s">
        <v>202</v>
      </c>
      <c r="E52" s="10" t="s">
        <v>199</v>
      </c>
      <c r="F52" s="8" t="s">
        <v>281</v>
      </c>
      <c r="G52" s="31" t="s">
        <v>288</v>
      </c>
    </row>
    <row r="53" spans="1:7" ht="27.75" x14ac:dyDescent="0.25">
      <c r="A53" s="5">
        <v>17</v>
      </c>
      <c r="B53" s="5" t="s">
        <v>203</v>
      </c>
      <c r="C53" s="5" t="s">
        <v>204</v>
      </c>
      <c r="D53" s="10" t="s">
        <v>202</v>
      </c>
      <c r="E53" s="10" t="s">
        <v>199</v>
      </c>
      <c r="F53" s="8" t="s">
        <v>282</v>
      </c>
      <c r="G53" s="31" t="s">
        <v>288</v>
      </c>
    </row>
    <row r="54" spans="1:7" ht="25.5" x14ac:dyDescent="0.25">
      <c r="A54" s="5">
        <v>18</v>
      </c>
      <c r="B54" s="5" t="s">
        <v>205</v>
      </c>
      <c r="C54" s="5" t="s">
        <v>206</v>
      </c>
      <c r="D54" s="10" t="s">
        <v>207</v>
      </c>
      <c r="E54" s="10" t="s">
        <v>208</v>
      </c>
      <c r="F54" s="8" t="s">
        <v>283</v>
      </c>
      <c r="G54" s="31" t="s">
        <v>284</v>
      </c>
    </row>
    <row r="55" spans="1:7" x14ac:dyDescent="0.25">
      <c r="D55" s="31" t="s">
        <v>291</v>
      </c>
    </row>
    <row r="56" spans="1:7" x14ac:dyDescent="0.25">
      <c r="D56" s="36">
        <v>0</v>
      </c>
    </row>
    <row r="60" spans="1:7" x14ac:dyDescent="0.25">
      <c r="G60">
        <v>20</v>
      </c>
    </row>
    <row r="61" spans="1:7" x14ac:dyDescent="0.25">
      <c r="G61">
        <v>2</v>
      </c>
    </row>
    <row r="62" spans="1:7" x14ac:dyDescent="0.25">
      <c r="G62">
        <v>6</v>
      </c>
    </row>
    <row r="63" spans="1:7" x14ac:dyDescent="0.25">
      <c r="G63">
        <v>5</v>
      </c>
    </row>
    <row r="64" spans="1:7" x14ac:dyDescent="0.25">
      <c r="G64">
        <v>14</v>
      </c>
    </row>
    <row r="65" spans="7:7" x14ac:dyDescent="0.25">
      <c r="G65">
        <f>SUBTOTAL(9,G60:G64)</f>
        <v>47</v>
      </c>
    </row>
  </sheetData>
  <autoFilter ref="A4:G56"/>
  <mergeCells count="3">
    <mergeCell ref="A1:F1"/>
    <mergeCell ref="A2:F2"/>
    <mergeCell ref="A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2015</vt:lpstr>
      <vt:lpstr>2016</vt:lpstr>
      <vt:lpstr>2017</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Murcia Martinez</dc:creator>
  <cp:lastModifiedBy>Diana Susana Granados Falla</cp:lastModifiedBy>
  <cp:lastPrinted>2018-12-14T17:20:49Z</cp:lastPrinted>
  <dcterms:created xsi:type="dcterms:W3CDTF">2017-03-21T17:21:10Z</dcterms:created>
  <dcterms:modified xsi:type="dcterms:W3CDTF">2018-12-14T17:21:33Z</dcterms:modified>
</cp:coreProperties>
</file>