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120" yWindow="1120" windowWidth="2448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8" i="1" l="1"/>
  <c r="L54" i="1"/>
  <c r="L53" i="1"/>
  <c r="L21" i="1"/>
  <c r="L50" i="1"/>
  <c r="L24" i="1"/>
  <c r="L3" i="1"/>
  <c r="L4" i="1"/>
  <c r="L5" i="1"/>
  <c r="L6" i="1"/>
  <c r="L7" i="1"/>
  <c r="L8" i="1"/>
  <c r="L9" i="1"/>
  <c r="L12" i="1"/>
  <c r="L13" i="1"/>
  <c r="L14" i="1"/>
  <c r="L15" i="1"/>
  <c r="L19" i="1"/>
  <c r="L20" i="1"/>
  <c r="L27" i="1"/>
  <c r="L31" i="1"/>
  <c r="L32" i="1"/>
  <c r="L33" i="1"/>
  <c r="L35" i="1"/>
  <c r="L36" i="1"/>
  <c r="L37" i="1"/>
  <c r="L38" i="1"/>
  <c r="L39" i="1"/>
  <c r="L40" i="1"/>
  <c r="L43" i="1"/>
  <c r="L44" i="1"/>
  <c r="L45" i="1"/>
  <c r="L46" i="1"/>
  <c r="L47" i="1"/>
  <c r="L55" i="1"/>
  <c r="G47" i="1"/>
  <c r="G28" i="1"/>
  <c r="G27" i="1"/>
</calcChain>
</file>

<file path=xl/comments1.xml><?xml version="1.0" encoding="utf-8"?>
<comments xmlns="http://schemas.openxmlformats.org/spreadsheetml/2006/main">
  <authors>
    <author>Josh Stewart</author>
  </authors>
  <commentList>
    <comment ref="C36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</commentList>
</comments>
</file>

<file path=xl/sharedStrings.xml><?xml version="1.0" encoding="utf-8"?>
<sst xmlns="http://schemas.openxmlformats.org/spreadsheetml/2006/main" count="266" uniqueCount="231">
  <si>
    <t>QTY</t>
  </si>
  <si>
    <t>Reference</t>
  </si>
  <si>
    <t>Value</t>
  </si>
  <si>
    <t>Type</t>
  </si>
  <si>
    <t>Information</t>
  </si>
  <si>
    <t>CTM QTY</t>
  </si>
  <si>
    <t>Manufacturer</t>
  </si>
  <si>
    <t>Model#</t>
  </si>
  <si>
    <t>Digikey P/N</t>
  </si>
  <si>
    <t>Each</t>
  </si>
  <si>
    <t>CTM</t>
  </si>
  <si>
    <t>Note</t>
  </si>
  <si>
    <t>Capacitors</t>
  </si>
  <si>
    <t>C12,13,47,48</t>
  </si>
  <si>
    <t>10uF</t>
  </si>
  <si>
    <t>TANTALUM 10UF 35V 10% RADIAL, 0.098” LS</t>
  </si>
  <si>
    <t>Tantalum</t>
  </si>
  <si>
    <t>AVX Corporation</t>
  </si>
  <si>
    <t>TAP106K035SCS</t>
  </si>
  <si>
    <t>478-1842-ND</t>
  </si>
  <si>
    <t>C1,2,3,4,5,8,20,27,30,31,37,38,44,51,55</t>
  </si>
  <si>
    <t>0.22uF</t>
  </si>
  <si>
    <t>CERAMIC 0.22UF 50V 10% RADIAL,X7R 0.098 LS</t>
  </si>
  <si>
    <t>X7R</t>
  </si>
  <si>
    <t>Kemet</t>
  </si>
  <si>
    <t>C320C224K5R5TA</t>
  </si>
  <si>
    <t>399-4288-ND</t>
  </si>
  <si>
    <t>C6,14,15,16,17,22,26,28,29,32,33,34,35,39,41,49,54</t>
  </si>
  <si>
    <t>0.1uF / 100nF</t>
  </si>
  <si>
    <t>CERAMIC 0.1UF 50V 10% RADIAL, 0.100” LS</t>
  </si>
  <si>
    <t>C320C104M1U5TA</t>
  </si>
  <si>
    <t>399-4264-ND</t>
  </si>
  <si>
    <t>C18,19</t>
  </si>
  <si>
    <t>47uF</t>
  </si>
  <si>
    <t>TANTALUM 47UF 10V 10% RADIAL, 0.100” LS</t>
  </si>
  <si>
    <t>TAP476K010SCS</t>
  </si>
  <si>
    <t>478-1910-ND</t>
  </si>
  <si>
    <t>C21,56</t>
  </si>
  <si>
    <t>0.33uF</t>
  </si>
  <si>
    <t>CERAMIC 0.33UF 50V 10% RADIAL, 0.100” LS</t>
  </si>
  <si>
    <t>TDK Corporation</t>
  </si>
  <si>
    <t>FK14X7R1H334K</t>
  </si>
  <si>
    <t>445-5312-ND</t>
  </si>
  <si>
    <t>C23,42,53</t>
  </si>
  <si>
    <t>0.01uF</t>
  </si>
  <si>
    <t>CERAMIC 10000PF 50V 10% RADIAL, 0.100” LS</t>
  </si>
  <si>
    <t>C315C103K5R5TA</t>
  </si>
  <si>
    <t>399-4148-ND</t>
  </si>
  <si>
    <t>C36,43,52,57</t>
  </si>
  <si>
    <t>1uF</t>
  </si>
  <si>
    <t>CERAMIC 1UF 25V 10% RADIAL, 0.100” LS</t>
  </si>
  <si>
    <t>C315C105K3R5TA</t>
  </si>
  <si>
    <t>399-9714-ND</t>
  </si>
  <si>
    <t>Diodes/LEDs</t>
  </si>
  <si>
    <t>D2</t>
  </si>
  <si>
    <t>5.6v 1w</t>
  </si>
  <si>
    <t>DIODE ZENER 5.6V 3W AXIAL</t>
  </si>
  <si>
    <t>DO-41</t>
  </si>
  <si>
    <t>ON Semiconductor</t>
  </si>
  <si>
    <t>1N5919BG</t>
  </si>
  <si>
    <t>1N5919BGOS-ND</t>
  </si>
  <si>
    <t>D6,7,8,9,10,11,12,13,14,15,16,17,43,44,45,46,47,48</t>
  </si>
  <si>
    <t>1N5818-TP</t>
  </si>
  <si>
    <t>DIODE SCHOTTKY 1A 30V DO41</t>
  </si>
  <si>
    <t>Micro Commercial Co</t>
  </si>
  <si>
    <t>1N5818-TPCT-ND</t>
  </si>
  <si>
    <t>D3,18,19,20,21,22,23,30,31,35,36,39,41</t>
  </si>
  <si>
    <t>LED-Red</t>
  </si>
  <si>
    <t>0805 SMD</t>
  </si>
  <si>
    <t>D24,25,26,27,28,29,32,37,38,40,42,49,54</t>
  </si>
  <si>
    <t>1N4004</t>
  </si>
  <si>
    <t>DIODE GEN PURPOSE 400V 1A DO41</t>
  </si>
  <si>
    <t>1N4004-TP</t>
  </si>
  <si>
    <t>1N4004-TPMSCT-ND</t>
  </si>
  <si>
    <t>MOV1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</si>
  <si>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</si>
  <si>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</si>
  <si>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</si>
  <si>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</si>
  <si>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</si>
  <si>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</si>
  <si>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L1</t>
  </si>
  <si>
    <t>Ferrite 1.5A 40 Ohm 0805 SMD</t>
  </si>
  <si>
    <t>Laird-Signal Integrity Products</t>
  </si>
  <si>
    <t>MI0805K400R-10</t>
  </si>
  <si>
    <t>240-2389-1-ND</t>
  </si>
  <si>
    <t>Jumper</t>
  </si>
  <si>
    <t>Pin Headers</t>
  </si>
  <si>
    <t>Load1,P20,P21,P33,P34,JP1,JP2,PP1,PP2</t>
  </si>
  <si>
    <t>0.100 Pin Header</t>
  </si>
  <si>
    <t>CONN HEADER 50POS .100" SINGLE GOLD</t>
  </si>
  <si>
    <t>Samtec Inc</t>
  </si>
  <si>
    <t>TSW-150-07-L-S</t>
  </si>
  <si>
    <t>SAM1031-50-ND</t>
  </si>
  <si>
    <t>MOSFETs/Transistors</t>
  </si>
  <si>
    <t>VND7NV04TR-E</t>
  </si>
  <si>
    <t>MOSFET N-CH 40V 6A VND7NV04TR-E 60mOhm</t>
  </si>
  <si>
    <t>DPAK</t>
  </si>
  <si>
    <t>STMicroelectronics</t>
  </si>
  <si>
    <t>Resistors</t>
  </si>
  <si>
    <t>R1,2,3,4,5,11,12</t>
  </si>
  <si>
    <t>10k</t>
  </si>
  <si>
    <t>RES 10.0K OHM 1/4W 1% METAL FILM</t>
  </si>
  <si>
    <t>Yageo</t>
  </si>
  <si>
    <t>MFR-25FBF-10K0</t>
  </si>
  <si>
    <t>10.0KXBK-ND</t>
  </si>
  <si>
    <t>R7,13,16,17,18,19,21,22,41,42,43,44,45,46,54,56,59,60,70,71,74,77,78,80,81,83,84,87,88,95,104,105</t>
  </si>
  <si>
    <t>1k</t>
  </si>
  <si>
    <t>RES 1.00K OHM 1/4W 1% METAL FILM</t>
  </si>
  <si>
    <t>MFR-25FBF-1K00</t>
  </si>
  <si>
    <t>1.00KXBK-ND</t>
  </si>
  <si>
    <t>R8,9,10,47,48,49,50,51,52,53,55,61,62,66,67,72,75</t>
  </si>
  <si>
    <t>2.43k</t>
  </si>
  <si>
    <t>RES 2.43K OHM 1/4W 1% AXIAL</t>
  </si>
  <si>
    <t>MFR-25FBF52-2K43</t>
  </si>
  <si>
    <t>2.43KXBK-ND</t>
  </si>
  <si>
    <t>R26,27,28,32,33,34,57,58,82</t>
  </si>
  <si>
    <t>RES METAL FILM 1/4W 470 OHM 1% AXIAL</t>
  </si>
  <si>
    <t>Stackpole Electronics Inc</t>
  </si>
  <si>
    <t>RNF14FTD470R</t>
  </si>
  <si>
    <t>RNF14FTD470RCT-ND</t>
  </si>
  <si>
    <t>R24,25,31 | For GM sensors</t>
  </si>
  <si>
    <t>2.49k</t>
  </si>
  <si>
    <t>RES 2.49K OHM 0.25W 0.1% METAL FILM</t>
  </si>
  <si>
    <t>For GM Sensors</t>
  </si>
  <si>
    <t>TT Electronics/Welwyn</t>
  </si>
  <si>
    <t>RC55Y-2K49BI</t>
  </si>
  <si>
    <t>985-1047-1-ND</t>
  </si>
  <si>
    <t>Only purchase if using GM Sensors</t>
  </si>
  <si>
    <t>R29</t>
  </si>
  <si>
    <t>3.9k</t>
  </si>
  <si>
    <t>RES 3.9K OHM 1/4W 0.1% METAL FILM AXL</t>
  </si>
  <si>
    <t>MFP-25BRD52-3K9</t>
  </si>
  <si>
    <t>3.9KADCT-ND</t>
  </si>
  <si>
    <t>R30</t>
  </si>
  <si>
    <t>1.0k</t>
  </si>
  <si>
    <t>RES 1K OHM 1/4W 0.1% METAL FILM AXL</t>
  </si>
  <si>
    <t>MFP-25BRD52-1K</t>
  </si>
  <si>
    <t>1KADCT-ND</t>
  </si>
  <si>
    <t>R14,15,35,36,37,38,39,40,63,68,69,73,76,89,90,102,103</t>
  </si>
  <si>
    <t>100k</t>
  </si>
  <si>
    <t>RES 100K OHM 1/4W 1% METAL FILM</t>
  </si>
  <si>
    <t>MFR-25FBF-100K</t>
  </si>
  <si>
    <t>100KXBK-ND</t>
  </si>
  <si>
    <t>R91,92,100,101</t>
  </si>
  <si>
    <t>RES 160 OHM 2W 1% AXIAL</t>
  </si>
  <si>
    <t>FMP200FRF52-160R</t>
  </si>
  <si>
    <t>160YCT-ND</t>
  </si>
  <si>
    <t>ICs</t>
  </si>
  <si>
    <t>U1</t>
  </si>
  <si>
    <t>Freescale Semiconductor</t>
  </si>
  <si>
    <t>U2,3</t>
  </si>
  <si>
    <t>LM2940T-5.0/NOPB</t>
  </si>
  <si>
    <t>IC REGULATOR LDO LM2940-5.0 1A TO220</t>
  </si>
  <si>
    <t>TO-220</t>
  </si>
  <si>
    <t>Texas Instruments</t>
  </si>
  <si>
    <t>7721-7PPSG</t>
  </si>
  <si>
    <t>INSULATING SHOULDER WASHER</t>
  </si>
  <si>
    <t>Aavid Thermalloy</t>
  </si>
  <si>
    <t>HS418-ND</t>
  </si>
  <si>
    <t>U6</t>
  </si>
  <si>
    <t>U9,12</t>
  </si>
  <si>
    <t>Microchip Technology</t>
  </si>
  <si>
    <t>U10,14</t>
  </si>
  <si>
    <t>US Dollars</t>
  </si>
  <si>
    <t>Not including shipping or sales tax</t>
  </si>
  <si>
    <t>Case</t>
  </si>
  <si>
    <t>3.12”x5.00”x1.85” Extruded Aluminum Split Body Case</t>
  </si>
  <si>
    <t>Context Engineering Company</t>
  </si>
  <si>
    <t>3008H-5B (plain ends) or 3008F-5N (flanged ends)</t>
  </si>
  <si>
    <t>http://store01.prostores.com/servlet/thescienceshop/the-2220/5.0%22-L-x-3.12%22/Detail</t>
  </si>
  <si>
    <t>Printed Circuit Board</t>
  </si>
  <si>
    <t>Estimate ONLY</t>
  </si>
  <si>
    <t>N/A</t>
  </si>
  <si>
    <t>Total of Materials:Cost to Manufacture</t>
  </si>
  <si>
    <t>My reference</t>
  </si>
  <si>
    <t>R2,4,6,8,22,</t>
  </si>
  <si>
    <t>R1,3</t>
  </si>
  <si>
    <t>R7</t>
  </si>
  <si>
    <t>R21</t>
  </si>
  <si>
    <t>680k</t>
  </si>
  <si>
    <t>RES 680 OHM 1/4W 1% AXIAL</t>
  </si>
  <si>
    <t>R9,12,15,18</t>
  </si>
  <si>
    <t>R25,27,31,32</t>
  </si>
  <si>
    <t>R10,13,16,19,23,24,29,30</t>
  </si>
  <si>
    <t>R11,14,17,20,35,36,37,38</t>
  </si>
  <si>
    <t>C16</t>
  </si>
  <si>
    <t>C14</t>
  </si>
  <si>
    <t>LED1,2,3,4,5,6,7,8</t>
  </si>
  <si>
    <t>D16</t>
  </si>
  <si>
    <t>LED SS 5MM 625NM RED DIFF</t>
  </si>
  <si>
    <t>5mm-LED</t>
  </si>
  <si>
    <t>D9,10,11,12</t>
  </si>
  <si>
    <t>MPX4250AP-ND</t>
  </si>
  <si>
    <t>6-SIP</t>
  </si>
  <si>
    <t>SENSOR ABS PRESS 36.3 PSI MAX</t>
  </si>
  <si>
    <t>MPX4250A</t>
  </si>
  <si>
    <t>AE10011-ND</t>
  </si>
  <si>
    <t>AR08-HZL-TT-R</t>
  </si>
  <si>
    <t>IC SOCKET MACH PIN ST 8POS TIN</t>
  </si>
  <si>
    <t>R39, 40</t>
  </si>
  <si>
    <t>C2,4,6,8,10</t>
  </si>
  <si>
    <t>C19</t>
  </si>
  <si>
    <t>C18</t>
  </si>
  <si>
    <t>C1,3,5,7,9,13,15</t>
  </si>
  <si>
    <t>C11,12,20,22</t>
  </si>
  <si>
    <t>D1,2,3,4,5,6,7,8,13,14,15</t>
  </si>
  <si>
    <t>497-11714-1-ND</t>
  </si>
  <si>
    <t>Q1,2,3,4</t>
  </si>
  <si>
    <t>Q1,2,3,4 (v0.2.1 board)</t>
  </si>
  <si>
    <t>Q1,2,3,4 (v0.2 board)</t>
  </si>
  <si>
    <t>TC4424EPA</t>
  </si>
  <si>
    <t>IC1,2</t>
  </si>
  <si>
    <t>TC4424EPA-ND</t>
  </si>
  <si>
    <t>IC MOSFET DVR 3A DUAL HS 8-DIP</t>
  </si>
  <si>
    <t>8-DIP</t>
  </si>
  <si>
    <t>497-5896-5-ND</t>
  </si>
  <si>
    <t>MOSFET N-CH 33V 62A TO-220</t>
  </si>
  <si>
    <t>STP62NS04Z</t>
  </si>
  <si>
    <t>IC5</t>
  </si>
  <si>
    <t>TC4425EPA</t>
  </si>
  <si>
    <t>TC4425EPA-ND</t>
  </si>
  <si>
    <t>v0.2</t>
  </si>
  <si>
    <t>3M9580-ND</t>
  </si>
  <si>
    <t>SHUNT JUMPER .1" BLACK GOLD</t>
  </si>
  <si>
    <t>1050-1018-ND</t>
  </si>
  <si>
    <t>Arduino Mega</t>
  </si>
  <si>
    <t>Note that these can be found a lot cheaper elsewhere (~$25)</t>
  </si>
  <si>
    <t>Case (TBA)</t>
  </si>
  <si>
    <t>Male pins</t>
  </si>
  <si>
    <t>Can be found much cheaper elsewhere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</si>
</sst>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10" x14ac:knownFonts="1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Arial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3DEB3D"/>
        <bgColor indexed="64"/>
      </patternFill>
    </fill>
    <fill>
      <patternFill patternType="solid">
        <fgColor rgb="FF00AE00"/>
        <bgColor indexed="64"/>
      </patternFill>
    </fill>
    <fill>
      <patternFill patternType="solid">
        <fgColor rgb="FF3DEB3D"/>
        <bgColor rgb="FF000000"/>
      </patternFill>
    </fill>
    <fill>
      <patternFill patternType="solid">
        <fgColor rgb="FF00AE00"/>
        <bgColor rgb="FF0000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1" applyBorder="1" applyAlignment="1">
      <alignment horizontal="center" vertical="center" wrapText="1"/>
    </xf>
    <xf numFmtId="8" fontId="3" fillId="3" borderId="1" xfId="0" applyNumberFormat="1" applyFont="1" applyFill="1" applyBorder="1" applyAlignment="1">
      <alignment horizontal="center" vertical="center" wrapText="1"/>
    </xf>
    <xf numFmtId="8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8" fontId="2" fillId="0" borderId="1" xfId="0" applyNumberFormat="1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8" fontId="3" fillId="5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2" fillId="0" borderId="3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</cellXfs>
  <cellStyles count="25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search.digikey.com/us/en/products/MFP-25BRD52-1K/1KADCT-ND/2059121" TargetMode="External"/><Relationship Id="rId12" Type="http://schemas.openxmlformats.org/officeDocument/2006/relationships/hyperlink" Target="http://search.digikey.com/us/en/products/MFR-25FBF-100K/100KXBK-ND/13473" TargetMode="External"/><Relationship Id="rId13" Type="http://schemas.openxmlformats.org/officeDocument/2006/relationships/hyperlink" Target="http://store01.prostores.com/servlet/thescienceshop/the-2220/5.0%22-L-x-3.12%22/Detail" TargetMode="External"/><Relationship Id="rId14" Type="http://schemas.openxmlformats.org/officeDocument/2006/relationships/hyperlink" Target="http://www.digikey.com.au/product-detail/en/MPX4250AP/MPX4250AP-ND/464053" TargetMode="External"/><Relationship Id="rId15" Type="http://schemas.openxmlformats.org/officeDocument/2006/relationships/hyperlink" Target="http://www.digikey.com.au/product-detail/en/VNN7NV04PTR-E/497-11714-1-ND/2746943" TargetMode="External"/><Relationship Id="rId16" Type="http://schemas.openxmlformats.org/officeDocument/2006/relationships/vmlDrawing" Target="../drawings/vmlDrawing1.vml"/><Relationship Id="rId17" Type="http://schemas.openxmlformats.org/officeDocument/2006/relationships/comments" Target="../comments1.xml"/><Relationship Id="rId1" Type="http://schemas.openxmlformats.org/officeDocument/2006/relationships/hyperlink" Target="http://www.digikey.com/product-detail/en/TAP106K035SCS/478-1842-ND/563945" TargetMode="External"/><Relationship Id="rId2" Type="http://schemas.openxmlformats.org/officeDocument/2006/relationships/hyperlink" Target="http://search.digikey.com/us/en/products/TAP476K010SCS/478-1910-ND/564013" TargetMode="External"/><Relationship Id="rId3" Type="http://schemas.openxmlformats.org/officeDocument/2006/relationships/hyperlink" Target="http://search.digikey.com/us/en/products/FK14X7R1H334K/445-5312-ND/2256792" TargetMode="External"/><Relationship Id="rId4" Type="http://schemas.openxmlformats.org/officeDocument/2006/relationships/hyperlink" Target="http://www.digikey.com/product-detail/en/C315C103K5R5TA/399-4148-ND/817924" TargetMode="External"/><Relationship Id="rId5" Type="http://schemas.openxmlformats.org/officeDocument/2006/relationships/hyperlink" Target="http://search.digikey.com/us/en/products/1N5818-TP/1N5818-TPCT-ND/950587" TargetMode="External"/><Relationship Id="rId6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search.digikey.com/us/en/products/TSW-150-07-L-S/SAM1031-50-ND/1101377" TargetMode="External"/><Relationship Id="rId8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search.digikey.com/us/en/products/MFP-25BRD52-3K9/3.9KADCT-ND/20591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55"/>
  <sheetViews>
    <sheetView tabSelected="1" workbookViewId="0">
      <selection activeCell="A37" sqref="A37"/>
    </sheetView>
  </sheetViews>
  <sheetFormatPr baseColWidth="10" defaultRowHeight="15" x14ac:dyDescent="0"/>
  <cols>
    <col min="1" max="1" width="18.83203125" customWidth="1"/>
    <col min="2" max="3" width="69.83203125" customWidth="1"/>
    <col min="4" max="4" width="15" customWidth="1"/>
    <col min="5" max="5" width="53.1640625" customWidth="1"/>
    <col min="9" max="9" width="17.1640625" customWidth="1"/>
    <col min="10" max="10" width="28" customWidth="1"/>
    <col min="13" max="13" width="47.83203125" customWidth="1"/>
  </cols>
  <sheetData>
    <row r="1" spans="1:13" ht="27" thickBot="1">
      <c r="A1" s="1" t="s">
        <v>0</v>
      </c>
      <c r="B1" s="1" t="s">
        <v>1</v>
      </c>
      <c r="C1" s="1" t="s">
        <v>175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16" thickBot="1">
      <c r="A2" s="3"/>
      <c r="B2" s="4" t="s">
        <v>12</v>
      </c>
      <c r="C2" s="4"/>
      <c r="D2" s="3"/>
      <c r="E2" s="3"/>
      <c r="F2" s="3"/>
      <c r="G2" s="3"/>
      <c r="H2" s="3"/>
      <c r="I2" s="3"/>
      <c r="J2" s="3"/>
      <c r="K2" s="3"/>
      <c r="L2" s="3"/>
      <c r="M2" s="4"/>
    </row>
    <row r="3" spans="1:13" ht="27" thickBot="1">
      <c r="A3" s="20">
        <v>1</v>
      </c>
      <c r="B3" s="4" t="s">
        <v>13</v>
      </c>
      <c r="C3" s="4" t="s">
        <v>186</v>
      </c>
      <c r="D3" s="3" t="s">
        <v>14</v>
      </c>
      <c r="E3" s="3" t="s">
        <v>15</v>
      </c>
      <c r="F3" s="3" t="s">
        <v>16</v>
      </c>
      <c r="G3" s="3">
        <v>4</v>
      </c>
      <c r="H3" s="3" t="s">
        <v>17</v>
      </c>
      <c r="I3" s="3" t="s">
        <v>18</v>
      </c>
      <c r="J3" s="7" t="s">
        <v>19</v>
      </c>
      <c r="K3" s="8">
        <v>1.62</v>
      </c>
      <c r="L3" s="9">
        <f>K3*A3</f>
        <v>1.62</v>
      </c>
      <c r="M3" s="4"/>
    </row>
    <row r="4" spans="1:13" ht="16" thickBot="1">
      <c r="A4" s="20">
        <v>5</v>
      </c>
      <c r="B4" s="4" t="s">
        <v>20</v>
      </c>
      <c r="C4" s="4" t="s">
        <v>201</v>
      </c>
      <c r="D4" s="3" t="s">
        <v>21</v>
      </c>
      <c r="E4" s="2" t="s">
        <v>22</v>
      </c>
      <c r="F4" s="3" t="s">
        <v>23</v>
      </c>
      <c r="G4" s="3">
        <v>15</v>
      </c>
      <c r="H4" s="3" t="s">
        <v>24</v>
      </c>
      <c r="I4" s="3" t="s">
        <v>25</v>
      </c>
      <c r="J4" s="6" t="s">
        <v>26</v>
      </c>
      <c r="K4" s="8">
        <v>0.46</v>
      </c>
      <c r="L4" s="9">
        <f t="shared" ref="L4:L9" si="0">K4*A4</f>
        <v>2.3000000000000003</v>
      </c>
      <c r="M4" s="4"/>
    </row>
    <row r="5" spans="1:13" ht="16" thickBot="1">
      <c r="A5" s="20">
        <v>7</v>
      </c>
      <c r="B5" s="4" t="s">
        <v>27</v>
      </c>
      <c r="C5" s="4" t="s">
        <v>204</v>
      </c>
      <c r="D5" s="3" t="s">
        <v>28</v>
      </c>
      <c r="E5" s="3" t="s">
        <v>29</v>
      </c>
      <c r="F5" s="3" t="s">
        <v>23</v>
      </c>
      <c r="G5" s="3">
        <v>17</v>
      </c>
      <c r="H5" s="3" t="s">
        <v>24</v>
      </c>
      <c r="I5" s="3" t="s">
        <v>30</v>
      </c>
      <c r="J5" s="6" t="s">
        <v>31</v>
      </c>
      <c r="K5" s="8">
        <v>0.22</v>
      </c>
      <c r="L5" s="9">
        <f t="shared" si="0"/>
        <v>1.54</v>
      </c>
      <c r="M5" s="4"/>
    </row>
    <row r="6" spans="1:13" ht="27" thickBot="1">
      <c r="A6" s="20">
        <v>1</v>
      </c>
      <c r="B6" s="4" t="s">
        <v>32</v>
      </c>
      <c r="C6" s="4" t="s">
        <v>187</v>
      </c>
      <c r="D6" s="3" t="s">
        <v>33</v>
      </c>
      <c r="E6" s="3" t="s">
        <v>34</v>
      </c>
      <c r="F6" s="3" t="s">
        <v>16</v>
      </c>
      <c r="G6" s="3">
        <v>2</v>
      </c>
      <c r="H6" s="3" t="s">
        <v>17</v>
      </c>
      <c r="I6" s="3" t="s">
        <v>35</v>
      </c>
      <c r="J6" s="11" t="s">
        <v>36</v>
      </c>
      <c r="K6" s="8">
        <v>1.65</v>
      </c>
      <c r="L6" s="9">
        <f t="shared" si="0"/>
        <v>1.65</v>
      </c>
      <c r="M6" s="4"/>
    </row>
    <row r="7" spans="1:13" ht="27" thickBot="1">
      <c r="A7" s="20">
        <v>1</v>
      </c>
      <c r="B7" s="4" t="s">
        <v>37</v>
      </c>
      <c r="C7" s="4" t="s">
        <v>203</v>
      </c>
      <c r="D7" s="3" t="s">
        <v>38</v>
      </c>
      <c r="E7" s="2" t="s">
        <v>39</v>
      </c>
      <c r="F7" s="3" t="s">
        <v>23</v>
      </c>
      <c r="G7" s="3">
        <v>2</v>
      </c>
      <c r="H7" s="3" t="s">
        <v>40</v>
      </c>
      <c r="I7" s="3" t="s">
        <v>41</v>
      </c>
      <c r="J7" s="7" t="s">
        <v>42</v>
      </c>
      <c r="K7" s="8">
        <v>0.38</v>
      </c>
      <c r="L7" s="9">
        <f t="shared" si="0"/>
        <v>0.38</v>
      </c>
      <c r="M7" s="4"/>
    </row>
    <row r="8" spans="1:13" ht="16" thickBot="1">
      <c r="A8" s="20">
        <v>1</v>
      </c>
      <c r="B8" s="4" t="s">
        <v>43</v>
      </c>
      <c r="C8" s="4" t="s">
        <v>202</v>
      </c>
      <c r="D8" s="3" t="s">
        <v>44</v>
      </c>
      <c r="E8" s="2" t="s">
        <v>45</v>
      </c>
      <c r="F8" s="3" t="s">
        <v>23</v>
      </c>
      <c r="G8" s="3">
        <v>3</v>
      </c>
      <c r="H8" s="3" t="s">
        <v>24</v>
      </c>
      <c r="I8" s="3" t="s">
        <v>46</v>
      </c>
      <c r="J8" s="7" t="s">
        <v>47</v>
      </c>
      <c r="K8" s="8">
        <v>0.31</v>
      </c>
      <c r="L8" s="9">
        <f t="shared" si="0"/>
        <v>0.31</v>
      </c>
      <c r="M8" s="4"/>
    </row>
    <row r="9" spans="1:13" ht="16" thickBot="1">
      <c r="A9" s="20">
        <v>4</v>
      </c>
      <c r="B9" s="4" t="s">
        <v>48</v>
      </c>
      <c r="C9" s="4" t="s">
        <v>205</v>
      </c>
      <c r="D9" s="3" t="s">
        <v>49</v>
      </c>
      <c r="E9" s="3" t="s">
        <v>50</v>
      </c>
      <c r="F9" s="3" t="s">
        <v>23</v>
      </c>
      <c r="G9" s="3">
        <v>4</v>
      </c>
      <c r="H9" s="3" t="s">
        <v>24</v>
      </c>
      <c r="I9" s="3" t="s">
        <v>51</v>
      </c>
      <c r="J9" s="2" t="s">
        <v>52</v>
      </c>
      <c r="K9" s="8">
        <v>0.79</v>
      </c>
      <c r="L9" s="9">
        <f t="shared" si="0"/>
        <v>3.16</v>
      </c>
      <c r="M9" s="4"/>
    </row>
    <row r="10" spans="1:13" ht="16" thickBot="1">
      <c r="A10" s="3"/>
      <c r="B10" s="4"/>
      <c r="C10" s="4"/>
      <c r="D10" s="3"/>
      <c r="E10" s="3"/>
      <c r="F10" s="3"/>
      <c r="G10" s="3"/>
      <c r="H10" s="3"/>
      <c r="I10" s="3"/>
      <c r="J10" s="3"/>
      <c r="K10" s="3"/>
      <c r="L10" s="3"/>
      <c r="M10" s="4"/>
    </row>
    <row r="11" spans="1:13" ht="16" thickBot="1">
      <c r="A11" s="3"/>
      <c r="B11" s="4" t="s">
        <v>53</v>
      </c>
      <c r="C11" s="4"/>
      <c r="D11" s="3"/>
      <c r="E11" s="3"/>
      <c r="F11" s="3"/>
      <c r="G11" s="3"/>
      <c r="H11" s="3"/>
      <c r="I11" s="3"/>
      <c r="J11" s="3"/>
      <c r="K11" s="3"/>
      <c r="L11" s="3"/>
      <c r="M11" s="4"/>
    </row>
    <row r="12" spans="1:13" ht="40" thickBot="1">
      <c r="A12" s="20">
        <v>1</v>
      </c>
      <c r="B12" s="4" t="s">
        <v>54</v>
      </c>
      <c r="C12" s="4" t="s">
        <v>189</v>
      </c>
      <c r="D12" s="3" t="s">
        <v>55</v>
      </c>
      <c r="E12" s="10" t="s">
        <v>56</v>
      </c>
      <c r="F12" s="3" t="s">
        <v>57</v>
      </c>
      <c r="G12" s="3">
        <v>1</v>
      </c>
      <c r="H12" s="3" t="s">
        <v>58</v>
      </c>
      <c r="I12" s="10" t="s">
        <v>59</v>
      </c>
      <c r="J12" s="10" t="s">
        <v>60</v>
      </c>
      <c r="K12" s="8">
        <v>0.34</v>
      </c>
      <c r="L12" s="9">
        <f t="shared" ref="L12:L15" si="1">K12*A12</f>
        <v>0.34</v>
      </c>
      <c r="M12" s="4"/>
    </row>
    <row r="13" spans="1:13" ht="40" thickBot="1">
      <c r="A13" s="20">
        <v>11</v>
      </c>
      <c r="B13" s="4" t="s">
        <v>61</v>
      </c>
      <c r="C13" s="4" t="s">
        <v>206</v>
      </c>
      <c r="D13" s="3" t="s">
        <v>62</v>
      </c>
      <c r="E13" s="3" t="s">
        <v>63</v>
      </c>
      <c r="F13" s="3" t="s">
        <v>57</v>
      </c>
      <c r="G13" s="3">
        <v>18</v>
      </c>
      <c r="H13" s="3" t="s">
        <v>64</v>
      </c>
      <c r="I13" s="3" t="s">
        <v>62</v>
      </c>
      <c r="J13" s="11" t="s">
        <v>65</v>
      </c>
      <c r="K13" s="8">
        <v>0.3</v>
      </c>
      <c r="L13" s="9">
        <f t="shared" si="1"/>
        <v>3.3</v>
      </c>
      <c r="M13" s="4"/>
    </row>
    <row r="14" spans="1:13" ht="16" thickBot="1">
      <c r="A14" s="20">
        <v>8</v>
      </c>
      <c r="B14" s="4" t="s">
        <v>66</v>
      </c>
      <c r="C14" s="4" t="s">
        <v>188</v>
      </c>
      <c r="D14" s="3" t="s">
        <v>67</v>
      </c>
      <c r="E14" s="3" t="s">
        <v>190</v>
      </c>
      <c r="F14" s="3" t="s">
        <v>191</v>
      </c>
      <c r="G14" s="3"/>
      <c r="H14" s="3"/>
      <c r="I14" s="3"/>
      <c r="J14" s="11"/>
      <c r="K14" s="8"/>
      <c r="L14" s="9">
        <f t="shared" si="1"/>
        <v>0</v>
      </c>
      <c r="M14" s="4"/>
    </row>
    <row r="15" spans="1:13" ht="40" thickBot="1">
      <c r="A15" s="20">
        <v>4</v>
      </c>
      <c r="B15" s="4" t="s">
        <v>69</v>
      </c>
      <c r="C15" s="4" t="s">
        <v>192</v>
      </c>
      <c r="D15" s="3" t="s">
        <v>70</v>
      </c>
      <c r="E15" s="3" t="s">
        <v>71</v>
      </c>
      <c r="F15" s="3" t="s">
        <v>57</v>
      </c>
      <c r="G15" s="3">
        <v>13</v>
      </c>
      <c r="H15" s="3" t="s">
        <v>64</v>
      </c>
      <c r="I15" s="3" t="s">
        <v>72</v>
      </c>
      <c r="J15" s="2" t="s">
        <v>73</v>
      </c>
      <c r="K15" s="8">
        <v>0.11</v>
      </c>
      <c r="L15" s="9">
        <f t="shared" si="1"/>
        <v>0.44</v>
      </c>
      <c r="M15" s="4"/>
    </row>
    <row r="16" spans="1:13" ht="16" thickBot="1">
      <c r="A16" s="3"/>
      <c r="B16" s="4"/>
      <c r="C16" s="4"/>
      <c r="D16" s="3"/>
      <c r="E16" s="3"/>
      <c r="F16" s="3"/>
      <c r="G16" s="3"/>
      <c r="H16" s="3"/>
      <c r="I16" s="3"/>
      <c r="J16" s="3"/>
      <c r="K16" s="3"/>
      <c r="L16" s="3"/>
      <c r="M16" s="4"/>
    </row>
    <row r="17" spans="1:13" ht="16" thickBot="1">
      <c r="A17" s="12"/>
      <c r="B17" s="4"/>
      <c r="C17" s="4"/>
      <c r="D17" s="3"/>
      <c r="E17" s="3"/>
      <c r="F17" s="3"/>
      <c r="G17" s="3"/>
      <c r="H17" s="3"/>
      <c r="I17" s="3"/>
      <c r="J17" s="3"/>
      <c r="K17" s="12"/>
      <c r="L17" s="3"/>
      <c r="M17" s="3"/>
    </row>
    <row r="18" spans="1:13" ht="16" thickBot="1">
      <c r="A18" s="3"/>
      <c r="B18" s="4"/>
      <c r="C18" s="4"/>
      <c r="D18" s="3"/>
      <c r="E18" s="3"/>
      <c r="F18" s="3"/>
      <c r="G18" s="3"/>
      <c r="H18" s="3"/>
      <c r="I18" s="3"/>
      <c r="J18" s="3"/>
      <c r="K18" s="3"/>
      <c r="L18" s="3"/>
      <c r="M18" s="4"/>
    </row>
    <row r="19" spans="1:13" ht="27" thickBot="1">
      <c r="A19" s="20">
        <v>1</v>
      </c>
      <c r="B19" s="4" t="s">
        <v>74</v>
      </c>
      <c r="C19" s="4"/>
      <c r="D19" s="3" t="s">
        <v>75</v>
      </c>
      <c r="E19" s="3" t="s">
        <v>76</v>
      </c>
      <c r="F19" s="3" t="s">
        <v>77</v>
      </c>
      <c r="G19" s="3">
        <v>1</v>
      </c>
      <c r="H19" s="3" t="s">
        <v>78</v>
      </c>
      <c r="I19" s="3" t="s">
        <v>79</v>
      </c>
      <c r="J19" s="11" t="s">
        <v>80</v>
      </c>
      <c r="K19" s="8">
        <v>0.72</v>
      </c>
      <c r="L19" s="9">
        <f t="shared" ref="L19:L21" si="2">K19*A19</f>
        <v>0.72</v>
      </c>
      <c r="M19" s="4"/>
    </row>
    <row r="20" spans="1:13" ht="40" thickBot="1">
      <c r="A20" s="5">
        <v>1</v>
      </c>
      <c r="B20" s="4" t="s">
        <v>81</v>
      </c>
      <c r="C20" s="4"/>
      <c r="D20" s="3">
        <v>40</v>
      </c>
      <c r="E20" s="3" t="s">
        <v>82</v>
      </c>
      <c r="F20" s="3" t="s">
        <v>68</v>
      </c>
      <c r="G20" s="3">
        <v>1</v>
      </c>
      <c r="H20" s="3" t="s">
        <v>83</v>
      </c>
      <c r="I20" s="3" t="s">
        <v>84</v>
      </c>
      <c r="J20" s="3" t="s">
        <v>85</v>
      </c>
      <c r="K20" s="8">
        <v>0.1</v>
      </c>
      <c r="L20" s="9">
        <f t="shared" si="2"/>
        <v>0.1</v>
      </c>
      <c r="M20" s="4"/>
    </row>
    <row r="21" spans="1:13" ht="16" thickBot="1">
      <c r="A21" s="20">
        <v>4</v>
      </c>
      <c r="B21" s="4"/>
      <c r="C21" s="4"/>
      <c r="D21" s="3" t="s">
        <v>86</v>
      </c>
      <c r="E21" s="3" t="s">
        <v>224</v>
      </c>
      <c r="F21" s="3"/>
      <c r="G21" s="3"/>
      <c r="H21" s="3"/>
      <c r="I21" s="3"/>
      <c r="J21" s="3" t="s">
        <v>223</v>
      </c>
      <c r="K21" s="8">
        <v>0.12</v>
      </c>
      <c r="L21" s="9">
        <f t="shared" si="2"/>
        <v>0.48</v>
      </c>
      <c r="M21" s="4"/>
    </row>
    <row r="22" spans="1:13" ht="16" thickBot="1">
      <c r="A22" s="3"/>
      <c r="B22" s="4"/>
      <c r="C22" s="4"/>
      <c r="D22" s="3"/>
      <c r="E22" s="3"/>
      <c r="F22" s="3"/>
      <c r="G22" s="3"/>
      <c r="H22" s="3"/>
      <c r="I22" s="3"/>
      <c r="J22" s="3"/>
      <c r="K22" s="3"/>
      <c r="L22" s="3"/>
      <c r="M22" s="4"/>
    </row>
    <row r="23" spans="1:13" ht="16" thickBot="1">
      <c r="A23" s="3"/>
      <c r="B23" s="4" t="s">
        <v>87</v>
      </c>
      <c r="C23" s="4"/>
      <c r="D23" s="3"/>
      <c r="E23" s="3"/>
      <c r="F23" s="3"/>
      <c r="G23" s="3"/>
      <c r="H23" s="3"/>
      <c r="I23" s="3"/>
      <c r="J23" s="3"/>
      <c r="K23" s="3"/>
      <c r="L23" s="3"/>
      <c r="M23" s="4"/>
    </row>
    <row r="24" spans="1:13" ht="27" thickBot="1">
      <c r="A24" s="20">
        <v>2</v>
      </c>
      <c r="B24" s="4" t="s">
        <v>88</v>
      </c>
      <c r="C24" s="4" t="s">
        <v>229</v>
      </c>
      <c r="D24" s="3" t="s">
        <v>89</v>
      </c>
      <c r="E24" s="3" t="s">
        <v>90</v>
      </c>
      <c r="F24" s="3"/>
      <c r="G24" s="3">
        <v>1</v>
      </c>
      <c r="H24" s="3" t="s">
        <v>91</v>
      </c>
      <c r="I24" s="3" t="s">
        <v>92</v>
      </c>
      <c r="J24" s="11" t="s">
        <v>93</v>
      </c>
      <c r="K24" s="9">
        <v>3.11</v>
      </c>
      <c r="L24" s="9">
        <f t="shared" ref="L24:L28" si="3">K24*A24</f>
        <v>6.22</v>
      </c>
      <c r="M24" s="4" t="s">
        <v>230</v>
      </c>
    </row>
    <row r="25" spans="1:13" ht="16" thickBot="1">
      <c r="A25" s="3"/>
      <c r="B25" s="4"/>
      <c r="C25" s="4"/>
      <c r="D25" s="3"/>
      <c r="E25" s="3"/>
      <c r="F25" s="3"/>
      <c r="G25" s="3"/>
      <c r="H25" s="3"/>
      <c r="I25" s="3"/>
      <c r="J25" s="3"/>
      <c r="K25" s="3"/>
      <c r="L25" s="9"/>
      <c r="M25" s="4"/>
    </row>
    <row r="26" spans="1:13" ht="16" thickBot="1">
      <c r="A26" s="3"/>
      <c r="B26" s="4" t="s">
        <v>94</v>
      </c>
      <c r="C26" s="4"/>
      <c r="D26" s="3"/>
      <c r="E26" s="3"/>
      <c r="F26" s="3"/>
      <c r="G26" s="3"/>
      <c r="H26" s="3"/>
      <c r="I26" s="3"/>
      <c r="J26" s="3"/>
      <c r="K26" s="3"/>
      <c r="L26" s="9"/>
      <c r="M26" s="4"/>
    </row>
    <row r="27" spans="1:13" ht="27" thickBot="1">
      <c r="A27" s="20">
        <v>4</v>
      </c>
      <c r="B27" s="4" t="s">
        <v>208</v>
      </c>
      <c r="C27" s="4" t="s">
        <v>209</v>
      </c>
      <c r="D27" s="10" t="s">
        <v>95</v>
      </c>
      <c r="E27" s="3" t="s">
        <v>96</v>
      </c>
      <c r="F27" s="3" t="s">
        <v>97</v>
      </c>
      <c r="G27" s="3">
        <f>A27</f>
        <v>4</v>
      </c>
      <c r="H27" s="3" t="s">
        <v>98</v>
      </c>
      <c r="I27" s="10" t="s">
        <v>95</v>
      </c>
      <c r="J27" s="21" t="s">
        <v>207</v>
      </c>
      <c r="K27" s="9">
        <v>1.75</v>
      </c>
      <c r="L27" s="9">
        <f t="shared" si="3"/>
        <v>7</v>
      </c>
      <c r="M27" s="4"/>
    </row>
    <row r="28" spans="1:13" ht="27" thickBot="1">
      <c r="A28" s="20">
        <v>4</v>
      </c>
      <c r="B28" s="4" t="s">
        <v>208</v>
      </c>
      <c r="C28" s="4" t="s">
        <v>210</v>
      </c>
      <c r="D28" s="3" t="s">
        <v>218</v>
      </c>
      <c r="E28" s="3" t="s">
        <v>217</v>
      </c>
      <c r="F28" s="3" t="s">
        <v>154</v>
      </c>
      <c r="G28" s="3">
        <f>A28</f>
        <v>4</v>
      </c>
      <c r="H28" s="3" t="s">
        <v>98</v>
      </c>
      <c r="I28" s="3" t="s">
        <v>218</v>
      </c>
      <c r="J28" s="23" t="s">
        <v>216</v>
      </c>
      <c r="K28" s="9">
        <v>1.79</v>
      </c>
      <c r="L28" s="9">
        <f t="shared" si="3"/>
        <v>7.16</v>
      </c>
      <c r="M28" s="4"/>
    </row>
    <row r="29" spans="1:13" ht="16" thickBot="1">
      <c r="A29" s="3"/>
      <c r="B29" s="4"/>
      <c r="C29" s="4"/>
      <c r="D29" s="3"/>
      <c r="E29" s="3"/>
      <c r="F29" s="3"/>
      <c r="G29" s="3"/>
      <c r="H29" s="3"/>
      <c r="I29" s="3"/>
      <c r="J29" s="3"/>
      <c r="K29" s="3"/>
      <c r="L29" s="3"/>
      <c r="M29" s="4"/>
    </row>
    <row r="30" spans="1:13" ht="16" thickBot="1">
      <c r="A30" s="3"/>
      <c r="B30" s="4" t="s">
        <v>99</v>
      </c>
      <c r="C30" s="4"/>
      <c r="D30" s="3"/>
      <c r="E30" s="3"/>
      <c r="F30" s="3"/>
      <c r="G30" s="3"/>
      <c r="H30" s="3"/>
      <c r="I30" s="3"/>
      <c r="J30" s="3"/>
      <c r="K30" s="3"/>
      <c r="L30" s="3"/>
      <c r="M30" s="4"/>
    </row>
    <row r="31" spans="1:13" ht="16" thickBot="1">
      <c r="A31" s="5">
        <v>7</v>
      </c>
      <c r="B31" s="4" t="s">
        <v>100</v>
      </c>
      <c r="C31" s="4" t="s">
        <v>200</v>
      </c>
      <c r="D31" s="3" t="s">
        <v>101</v>
      </c>
      <c r="E31" s="3" t="s">
        <v>102</v>
      </c>
      <c r="F31" s="3"/>
      <c r="G31" s="3">
        <v>7</v>
      </c>
      <c r="H31" s="3" t="s">
        <v>103</v>
      </c>
      <c r="I31" s="3" t="s">
        <v>104</v>
      </c>
      <c r="J31" s="11" t="s">
        <v>105</v>
      </c>
      <c r="K31" s="8">
        <v>0.08</v>
      </c>
      <c r="L31" s="9">
        <f t="shared" ref="L31:L33" si="4">K31*A31</f>
        <v>0.56000000000000005</v>
      </c>
      <c r="M31" s="4"/>
    </row>
    <row r="32" spans="1:13" ht="27" thickBot="1">
      <c r="A32" s="5">
        <v>32</v>
      </c>
      <c r="B32" s="4" t="s">
        <v>106</v>
      </c>
      <c r="C32" s="4" t="s">
        <v>184</v>
      </c>
      <c r="D32" s="3" t="s">
        <v>107</v>
      </c>
      <c r="E32" s="3" t="s">
        <v>108</v>
      </c>
      <c r="F32" s="3"/>
      <c r="G32" s="3">
        <v>32</v>
      </c>
      <c r="H32" s="3" t="s">
        <v>103</v>
      </c>
      <c r="I32" s="3" t="s">
        <v>109</v>
      </c>
      <c r="J32" s="11" t="s">
        <v>110</v>
      </c>
      <c r="K32" s="8">
        <v>0.06</v>
      </c>
      <c r="L32" s="9">
        <f t="shared" si="4"/>
        <v>1.92</v>
      </c>
      <c r="M32" s="4"/>
    </row>
    <row r="33" spans="1:13" ht="27" thickBot="1">
      <c r="A33" s="16">
        <v>17</v>
      </c>
      <c r="B33" s="17"/>
      <c r="C33" s="17" t="s">
        <v>182</v>
      </c>
      <c r="D33" s="18" t="s">
        <v>180</v>
      </c>
      <c r="E33" s="10" t="s">
        <v>181</v>
      </c>
      <c r="F33" s="3"/>
      <c r="G33" s="18">
        <v>17</v>
      </c>
      <c r="H33" s="18" t="s">
        <v>103</v>
      </c>
      <c r="I33" s="10" t="s">
        <v>114</v>
      </c>
      <c r="J33" s="10" t="s">
        <v>115</v>
      </c>
      <c r="K33" s="19">
        <v>0.08</v>
      </c>
      <c r="L33" s="9">
        <f t="shared" si="4"/>
        <v>1.36</v>
      </c>
      <c r="M33" s="17"/>
    </row>
    <row r="34" spans="1:13" ht="16" thickBot="1">
      <c r="A34" s="5">
        <v>17</v>
      </c>
      <c r="B34" s="4" t="s">
        <v>111</v>
      </c>
      <c r="C34" s="4"/>
      <c r="D34" s="3" t="s">
        <v>112</v>
      </c>
      <c r="E34" s="10" t="s">
        <v>113</v>
      </c>
      <c r="F34" s="3"/>
      <c r="G34" s="3"/>
      <c r="H34" s="3"/>
      <c r="I34" s="10"/>
      <c r="J34" s="10"/>
      <c r="K34" s="8"/>
      <c r="L34" s="9"/>
      <c r="M34" s="4"/>
    </row>
    <row r="35" spans="1:13" ht="40" thickBot="1">
      <c r="A35" s="5">
        <v>9</v>
      </c>
      <c r="B35" s="4" t="s">
        <v>116</v>
      </c>
      <c r="C35" s="4" t="s">
        <v>176</v>
      </c>
      <c r="D35" s="3">
        <v>470</v>
      </c>
      <c r="E35" s="3" t="s">
        <v>117</v>
      </c>
      <c r="F35" s="3"/>
      <c r="G35" s="3">
        <v>9</v>
      </c>
      <c r="H35" s="3" t="s">
        <v>118</v>
      </c>
      <c r="I35" s="10" t="s">
        <v>119</v>
      </c>
      <c r="J35" s="2" t="s">
        <v>120</v>
      </c>
      <c r="K35" s="8">
        <v>0.11</v>
      </c>
      <c r="L35" s="9">
        <f t="shared" ref="L35:L40" si="5">K35*A35</f>
        <v>0.99</v>
      </c>
      <c r="M35" s="4"/>
    </row>
    <row r="36" spans="1:13" ht="40" thickBot="1">
      <c r="A36" s="20">
        <v>2</v>
      </c>
      <c r="B36" s="4" t="s">
        <v>121</v>
      </c>
      <c r="C36" s="4" t="s">
        <v>177</v>
      </c>
      <c r="D36" s="3" t="s">
        <v>122</v>
      </c>
      <c r="E36" s="3" t="s">
        <v>123</v>
      </c>
      <c r="F36" s="3" t="s">
        <v>124</v>
      </c>
      <c r="G36" s="3">
        <v>3</v>
      </c>
      <c r="H36" s="3" t="s">
        <v>125</v>
      </c>
      <c r="I36" s="3" t="s">
        <v>126</v>
      </c>
      <c r="J36" s="11" t="s">
        <v>127</v>
      </c>
      <c r="K36" s="8">
        <v>1.92</v>
      </c>
      <c r="L36" s="9">
        <f t="shared" si="5"/>
        <v>3.84</v>
      </c>
      <c r="M36" s="4" t="s">
        <v>128</v>
      </c>
    </row>
    <row r="37" spans="1:13" ht="16" thickBot="1">
      <c r="A37" s="20">
        <v>1</v>
      </c>
      <c r="B37" s="4" t="s">
        <v>129</v>
      </c>
      <c r="C37" s="4" t="s">
        <v>178</v>
      </c>
      <c r="D37" s="3" t="s">
        <v>130</v>
      </c>
      <c r="E37" s="3" t="s">
        <v>131</v>
      </c>
      <c r="F37" s="3"/>
      <c r="G37" s="3">
        <v>1</v>
      </c>
      <c r="H37" s="3" t="s">
        <v>103</v>
      </c>
      <c r="I37" s="3" t="s">
        <v>132</v>
      </c>
      <c r="J37" s="11" t="s">
        <v>133</v>
      </c>
      <c r="K37" s="8">
        <v>0.55000000000000004</v>
      </c>
      <c r="L37" s="9">
        <f t="shared" si="5"/>
        <v>0.55000000000000004</v>
      </c>
      <c r="M37" s="4"/>
    </row>
    <row r="38" spans="1:13" ht="16" thickBot="1">
      <c r="A38" s="20">
        <v>1</v>
      </c>
      <c r="B38" s="4" t="s">
        <v>134</v>
      </c>
      <c r="C38" s="4" t="s">
        <v>179</v>
      </c>
      <c r="D38" s="3" t="s">
        <v>135</v>
      </c>
      <c r="E38" s="3" t="s">
        <v>136</v>
      </c>
      <c r="F38" s="3"/>
      <c r="G38" s="3">
        <v>1</v>
      </c>
      <c r="H38" s="3" t="s">
        <v>103</v>
      </c>
      <c r="I38" s="3" t="s">
        <v>137</v>
      </c>
      <c r="J38" s="11" t="s">
        <v>138</v>
      </c>
      <c r="K38" s="8">
        <v>0.55000000000000004</v>
      </c>
      <c r="L38" s="9">
        <f t="shared" si="5"/>
        <v>0.55000000000000004</v>
      </c>
      <c r="M38" s="4"/>
    </row>
    <row r="39" spans="1:13" ht="16" thickBot="1">
      <c r="A39" s="5">
        <v>17</v>
      </c>
      <c r="B39" s="4" t="s">
        <v>139</v>
      </c>
      <c r="C39" s="4" t="s">
        <v>185</v>
      </c>
      <c r="D39" s="3" t="s">
        <v>140</v>
      </c>
      <c r="E39" s="3" t="s">
        <v>141</v>
      </c>
      <c r="F39" s="3"/>
      <c r="G39" s="3">
        <v>17</v>
      </c>
      <c r="H39" s="3" t="s">
        <v>103</v>
      </c>
      <c r="I39" s="3" t="s">
        <v>142</v>
      </c>
      <c r="J39" s="11" t="s">
        <v>143</v>
      </c>
      <c r="K39" s="8">
        <v>0.06</v>
      </c>
      <c r="L39" s="9">
        <f t="shared" si="5"/>
        <v>1.02</v>
      </c>
      <c r="M39" s="4"/>
    </row>
    <row r="40" spans="1:13" ht="27" thickBot="1">
      <c r="A40" s="20">
        <v>4</v>
      </c>
      <c r="B40" s="4" t="s">
        <v>144</v>
      </c>
      <c r="C40" s="4" t="s">
        <v>183</v>
      </c>
      <c r="D40" s="3">
        <v>160</v>
      </c>
      <c r="E40" s="3" t="s">
        <v>145</v>
      </c>
      <c r="F40" s="3"/>
      <c r="G40" s="3">
        <v>4</v>
      </c>
      <c r="H40" s="3" t="s">
        <v>103</v>
      </c>
      <c r="I40" s="3" t="s">
        <v>146</v>
      </c>
      <c r="J40" s="3" t="s">
        <v>147</v>
      </c>
      <c r="K40" s="8">
        <v>0.27</v>
      </c>
      <c r="L40" s="9">
        <f t="shared" si="5"/>
        <v>1.08</v>
      </c>
      <c r="M40" s="4"/>
    </row>
    <row r="41" spans="1:13" ht="16" thickBot="1">
      <c r="A41" s="3"/>
      <c r="B41" s="4"/>
      <c r="C41" s="4"/>
      <c r="D41" s="3"/>
      <c r="E41" s="3"/>
      <c r="F41" s="3"/>
      <c r="G41" s="3"/>
      <c r="H41" s="3"/>
      <c r="I41" s="3"/>
      <c r="J41" s="3"/>
      <c r="K41" s="3"/>
      <c r="L41" s="3"/>
      <c r="M41" s="4"/>
    </row>
    <row r="42" spans="1:13" ht="16" thickBot="1">
      <c r="A42" s="3"/>
      <c r="B42" s="4" t="s">
        <v>148</v>
      </c>
      <c r="C42" s="4"/>
      <c r="D42" s="3"/>
      <c r="E42" s="3"/>
      <c r="F42" s="3"/>
      <c r="G42" s="3"/>
      <c r="H42" s="3"/>
      <c r="I42" s="3"/>
      <c r="J42" s="3"/>
      <c r="K42" s="3"/>
      <c r="L42" s="3"/>
      <c r="M42" s="4"/>
    </row>
    <row r="43" spans="1:13" ht="40" thickBot="1">
      <c r="A43" s="20">
        <v>1</v>
      </c>
      <c r="B43" s="4" t="s">
        <v>151</v>
      </c>
      <c r="C43" s="4" t="s">
        <v>149</v>
      </c>
      <c r="D43" s="3" t="s">
        <v>152</v>
      </c>
      <c r="E43" s="3" t="s">
        <v>153</v>
      </c>
      <c r="F43" s="3" t="s">
        <v>154</v>
      </c>
      <c r="G43" s="3">
        <v>2</v>
      </c>
      <c r="H43" s="3" t="s">
        <v>155</v>
      </c>
      <c r="I43" s="3" t="s">
        <v>152</v>
      </c>
      <c r="J43" s="10" t="s">
        <v>152</v>
      </c>
      <c r="K43" s="8">
        <v>1.68</v>
      </c>
      <c r="L43" s="9">
        <f t="shared" ref="L43:L47" si="6">K43*A43</f>
        <v>1.68</v>
      </c>
      <c r="M43" s="4"/>
    </row>
    <row r="44" spans="1:13" ht="27" thickBot="1">
      <c r="A44" s="5">
        <v>2</v>
      </c>
      <c r="B44" s="4" t="s">
        <v>151</v>
      </c>
      <c r="C44" s="4"/>
      <c r="D44" s="3" t="s">
        <v>156</v>
      </c>
      <c r="E44" s="3" t="s">
        <v>157</v>
      </c>
      <c r="F44" s="3"/>
      <c r="G44" s="3">
        <v>2</v>
      </c>
      <c r="H44" s="3" t="s">
        <v>158</v>
      </c>
      <c r="I44" s="3" t="s">
        <v>156</v>
      </c>
      <c r="J44" s="2" t="s">
        <v>159</v>
      </c>
      <c r="K44" s="8">
        <v>0.23</v>
      </c>
      <c r="L44" s="9">
        <f t="shared" si="6"/>
        <v>0.46</v>
      </c>
      <c r="M44" s="4"/>
    </row>
    <row r="45" spans="1:13" ht="40" thickBot="1">
      <c r="A45" s="20">
        <v>1</v>
      </c>
      <c r="B45" s="4" t="s">
        <v>160</v>
      </c>
      <c r="C45" s="4" t="s">
        <v>196</v>
      </c>
      <c r="D45" s="3"/>
      <c r="E45" s="3" t="s">
        <v>195</v>
      </c>
      <c r="F45" s="3" t="s">
        <v>194</v>
      </c>
      <c r="G45" s="3">
        <v>1</v>
      </c>
      <c r="H45" s="3" t="s">
        <v>150</v>
      </c>
      <c r="I45" s="3"/>
      <c r="J45" s="21" t="s">
        <v>193</v>
      </c>
      <c r="K45" s="9">
        <v>16.37</v>
      </c>
      <c r="L45" s="9">
        <f t="shared" si="6"/>
        <v>16.37</v>
      </c>
      <c r="M45" s="4"/>
    </row>
    <row r="46" spans="1:13" ht="27" thickBot="1">
      <c r="A46" s="20">
        <v>2</v>
      </c>
      <c r="B46" s="4" t="s">
        <v>161</v>
      </c>
      <c r="C46" s="4" t="s">
        <v>212</v>
      </c>
      <c r="D46" s="3" t="s">
        <v>211</v>
      </c>
      <c r="E46" s="10" t="s">
        <v>214</v>
      </c>
      <c r="F46" s="3" t="s">
        <v>215</v>
      </c>
      <c r="G46" s="3">
        <v>2</v>
      </c>
      <c r="H46" s="3" t="s">
        <v>162</v>
      </c>
      <c r="I46" s="3"/>
      <c r="J46" s="3" t="s">
        <v>213</v>
      </c>
      <c r="K46" s="8">
        <v>1.98</v>
      </c>
      <c r="L46" s="9">
        <f t="shared" si="6"/>
        <v>3.96</v>
      </c>
      <c r="M46" s="4"/>
    </row>
    <row r="47" spans="1:13" ht="27" thickBot="1">
      <c r="A47" s="20">
        <v>1</v>
      </c>
      <c r="B47" s="4" t="s">
        <v>163</v>
      </c>
      <c r="C47" s="4" t="s">
        <v>219</v>
      </c>
      <c r="D47" s="3" t="s">
        <v>220</v>
      </c>
      <c r="E47" s="3" t="s">
        <v>214</v>
      </c>
      <c r="F47" s="3" t="s">
        <v>215</v>
      </c>
      <c r="G47" s="3">
        <f>A47</f>
        <v>1</v>
      </c>
      <c r="H47" s="3" t="s">
        <v>98</v>
      </c>
      <c r="I47" s="3"/>
      <c r="J47" s="3" t="s">
        <v>221</v>
      </c>
      <c r="K47" s="8">
        <v>1.96</v>
      </c>
      <c r="L47" s="9">
        <f t="shared" si="6"/>
        <v>1.96</v>
      </c>
      <c r="M47" s="4"/>
    </row>
    <row r="48" spans="1:13" ht="16" thickBot="1">
      <c r="A48" s="3">
        <v>1</v>
      </c>
      <c r="B48" s="4"/>
      <c r="C48" s="22" t="s">
        <v>199</v>
      </c>
      <c r="D48" s="3"/>
      <c r="E48" s="3"/>
      <c r="F48" s="3"/>
      <c r="G48" s="3"/>
      <c r="H48" s="3"/>
      <c r="I48" s="3" t="s">
        <v>198</v>
      </c>
      <c r="J48" s="23" t="s">
        <v>197</v>
      </c>
      <c r="K48" s="3"/>
      <c r="L48" s="3"/>
      <c r="M48" s="4"/>
    </row>
    <row r="49" spans="1:13" ht="16" thickBot="1">
      <c r="A49" s="3"/>
      <c r="B49" s="4"/>
      <c r="C49" s="4"/>
      <c r="D49" s="3"/>
      <c r="E49" s="3"/>
      <c r="F49" s="3"/>
      <c r="G49" s="4"/>
      <c r="H49" s="4"/>
      <c r="I49" s="13"/>
      <c r="J49" s="3"/>
      <c r="K49" s="1"/>
      <c r="L49" s="14"/>
      <c r="M49" s="14"/>
    </row>
    <row r="50" spans="1:13" ht="61" thickBot="1">
      <c r="A50" s="20">
        <v>0</v>
      </c>
      <c r="B50" s="4" t="s">
        <v>166</v>
      </c>
      <c r="C50" s="4" t="s">
        <v>228</v>
      </c>
      <c r="D50" s="3"/>
      <c r="E50" s="3" t="s">
        <v>167</v>
      </c>
      <c r="F50" s="3"/>
      <c r="G50" s="3">
        <v>1</v>
      </c>
      <c r="H50" s="3" t="s">
        <v>168</v>
      </c>
      <c r="I50" s="3" t="s">
        <v>169</v>
      </c>
      <c r="J50" s="11" t="s">
        <v>170</v>
      </c>
      <c r="K50" s="9">
        <v>14.99</v>
      </c>
      <c r="L50" s="9">
        <f t="shared" ref="L50" si="7">K50*A50</f>
        <v>0</v>
      </c>
      <c r="M50" s="14"/>
    </row>
    <row r="51" spans="1:13" ht="16" thickBot="1">
      <c r="A51" s="3"/>
      <c r="B51" s="4"/>
      <c r="C51" s="4"/>
      <c r="D51" s="3"/>
      <c r="E51" s="3"/>
      <c r="F51" s="3"/>
      <c r="G51" s="4"/>
      <c r="H51" s="4"/>
      <c r="I51" s="13"/>
      <c r="J51" s="3"/>
      <c r="K51" s="1"/>
      <c r="L51" s="14"/>
      <c r="M51" s="14"/>
    </row>
    <row r="52" spans="1:13" ht="16" thickBot="1">
      <c r="A52" s="3"/>
      <c r="B52" s="4" t="s">
        <v>171</v>
      </c>
      <c r="C52" s="4" t="s">
        <v>171</v>
      </c>
      <c r="D52" s="3"/>
      <c r="E52" s="3"/>
      <c r="F52" s="3"/>
      <c r="G52" s="12"/>
      <c r="H52" s="4"/>
      <c r="I52" s="4"/>
      <c r="J52" s="3"/>
      <c r="K52" s="4"/>
      <c r="L52" s="3"/>
      <c r="M52" s="4"/>
    </row>
    <row r="53" spans="1:13" ht="16" thickBot="1">
      <c r="A53" s="20">
        <v>1</v>
      </c>
      <c r="B53" s="4" t="s">
        <v>222</v>
      </c>
      <c r="C53" s="4" t="s">
        <v>222</v>
      </c>
      <c r="D53" s="3" t="s">
        <v>172</v>
      </c>
      <c r="E53" s="3"/>
      <c r="F53" s="3"/>
      <c r="G53" s="3">
        <v>1</v>
      </c>
      <c r="H53" s="3" t="s">
        <v>173</v>
      </c>
      <c r="I53" s="3" t="s">
        <v>173</v>
      </c>
      <c r="J53" s="3"/>
      <c r="K53" s="9">
        <v>15</v>
      </c>
      <c r="L53" s="9">
        <f t="shared" ref="L53:L54" si="8">K53*A53</f>
        <v>15</v>
      </c>
      <c r="M53" s="4"/>
    </row>
    <row r="54" spans="1:13" ht="27" thickBot="1">
      <c r="A54" s="20">
        <v>1</v>
      </c>
      <c r="B54" s="4" t="s">
        <v>226</v>
      </c>
      <c r="C54" s="4" t="s">
        <v>226</v>
      </c>
      <c r="D54" s="3"/>
      <c r="E54" s="3"/>
      <c r="F54" s="3"/>
      <c r="G54" s="3"/>
      <c r="H54" s="3"/>
      <c r="I54" s="3"/>
      <c r="J54" s="3" t="s">
        <v>225</v>
      </c>
      <c r="K54" s="3">
        <v>61.65</v>
      </c>
      <c r="L54" s="9">
        <f t="shared" si="8"/>
        <v>61.65</v>
      </c>
      <c r="M54" s="4" t="s">
        <v>227</v>
      </c>
    </row>
    <row r="55" spans="1:13" ht="16" thickBot="1">
      <c r="A55" s="3"/>
      <c r="B55" s="4"/>
      <c r="C55" s="4"/>
      <c r="D55" s="3"/>
      <c r="E55" s="3"/>
      <c r="F55" s="3"/>
      <c r="G55" s="12"/>
      <c r="H55" s="4"/>
      <c r="I55" s="24" t="s">
        <v>174</v>
      </c>
      <c r="J55" s="25"/>
      <c r="K55" s="1" t="s">
        <v>164</v>
      </c>
      <c r="L55" s="15">
        <f>SUM(L2:L54)</f>
        <v>149.66999999999999</v>
      </c>
      <c r="M55" s="14" t="s">
        <v>165</v>
      </c>
    </row>
  </sheetData>
  <mergeCells count="1">
    <mergeCell ref="I55:J55"/>
  </mergeCells>
  <phoneticPr fontId="6" type="noConversion"/>
  <hyperlinks>
    <hyperlink ref="J3" r:id="rId1"/>
    <hyperlink ref="J6" r:id="rId2"/>
    <hyperlink ref="J7" r:id="rId3"/>
    <hyperlink ref="J8" r:id="rId4"/>
    <hyperlink ref="J13" r:id="rId5"/>
    <hyperlink ref="J19" r:id="rId6"/>
    <hyperlink ref="J24" r:id="rId7"/>
    <hyperlink ref="J31" r:id="rId8"/>
    <hyperlink ref="J36" r:id="rId9"/>
    <hyperlink ref="J37" r:id="rId10"/>
    <hyperlink ref="J38" r:id="rId11"/>
    <hyperlink ref="J39" r:id="rId12"/>
    <hyperlink ref="J50" r:id="rId13"/>
    <hyperlink ref="J45" r:id="rId14"/>
    <hyperlink ref="J27" r:id="rId15"/>
  </hyperlinks>
  <pageMargins left="0.75000000000000011" right="0.75000000000000011" top="1" bottom="1" header="0.5" footer="0.5"/>
  <pageSetup paperSize="9" scale="36" fitToHeight="2" orientation="landscape" horizontalDpi="4294967292" verticalDpi="4294967292"/>
  <legacyDrawing r:id="rId16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Josh Stewart</cp:lastModifiedBy>
  <cp:lastPrinted>2014-09-01T02:35:07Z</cp:lastPrinted>
  <dcterms:created xsi:type="dcterms:W3CDTF">2014-08-24T22:56:25Z</dcterms:created>
  <dcterms:modified xsi:type="dcterms:W3CDTF">2014-09-29T11:52:37Z</dcterms:modified>
</cp:coreProperties>
</file>