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ysl\Documents\Personal\BoostedBreak\Analysis\"/>
    </mc:Choice>
  </mc:AlternateContent>
  <xr:revisionPtr revIDLastSave="0" documentId="13_ncr:1_{61EEAB2D-2A99-4A8C-9585-DB8DF52E3F2C}" xr6:coauthVersionLast="47" xr6:coauthVersionMax="47" xr10:uidLastSave="{00000000-0000-0000-0000-000000000000}"/>
  <bookViews>
    <workbookView xWindow="0" yWindow="3570" windowWidth="21600" windowHeight="11835" tabRatio="418" activeTab="1" xr2:uid="{6007C9E3-C09A-46CE-BFD8-24E818E4400B}"/>
  </bookViews>
  <sheets>
    <sheet name="Trace" sheetId="1" r:id="rId1"/>
    <sheet name="Reference" sheetId="2" r:id="rId2"/>
  </sheets>
  <definedNames>
    <definedName name="_xlnm._FilterDatabase" localSheetId="0" hidden="1">Trace!$A$1:$AF$20417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" i="1" l="1"/>
  <c r="BJ2" i="1"/>
  <c r="R2" i="1" l="1"/>
  <c r="AL2" i="1"/>
  <c r="AV2" i="1"/>
  <c r="AC2" i="1" l="1"/>
  <c r="AB2" i="1"/>
  <c r="AK2" i="1"/>
  <c r="BI2" i="1" l="1"/>
  <c r="BH2" i="1"/>
  <c r="BG2" i="1"/>
  <c r="BF2" i="1"/>
  <c r="BE2" i="1"/>
  <c r="BD2" i="1"/>
  <c r="BC2" i="1"/>
  <c r="BB2" i="1"/>
  <c r="BA2" i="1"/>
  <c r="AZ2" i="1"/>
  <c r="AY2" i="1"/>
  <c r="AX2" i="1"/>
  <c r="AW2" i="1"/>
  <c r="AU2" i="1"/>
  <c r="AT2" i="1"/>
  <c r="AS2" i="1"/>
  <c r="AR2" i="1"/>
  <c r="AQ2" i="1"/>
  <c r="AP2" i="1"/>
  <c r="AO2" i="1"/>
  <c r="AN2" i="1"/>
  <c r="AM2" i="1"/>
  <c r="AJ2" i="1"/>
  <c r="AI2" i="1"/>
  <c r="AH2" i="1"/>
  <c r="AG2" i="1"/>
  <c r="AF2" i="1"/>
  <c r="AE2" i="1"/>
  <c r="AD2" i="1"/>
  <c r="AA2" i="1"/>
  <c r="Z2" i="1"/>
  <c r="Y2" i="1"/>
  <c r="T2" i="1" l="1"/>
  <c r="AK1" i="1"/>
  <c r="AL1" i="1"/>
  <c r="AG1" i="1" l="1"/>
  <c r="BK1" i="1"/>
  <c r="BJ1" i="1"/>
  <c r="BD1" i="1"/>
  <c r="BC1" i="1"/>
  <c r="AV1" i="1"/>
  <c r="AU1" i="1"/>
  <c r="AT1" i="1"/>
  <c r="AS1" i="1"/>
  <c r="AR1" i="1"/>
  <c r="AQ1" i="1"/>
  <c r="AP1" i="1"/>
  <c r="AO1" i="1"/>
  <c r="AN1" i="1"/>
  <c r="AM1" i="1"/>
  <c r="AJ1" i="1"/>
  <c r="AI1" i="1"/>
  <c r="AH1" i="1"/>
  <c r="AF1" i="1"/>
  <c r="AE1" i="1"/>
  <c r="AD1" i="1"/>
  <c r="AC1" i="1"/>
  <c r="AB1" i="1"/>
  <c r="AA1" i="1"/>
  <c r="Z1" i="1"/>
  <c r="X2" i="1" l="1"/>
  <c r="W2" i="1"/>
  <c r="V2" i="1" l="1"/>
  <c r="P2" i="1" l="1"/>
  <c r="S2" i="1" l="1"/>
  <c r="Q2" i="1"/>
  <c r="C2" i="1"/>
  <c r="U2" i="1" l="1"/>
  <c r="T2" i="2"/>
  <c r="O2" i="1"/>
  <c r="N2" i="1"/>
  <c r="M2" i="1"/>
  <c r="L2" i="1"/>
  <c r="K2" i="1"/>
  <c r="J2" i="1"/>
  <c r="I2" i="1"/>
  <c r="H2" i="1"/>
  <c r="F2" i="1"/>
  <c r="E2" i="1"/>
  <c r="D2" i="1"/>
  <c r="B2" i="1"/>
  <c r="A40" i="2"/>
  <c r="A39" i="2"/>
  <c r="A33" i="2"/>
  <c r="A32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2" i="1" l="1"/>
</calcChain>
</file>

<file path=xl/sharedStrings.xml><?xml version="1.0" encoding="utf-8"?>
<sst xmlns="http://schemas.openxmlformats.org/spreadsheetml/2006/main" count="172" uniqueCount="119">
  <si>
    <t>Message</t>
  </si>
  <si>
    <t>Command</t>
  </si>
  <si>
    <t>BeamBreak</t>
  </si>
  <si>
    <t>Parameter Formula</t>
  </si>
  <si>
    <t>PCAN-Basic Notification</t>
  </si>
  <si>
    <t>0x0B57EDC1</t>
  </si>
  <si>
    <t>0x0B57ED00</t>
  </si>
  <si>
    <t>0x0B57ED01</t>
  </si>
  <si>
    <t>0x0B57ED02</t>
  </si>
  <si>
    <t>0x0B57ED10</t>
  </si>
  <si>
    <t>0x0B57ED14</t>
  </si>
  <si>
    <t>3344A</t>
  </si>
  <si>
    <t>3344B</t>
  </si>
  <si>
    <t>3344C</t>
  </si>
  <si>
    <t>3344D</t>
  </si>
  <si>
    <t>3344E</t>
  </si>
  <si>
    <t>3344F</t>
  </si>
  <si>
    <t>0x1034316n</t>
  </si>
  <si>
    <t>0x1034344n, 0x0B57ED0F</t>
  </si>
  <si>
    <t>3434B</t>
  </si>
  <si>
    <t>0x0B57ED1F</t>
  </si>
  <si>
    <t>3434C</t>
  </si>
  <si>
    <t>3434D</t>
  </si>
  <si>
    <t>3B31A</t>
  </si>
  <si>
    <t>0x103B31An</t>
  </si>
  <si>
    <t>3B41A</t>
  </si>
  <si>
    <t>CAN ID (Hex)</t>
  </si>
  <si>
    <t>Data (Hex)</t>
  </si>
  <si>
    <t>Time(ms)</t>
  </si>
  <si>
    <t>New</t>
  </si>
  <si>
    <t>Interpretation</t>
  </si>
  <si>
    <t>Parameters</t>
  </si>
  <si>
    <t>PCAN-Basic Trace</t>
  </si>
  <si>
    <t>Len</t>
  </si>
  <si>
    <t>Ord</t>
  </si>
  <si>
    <t>ASCII</t>
  </si>
  <si>
    <t>FFFFF</t>
  </si>
  <si>
    <t>Sender</t>
  </si>
  <si>
    <t>SRB</t>
  </si>
  <si>
    <t>XRB</t>
  </si>
  <si>
    <t>ESC</t>
  </si>
  <si>
    <t>ACC</t>
  </si>
  <si>
    <t>N/A</t>
  </si>
  <si>
    <t>BTY</t>
  </si>
  <si>
    <t>Version / Serial (to SRB)</t>
  </si>
  <si>
    <t>Version Registration</t>
  </si>
  <si>
    <t>Release Registration</t>
  </si>
  <si>
    <t>Ping</t>
  </si>
  <si>
    <t>Serial Registration</t>
  </si>
  <si>
    <t>Version</t>
  </si>
  <si>
    <t>Serial</t>
  </si>
  <si>
    <t>Voltages</t>
  </si>
  <si>
    <t>Amperages</t>
  </si>
  <si>
    <t>State of Charge</t>
  </si>
  <si>
    <t>Button State</t>
  </si>
  <si>
    <t>Timestamp</t>
  </si>
  <si>
    <t>Ping / Power</t>
  </si>
  <si>
    <t>Pairing Mode</t>
  </si>
  <si>
    <t>Head/Taillight State (to Accessory)</t>
  </si>
  <si>
    <t>From</t>
  </si>
  <si>
    <t>Indentifier</t>
  </si>
  <si>
    <t>Idx</t>
  </si>
  <si>
    <t>Debug Message (End)</t>
  </si>
  <si>
    <t>Debug Message (Start)</t>
  </si>
  <si>
    <t>Debug Message (Address)</t>
  </si>
  <si>
    <t>Debug Message (Continued)</t>
  </si>
  <si>
    <t>Version / Serial</t>
  </si>
  <si>
    <t>Unrecognized!</t>
  </si>
  <si>
    <t>Registration (to ESC)</t>
  </si>
  <si>
    <t>Registration State (to BTY)</t>
  </si>
  <si>
    <t>State / Timer / Millis (LSB)</t>
  </si>
  <si>
    <t>High Word</t>
  </si>
  <si>
    <t>Low Word</t>
  </si>
  <si>
    <t>Double Word</t>
  </si>
  <si>
    <t>Unknown (Calibration?)</t>
  </si>
  <si>
    <t>Registration State (to ESC)</t>
  </si>
  <si>
    <t>Unknown (Counter?)</t>
  </si>
  <si>
    <t>Mode</t>
  </si>
  <si>
    <t>"=IF(TEXT(MID(A2, 31, 5), "00000")="23417",  TEXT(HEX2DEC(MID(A2, 63, 2)) * 16777216 + HEX2DEC(MID(A2, 60, 2)) * 65536 + HEX2DEC(MID(A2, 57, 2)) * 256 + HEX2DEC(MID(A2, 54, 2)), "0"), "NA")"</t>
  </si>
  <si>
    <t>Unknown (Incrementer?)</t>
  </si>
  <si>
    <t>"=IF(TEXT(MID(A2, 31, 5), "00000")="FFFFF", IF(MID(A2, 51, 2)="04", "BUSLIGHT", IF(MID(A2, 51, 2)="08", "BUSHEAVY", "Unknown PCAN Error")), "NA")"</t>
  </si>
  <si>
    <t>"=IF(TEXT(MID(A2, 31, 5), "00000")="02402", CONCAT("v", TEXT(HEX2DEC(MID(A2, 60, 2)), "0"), ".", TEXT(HEX2DEC(MID(A2, 63, 2)), "0"), ".", TEXT(HEX2DEC(MID(A2, 42, 2)), "0"), " / ", "BoostedBoard", TEXT(MID(A2, 57, 2), "00"), TEXT(MID(A2, 54, 2), "00"), TEXT(MID(A2, 51, 2), "00"), TEXT(MID(A2, 48, 2), "00")), "NA")"</t>
  </si>
  <si>
    <t>"=IF(TEXT(MID(A2, 31, 5), "00000")="02411", CONCATENATE(IFERROR(CHAR(HEX2DEC(MID(A2, 42, 2))), ""), IFERROR(CHAR(HEX2DEC(MID(A2, 45, 2))),""), IFERROR(CHAR(HEX2DEC(MID(A2, 48, 2))), ""), IFERROR(CHAR(HEX2DEC(MID(A2, 51, 2))), ""), IFERROR(CHAR(HEX2DEC(MID(A2, 54, 2))), ""), IFERROR(CHAR(HEX2DEC(MID(A2, 57, 2))),""), IFERROR(CHAR(HEX2DEC(MID(A2, 60, 2))),""), IFERROR(CHAR(HEX2DEC(MID(A2, 63, 2))),"") ), "NA")"</t>
  </si>
  <si>
    <t>"=IF(TEXT(MID(A2, 31, 5), "00000")="12411", CONCATENATE(IFERROR(CHAR(HEX2DEC(MID(A2, 42, 2))), ""), IFERROR(CHAR(HEX2DEC(MID(A2, 45, 2))),""), IFERROR(CHAR(HEX2DEC(MID(A2, 48, 2))), ""), IFERROR(CHAR(HEX2DEC(MID(A2, 51, 2))),""), IFERROR(CHAR(HEX2DEC(MID(A2, 54, 2))), ""), IFERROR(CHAR(HEX2DEC(MID(A2, 57, 2))),""), IFERROR(CHAR(HEX2DEC(MID(A2, 60, 2))),""), IFERROR(CHAR(HEX2DEC(MID(A2, 63, 2))),"") ), "NA")"</t>
  </si>
  <si>
    <t>"=IF(TEXT(MID(A2, 31, 5), "00000")="13417", IF(MID(A2, 42, 2)="00", "Sent from XRB", "Unknown! (Ping)"), "NA")"</t>
  </si>
  <si>
    <t>"=IF(TEXT(MID(A2, 31, 5), "00000")="15415", IF(MID(A2, 48, 2)="02", "Public", "Unknown! (Release)"), "NA")"</t>
  </si>
  <si>
    <t>"=IF(TEXT(MID(A2, 31, 5), "00000")="22411", CONCAT(IFERROR(CHAR(HEX2DEC(MID(A2, 42, 2))), ""), IFERROR(CHAR(HEX2DEC(MID(A2, 45, 2))),""), IFERROR(CHAR(HEX2DEC(MID(A2, 48, 2))), ""), IFERROR(CHAR(HEX2DEC(MID(A2, 51, 2))),""), IFERROR(CHAR(HEX2DEC(MID(A2, 54, 2))), ""), IFERROR(CHAR(HEX2DEC(MID(A2, 57, 2))),""), IFERROR(CHAR(HEX2DEC(MID(A2, 60, 2))),""), IFERROR(CHAR(HEX2DEC(MID(A2, 63, 2))),"") ), "NA")"</t>
  </si>
  <si>
    <t>"=IF(TEXT(MID(A2, 31, 5), "00000")="25415", CONCAT("BoostedBattery", TEXT(HEX2DEC(MID(A2, 57, 2)) * 16777216 + HEX2DEC(MID(A2, 54, 2)) * 65536 + HEX2DEC(MID(A2, 51, 2)) * 256 + HEX2DEC(MID(A2, 48, 2)), "00000")), "NA")"</t>
  </si>
  <si>
    <t>"=IF(TEXT(MID(A2, 31, 5), "00000")="33440", CONCAT("v", TEXT(HEX2DEC(MID(A2, 42, 2)),"0"), ".", TEXT(HEX2DEC(MID(A2, 45, 2)), "0"), ".", TEXT(HEX2DEC(MID(A2, 48, 2)), "0"), ""), "NA")"</t>
  </si>
  <si>
    <t>"=IF(TEXT(MID(A2, 31, 5), "00000")="33442",IF(MID(A2, 42, 23)="00 00 A2 0F 00 00 00 00","Sent from XRB", IF(MID(A2, 42, 23)="00 00 C4 09 00 00 00 00", "Sent from SRB", "Unknown! (Sender)")), "NA")"</t>
  </si>
  <si>
    <t>"=IF(TEXT(MID(A2, 31, 5), "00000")="33443", IF(MID(A2, 42, 23)="D2 0F CA 08 0C 00 00 00", "SRB ID", IF(MID(A2, 42, 23)="81 10 C4 09 0D 00 00 00", "XRB ID", "Unknown! (ID)")), "NA")"</t>
  </si>
  <si>
    <t>"=IF(TEXT(MID(A2, 31, 5), "00000")="33444", "NA", "NA")"</t>
  </si>
  <si>
    <t>"=IF(TEXT(MID(A2, 31, 5), "00000")="33448", CONCAT(IF(MID(A2, 42, 5)="00 00", "Standby", IF(MID(A2, 42, 5)="B8 88", "Active (XRB)", IF(MID(A2, 42, 5)="50 C3", "Active (SRB)", "Unknown! (Suffix)"))), " / ", TEXT(HEX2DEC(MID(A2, 57, 2)) * 256 + HEX2DEC(MID(A2, 54, 2)), "0")), "NA")"</t>
  </si>
  <si>
    <t>"=IF(TEXT(MID(A2, 31, 5), "00000")="3344A", CONCAT(IF(MID(A2, 42, 2)="00", IF(MID(A2, 54, 2)="00", "Normal", IF(MID(A2, 54, 2)="02", "Shutting Down… (ESC Command)", IF(MID(A2, 54, 2)="03", "Shutting Down… (Charger Disconnected)", IF(MID(A2, 54, 2)="05", "Shutting Down... (Power Button Held)", "Unknown! (State)")))), IF(MID(A2, 42, 2)="01", "Charger Connected", "Unknown! (Charger)")), " / ", TEXT(HEX2DEC(MID(A2, 51, 2)) * 256 + HEX2DEC(MID(A2, 48, 2)), "0"), "ms / ", TEXT(HEX2DEC(MID(A2, 60, 2)), "0"), "ms"), "NA")"</t>
  </si>
  <si>
    <t>"=IF(TEXT(MID(A2, 31, 5), "00000")="3344B", "NA", "NA")"</t>
  </si>
  <si>
    <t>"=IF(TEXT(MID(A2, 31, 5), "00000")="3344C", CONCAT(IF(MID(A2, 42, 2)="01", "Pressed Once.", IF(MID(A2, 42, 2)="02", "Pressed Twice.", IF(MID(A2, 42, 2)="03", "Pressed Three Times.", IF(MID(A2, 42, 2)="04", "Pressed Four Times.", IF(MID(A2, 42, 2)="05", "Pressed Five Times.", IF(MID(A2, 42, 2)="06", "Pressed...", IF(MID(A2, 42, 2)="07", "Holding (&lt;1.0s)...", IF(MID(A2, 42, 2)="08", "Holding (&lt;2.0s)...", IF(MID(A2, 42, 2)="09", "Holding (2.0+s)...", IF(MID(A2, 42, 2)="0A", "Held (&lt;1.5s).", IF(MID(A2, 42, 2)="0B", "Held (&lt;2.0s).", IF(MID(A2, 42, 2)="0C", "Held (2.0+s).", "Unknown! (Button State)")))))))))))), IF(MID(A2, 45, 2)="00", " / Normal", IF(MID(A2, 45, 2)="0E", " / Pairing Mode Acknowledged.", " / Unknown! (Mode)")), IF(MID(A2, 48, 17)&lt;&gt;"00 00 00 00 00 00", "Unknown! (Suffix)", "")), "NA")"</t>
  </si>
  <si>
    <t>"=IF(TEXT(MID(A2, 31, 5), "00000")="3344D", "NA", "NA")"</t>
  </si>
  <si>
    <t>"=IF(TEXT(MID(A2, 31, 5), "00000")="3344E", CONCAT("2", TEXT(HEX2DEC(MID(A2, 63, 2)) * 256 + HEX2DEC(MID(A2, 60, 2)), "000"), "/", TEXT(HEX2DEC(MID(A2, 57, 2)), "00"), "/", TEXT(HEX2DEC(MID(A2, 51, 2)), "00"), " ", IF(MID(A2, 54, 2)="00", "Sunday", IF(MID(A2, 54, 2)="01", "Monday", IF(MID(A2, 54, 2)="02", "Tuesday", IF(MID(A2, 54, 2)="03", "Wednesday", IF(MID(A2, 54, 2)="04", "Thursday", IF(MID(A2, 54, 2)="05", "Friday", IF(MID(A2, 54, 2)="06", "Saturday", "Unknown! (Day)"))))))), " ", TEXT(HEX2DEC(MID(A2, 48, 2)), "00"), ":", TEXT(HEX2DEC(MID(A2, 45, 2)), "00"), ":", TEXT(HEX2DEC(MID(A2, 42, 2)), "00")), "NA")"</t>
  </si>
  <si>
    <t>"=IF(TEXT(MID(A2, 31, 5), "00000")="3344F", "NA", "NA")"</t>
  </si>
  <si>
    <t>"=IF(TEXT(MID(A2, 31, 5), "00000")="34316", IF(MID(A2, 42, 8)="01 0C 00", "BTY Registration Command", IF(MID(A2, 42, 8)="02 06 00", "ESC Registration Notification", "Unknown! (Command)")), "NA")"</t>
  </si>
  <si>
    <t>"=IF(TEXT(MID(A2, 31, 5), "00000")="34344", CONCAT("v", TEXT(HEX2DEC(MID(A2, 42, 2)), "0"), ".", TEXT(HEX2DEC(MID(A2, 45, 2)), "0"), ".", TEXT(HEX2DEC(MID(A2, 48, 2)), "0"), " / ", "BoostedBoard", TEXT(MID(A2, 63, 2), "00"), TEXT(MID(A2, 60, 2), "00"), TEXT(MID(A2, 57, 2), "00"), TEXT(MID(A2, 54, 2), "00"), IF(MID(A2, 51, 2)&lt;&gt;"01", "Unknown! (Delimiter)", "")), "NA")"</t>
  </si>
  <si>
    <t>"=IF(TEXT(MID(A2, 31, 5), "00000")="3434B", IF(MID(A2, 42, 23)="00 00 00 00 00 00 00 00", "Ping", IF(MID(A2, 42, 23)="02 00 00 00 00 00 00 00", "Power Off (via Remote Command)", "Unknown! (Ping)")), "NA")"</t>
  </si>
  <si>
    <t>"=IF(TEXT(MID(A2, 31, 5), "00000")="3434C", "NA", "NA")"</t>
  </si>
  <si>
    <t>"=IF(TEXT(MID(A2, 31, 5), "00000")="3434D", IF(MID(A2, 42, 5)="00 00", "Exited Paring.", IF(MID(A2, 42, 5)= "01 D7", "Pairing…", "Unknown! (Pairing Mode)")), "NA")"</t>
  </si>
  <si>
    <t>"=IF(TEXT(MID(A2, 31, 5), "00000")="3B31A", CONCAT(IF(MID(A2, 45, 2)="00", "Mode 1 (Beginner)", IF(MID(A2, 45, 2)="01", "Mode 2 (Eco)", IF(MID(A2, 45, 2)="02", "Mode 3 (Expert)", IF(MID(A2, 45, 2)="03", "Mode 4 (Pro)", IF(MID(A2, 45, 2)="04", "Mode 5 (Hyper)", IF(MID(A2, 45, 2)="05", "Charging... (SRB)", IF(MID(A2, 45, 2)="06", "Power Off. (SRB)", IF(MID(A2, 45, 2)="15", "Pairing...", IF(MID(A2, 45, 2)="16", "Exited Pairing.", "Unknown! (Mode)"))))))))), " / ", IF(MID(A2, 48, 2)="00", "Up to Mode 1 Supported", IF(MID(A2, 48, 2)="01", "Up to Mode 2 Supported", IF(MID(A2, 48, 2)="02", "Up to Mode 3 Supported", IF(MID(A2, 48, 2)="03", "Up to Mode 4 Supported", IF(MID(A2, 48, 2)="04", "Up to Mode 5 Supported", "Unknown! (Support)")))))), "NA")"</t>
  </si>
  <si>
    <t>"=IF(TEXT(MID(A2, 31, 5), "00000")="3B41A", CONCAT(IF(MID(A2, 45, 2)="05", "Charger Connected.", IF(MID(A2, 45, 2)="06", "Charger Disconnected.", IF(MID(A2, 45, 2)="07", "Pressed...", IF(MID(A2, 45, 2)="08", "Waiting...", IF(MID(A2, 45, 2)="09", "Pressed Once.", IF(MID(A2, 45, 2)="0A", "Pressed Twice.", IF(MID(A2, 48, 2)="0B", "Pressed Three Times.", IF(MID(A2, 45, 2)="0C", "Pressed Four Times.", IF(MID(A2, 45, 2)="0D", "Pressed Five Times.", IF(MID(A2, 45, 2)="0E", "Holding (&lt;1.0s)...", IF(MID(A2, 45, 2)="0F", "Holding (&lt;1.5s)...", IF(MID(A2, 45, 2)="10", "Holding (&lt;2.0s)...", IF(MID(A2, 45, 2)="11", "Holding (2.0+s).", IF(MID(A2, 45, 2)="12", "Held (&lt;1.5s).", IF(MID(A2, 45, 2)="13", "Held (&lt;2.0s)", IF(MID(A2, 45, 2)="14", "Held (2.0+s)", "Unknown! (State)"))))))))))))))))), "NA")"</t>
  </si>
  <si>
    <t>"=IF(TEXT(MID(A2, 31, 5), "00000")="33441", CONCAT("BoostedBattery", TEXT(HEX2DEC(MID(A2, 42, 2)) * 16777216 + HEX2DEC(MID(A2, 45, 2)) * 65536 + HEX2DEC(MID(A2, 48, 2)) * 256 + HEX2DEC(MID(A2, 51, 2)), "00000")), "NA")"</t>
  </si>
  <si>
    <t>"=IF(TEXT(MID(A2, 31, 5), "00000")="33445", CONCAT("PackVoltage = ", HEX2DEC(MID(A2, 57, 2)) * 256 + HEX2DEC(MID(A2, 54, 2)), "mV, CellMax = ", HEX2DEC(MID(A2, 51, 2)) * 256 + HEX2DEC(MID(A2, 48, 2)),"mV, CellMin = ", HEX2DEC(MID(A2, 45, 2)) * 256 + HEX2DEC(MID(A2, 42, 2)), "mV"), "NA")"</t>
  </si>
  <si>
    <t>"=IF(TEXT(MID(A2, 31, 5), "00000")="33446", CONCAT(TEXT(HEX2DEC(MID(A2, 51, 2)) * 16777216 + HEX2DEC(MID(A2, 48, 2)) * 65536 + HEX2DEC(MID(A2, 45, 2)) * 256 + HEX2DEC(MID(A2, 42, 2)), "0"), " / ", TEXT(HEX2DEC(MID(A2, 51, 2)) * 16777216 + HEX2DEC(MID(A2, 48, 2)) * 65536 + HEX2DEC(MID(A2, 45, 2)) * 256 + HEX2DEC(MID(A2, 42, 2)), "0")), "NA")"</t>
  </si>
  <si>
    <t>"=IF(TEXT(MID(A2, 31, 5), "00000")="22402", CONCAT(IF(MID(A2, 54, 2)="03", "SRB", "Unknown! (Low Byte)"), " / ", TEXT(HEX2DEC(MID(A2, 51, 2)) * 16777216 + HEX2DEC(MID(A2, 48, 2)) * 65536 + HEX2DEC(MID(A2, 45, 2)) * 256 + HEX2DEC(MID(A2, 42, 2)), "0")), "NA")"</t>
  </si>
  <si>
    <t>"=IF(TEXT(MID(A2, 31, 5), "00000")="33447", CONCAT("Current = ", IF(MID(A2, 63, 1)="0", (HEX2DEC(MID(A2, 63, 2)) * 16777216 + HEX2DEC(MID(A2, 60, 2)) * 65536 + HEX2DEC(MID(A2, 57, 2)) * 256 + HEX2DEC(MID(A2, 54, 2))), 4294967296 - (HEX2DEC(MID(A2, 63, 2)) * 16777216 + HEX2DEC(MID(A2, 60, 2)) * 65536 + HEX2DEC(MID(A2, 57, 2)) * 256 + HEX2DEC(MID(A2, 54, 2)))), "mA, 10secondAverage = ", IF(MID(A2, 51, 1)="0", (HEX2DEC(MID(A2, 51, 2)) * 16777216 + HEX2DEC(MID(A2, 48, 2)) * 65536 + HEX2DEC(MID(A2, 45, 2)) * 256 + HEX2DEC(MID(A2, 42, 2))), 4294967296 - (HEX2DEC(MID(A2, 51, 2)) * 16777216 + HEX2DEC(MID(A2, 48, 2)) * 65536 + HEX2DEC(MID(A2, 45, 2)) * 256 + HEX2DEC(MID(A2, 42, 2)))), "mA ", IF(MID(A2, 63, 1)="0", "(Charging)", "")), "NA")"</t>
  </si>
  <si>
    <t>"=IF(TEXT(MID(A2, 31, 5), "00000")="32411", IFERROR(TEXT(HEX2DEC(CONCAT(IFERROR(CHAR(HEX2DEC(MID(A2, 42, 2))), ""), IFERROR(CHAR(HEX2DEC(MID(A2, 45, 2))), ""), IFERROR(CHAR(HEX2DEC(MID(A2, 48, 2))), ""), IFERROR(CHAR(HEX2DEC(MID(A2, 51, 2))), ""), IFERROR(CHAR(HEX2DEC(MID(A2, 54, 2))), ""), IFERROR(CHAR(HEX2DEC(MID(A2, 57, 2))), ""), IFERROR(CHAR(HEX2DEC(MID(A2, 60, 2))), ""), IFERROR(CHAR(HEX2DEC(MID(A2, 63, 2))), ""))), "0"), ""), "NA")"</t>
  </si>
  <si>
    <t>Charge / Button State</t>
  </si>
  <si>
    <t>"=IF(TEXT(MID(A2, 31, 5), "00000")="05415", CONCATENATE("v", TEXT(HEX2DEC(MID(A2, 48, 2)), "0"), ".", TEXT(HEX2DEC(MID(A2, 51, 2)), "0"), ".", TEXT(HEX2DEC(MID(A2, 54, 2)), "0"), " / ", IF(MID(A2, 60, 5)="A2 0F", "Sent from XRB", IF(MID(A2, 60, 5)="C4 09", "Sent from SRB", "Unknown! (Sender)"))), "NA")"</t>
  </si>
  <si>
    <t>"=IF(TEXT(MID(A2, 31, 5), "00000")="12402", IF(MID(A2, 42, 2)="02", "Public", "Unknown! (Release)"), "NA")"</t>
  </si>
  <si>
    <t>"=IF(TEXT(MID(A2, 31, 5), "00000")="33449", CONCAT(TEXT(HEX2DEC(MID(A2, 54, 2)), "0"), "% = ", TEXT(HEX2DEC(MID(A2, 45, 2)) * 256 + HEX2DEC(MID(A2, 42, 2)), "0"), " / ", TEXT(HEX2DEC(MID(A2, 51, 2)) * 256 + HEX2DEC(MID(A2, 48, 2)), "0"), " / ", IF(MID(A2, 57, 8)="00 05 00", "Normal", IF(MID(A2, 57, 8)="00 03 00", "Charging Previously", "Unknown! (Suffix)"))), "NA")"</t>
  </si>
  <si>
    <t>"=IF(TEXT(MID(A2, 31, 5), "00000")="33417", IF(MID(A2, 42, 5)="01 0A", "Standby", IF(MID(A2, 42, 20)="00 7D 00 64 00 64 00", "ESC Registration Request", "Unknown! (State)")), "NA")"</t>
  </si>
  <si>
    <t>"=IF(TEXT(MID(A2, 31, 5), "00000")="33920", CONCAT(IF(MID(A2, 42, 2)="FE", "Registering", "Unknown!"), " / ", IF(MID(A2, 57, 2)="00", "Headlights", IF(MID(A2, 57, 2)="01", "Taillights", "Unknown!"))), "NA")"</t>
  </si>
  <si>
    <t>"=IF(TEXT(MID(A2, 31, 5), "00000")="39320", CONCAT(IF(MID(A2, 42, 2)="00", "To Light 1", IF(MID(A2, 42, 2)="01", "To Light 2", "Unknown!")), " - ", IF(MID(A2, 48, 2)="22", "Light ON", IF(MID(A2, 48, 2)="23", "Light OFF", IF(MID(A2, 48, 2)="62", "Blink ON", IF(MID(A2, 48, 2)="63", "Blink OFF", "Unknown!")))), ", Brightness = ", TEXT(HEX2DEC((MID(A2, 51, 2) * 100) / 255), "0")), "NA")"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</si>
</sst>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9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0" fillId="0" borderId="0" xfId="1" applyNumberFormat="1" applyFont="1" applyAlignme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0B4"/>
        </patternFill>
      </fill>
    </dxf>
    <dxf>
      <font>
        <color theme="1" tint="0.499984740745262"/>
      </font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D295ED"/>
        </patternFill>
      </fill>
    </dxf>
    <dxf>
      <font>
        <color rgb="FF002060"/>
      </font>
      <fill>
        <gradientFill degree="45">
          <stop position="0">
            <color rgb="FFD295ED"/>
          </stop>
          <stop position="1">
            <color theme="4" tint="0.40000610370189521"/>
          </stop>
        </gradient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font>
        <color rgb="FF002060"/>
      </font>
      <fill>
        <gradientFill degree="45">
          <stop position="0">
            <color rgb="FFD295ED"/>
          </stop>
          <stop position="1">
            <color theme="4" tint="0.40000610370189521"/>
          </stop>
        </gradientFill>
      </fill>
    </dxf>
    <dxf>
      <font>
        <color rgb="FF7030A0"/>
      </font>
      <fill>
        <patternFill>
          <bgColor rgb="FFD295ED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1" tint="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100"/>
      <color rgb="FFC6E0B4"/>
      <color rgb="FFD295ED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A42E-22F2-45C3-BF86-B3535A39323F}">
  <dimension ref="A1:BK20417"/>
  <sheetViews>
    <sheetView topLeftCell="AV1" workbookViewId="0">
      <pane ySplit="1" topLeftCell="A2" activePane="bottomLeft" state="frozen"/>
      <selection pane="bottomLeft" activeCell="BK3" sqref="BK3"/>
    </sheetView>
  </sheetViews>
  <sheetFormatPr defaultRowHeight="15" x14ac:dyDescent="0.25"/>
  <cols>
    <col min="1" max="1" width="54" bestFit="1" customWidth="1"/>
    <col min="2" max="2" width="6" bestFit="1" customWidth="1"/>
    <col min="3" max="3" width="13.140625" bestFit="1" customWidth="1"/>
    <col min="4" max="4" width="14.7109375" bestFit="1" customWidth="1"/>
    <col min="5" max="5" width="6.42578125" bestFit="1" customWidth="1"/>
    <col min="6" max="6" width="21.5703125" bestFit="1" customWidth="1"/>
    <col min="7" max="7" width="7.42578125" bestFit="1" customWidth="1"/>
    <col min="8" max="15" width="4.28515625" bestFit="1" customWidth="1"/>
    <col min="16" max="16" width="6.5703125" bestFit="1" customWidth="1"/>
    <col min="17" max="17" width="11.140625" style="3" bestFit="1" customWidth="1"/>
    <col min="18" max="18" width="7.85546875" style="7" bestFit="1" customWidth="1"/>
    <col min="19" max="19" width="27.7109375" bestFit="1" customWidth="1"/>
    <col min="20" max="20" width="56.5703125" bestFit="1" customWidth="1"/>
    <col min="21" max="21" width="10" bestFit="1" customWidth="1"/>
    <col min="22" max="22" width="19" bestFit="1" customWidth="1"/>
    <col min="23" max="23" width="16" bestFit="1" customWidth="1"/>
    <col min="24" max="24" width="16.42578125" bestFit="1" customWidth="1"/>
  </cols>
  <sheetData>
    <row r="1" spans="1:63" s="11" customFormat="1" x14ac:dyDescent="0.25">
      <c r="A1" s="4" t="s">
        <v>32</v>
      </c>
      <c r="B1" s="4" t="s">
        <v>61</v>
      </c>
      <c r="C1" s="10" t="s">
        <v>28</v>
      </c>
      <c r="D1" s="4" t="s">
        <v>26</v>
      </c>
      <c r="E1" s="4" t="s">
        <v>33</v>
      </c>
      <c r="F1" s="4" t="s">
        <v>27</v>
      </c>
      <c r="G1" s="8" t="s">
        <v>29</v>
      </c>
      <c r="H1" s="4">
        <v>7</v>
      </c>
      <c r="I1" s="4">
        <v>6</v>
      </c>
      <c r="J1" s="4">
        <v>5</v>
      </c>
      <c r="K1" s="4">
        <v>4</v>
      </c>
      <c r="L1" s="4">
        <v>3</v>
      </c>
      <c r="M1" s="4">
        <v>2</v>
      </c>
      <c r="N1" s="4">
        <v>1</v>
      </c>
      <c r="O1" s="4">
        <v>0</v>
      </c>
      <c r="P1" s="9" t="s">
        <v>34</v>
      </c>
      <c r="Q1" s="9" t="s">
        <v>0</v>
      </c>
      <c r="R1" s="9" t="s">
        <v>59</v>
      </c>
      <c r="S1" s="5" t="s">
        <v>30</v>
      </c>
      <c r="T1" s="5" t="s">
        <v>31</v>
      </c>
      <c r="U1" s="5" t="s">
        <v>35</v>
      </c>
      <c r="V1" s="5" t="s">
        <v>73</v>
      </c>
      <c r="W1" s="5" t="s">
        <v>72</v>
      </c>
      <c r="X1" s="5" t="s">
        <v>71</v>
      </c>
      <c r="Y1" s="5" t="s">
        <v>36</v>
      </c>
      <c r="Z1" s="5" t="str">
        <f>TEXT(2402, "00000")</f>
        <v>02402</v>
      </c>
      <c r="AA1" s="5" t="str">
        <f>TEXT(2411, "00000")</f>
        <v>02411</v>
      </c>
      <c r="AB1" s="5" t="str">
        <f>TEXT(5415, "00000")</f>
        <v>05415</v>
      </c>
      <c r="AC1" s="5" t="str">
        <f>TEXT(12402, "00000")</f>
        <v>12402</v>
      </c>
      <c r="AD1" s="5" t="str">
        <f>TEXT(12411, "00000")</f>
        <v>12411</v>
      </c>
      <c r="AE1" s="5" t="str">
        <f>TEXT(13417, "00000")</f>
        <v>13417</v>
      </c>
      <c r="AF1" s="5" t="str">
        <f>TEXT(15415, "00000")</f>
        <v>15415</v>
      </c>
      <c r="AG1" s="5" t="str">
        <f>TEXT(22402, "00000")</f>
        <v>22402</v>
      </c>
      <c r="AH1" s="5" t="str">
        <f>TEXT(22411, "00000")</f>
        <v>22411</v>
      </c>
      <c r="AI1" s="5" t="str">
        <f>TEXT(23417, "00000")</f>
        <v>23417</v>
      </c>
      <c r="AJ1" s="5" t="str">
        <f>TEXT(25415, "00000")</f>
        <v>25415</v>
      </c>
      <c r="AK1" s="5" t="str">
        <f>TEXT(32411, "00000")</f>
        <v>32411</v>
      </c>
      <c r="AL1" s="5" t="str">
        <f>TEXT(33417, "00000")</f>
        <v>33417</v>
      </c>
      <c r="AM1" s="5" t="str">
        <f>TEXT(33440, "00000")</f>
        <v>33440</v>
      </c>
      <c r="AN1" s="5" t="str">
        <f>TEXT(33441, "00000")</f>
        <v>33441</v>
      </c>
      <c r="AO1" s="5" t="str">
        <f>TEXT(33442, "00000")</f>
        <v>33442</v>
      </c>
      <c r="AP1" s="5" t="str">
        <f>TEXT(33443, "00000")</f>
        <v>33443</v>
      </c>
      <c r="AQ1" s="5" t="str">
        <f>TEXT(33444, "00000")</f>
        <v>33444</v>
      </c>
      <c r="AR1" s="5" t="str">
        <f>TEXT(33445, "00000")</f>
        <v>33445</v>
      </c>
      <c r="AS1" s="5" t="str">
        <f>TEXT(33446, "00000")</f>
        <v>33446</v>
      </c>
      <c r="AT1" s="5" t="str">
        <f>TEXT(33447, "00000")</f>
        <v>33447</v>
      </c>
      <c r="AU1" s="5" t="str">
        <f>TEXT(33448, "00000")</f>
        <v>33448</v>
      </c>
      <c r="AV1" s="5" t="str">
        <f>TEXT(33449, "00000")</f>
        <v>33449</v>
      </c>
      <c r="AW1" s="5" t="s">
        <v>11</v>
      </c>
      <c r="AX1" s="13" t="s">
        <v>12</v>
      </c>
      <c r="AY1" s="13" t="s">
        <v>13</v>
      </c>
      <c r="AZ1" s="13" t="s">
        <v>14</v>
      </c>
      <c r="BA1" s="13" t="s">
        <v>15</v>
      </c>
      <c r="BB1" s="13" t="s">
        <v>16</v>
      </c>
      <c r="BC1" s="5" t="str">
        <f>TEXT(34316, "00000")</f>
        <v>34316</v>
      </c>
      <c r="BD1" s="5" t="str">
        <f>TEXT(34344, "00000")</f>
        <v>34344</v>
      </c>
      <c r="BE1" s="5" t="s">
        <v>19</v>
      </c>
      <c r="BF1" s="5" t="s">
        <v>21</v>
      </c>
      <c r="BG1" s="5" t="s">
        <v>22</v>
      </c>
      <c r="BH1" s="5" t="s">
        <v>23</v>
      </c>
      <c r="BI1" s="5" t="s">
        <v>25</v>
      </c>
      <c r="BJ1" s="5" t="str">
        <f>TEXT(33920, "00000")</f>
        <v>33920</v>
      </c>
      <c r="BK1" s="5" t="str">
        <f>TEXT(39320, "00000")</f>
        <v>39320</v>
      </c>
    </row>
    <row r="2" spans="1:63" x14ac:dyDescent="0.25">
      <c r="B2" t="str">
        <f>IFERROR(VALUE(MID(A2, 1, 6)), "")</f>
        <v/>
      </c>
      <c r="C2" s="12" t="str">
        <f>IFERROR(TEXT(VALUE(MID(A2, 8, 12)), "0.0"), "")</f>
        <v/>
      </c>
      <c r="D2" s="7" t="str">
        <f>MID(A2, 29, 8)</f>
        <v/>
      </c>
      <c r="E2" t="str">
        <f>MID(A2, 39, 1)</f>
        <v/>
      </c>
      <c r="F2" t="str">
        <f>MID(A2, 42, 23)</f>
        <v/>
      </c>
      <c r="G2" t="str">
        <f>IF(AND(D2=D1,F2=F1), "False", "True")</f>
        <v>True</v>
      </c>
      <c r="H2" t="str">
        <f>MID(A2, 63, 2)</f>
        <v/>
      </c>
      <c r="I2" t="str">
        <f>MID(A2, 60, 2)</f>
        <v/>
      </c>
      <c r="J2" t="str">
        <f>MID(A2, 57, 2)</f>
        <v/>
      </c>
      <c r="K2" t="str">
        <f>MID(A2, 54, 2)</f>
        <v/>
      </c>
      <c r="L2" t="str">
        <f>MID(A2, 51, 2)</f>
        <v/>
      </c>
      <c r="M2" t="str">
        <f>MID(A2, 48, 2)</f>
        <v/>
      </c>
      <c r="N2" t="str">
        <f>MID(A2, 45, 2)</f>
        <v/>
      </c>
      <c r="O2" t="str">
        <f>MID(A2, 42, 2)</f>
        <v/>
      </c>
      <c r="P2" s="14" t="str">
        <f>IF(MID(A2, 36, 1)="", "", HEX2DEC(MID(A2, 36, 1)))</f>
        <v/>
      </c>
      <c r="Q2" s="13" t="str">
        <f>TEXT(MID(A2, 31, 5), "00000")</f>
        <v/>
      </c>
      <c r="R2" s="7" t="str">
        <f>IF(MID(A2, 22, 2)="Tx", "COM", _xlfn.XLOOKUP(TEXT(MID(A2, 31, 5), "00000"), Reference!$A$2:$A$40,Reference!$B$2:$B$40, "Unr!"))</f>
        <v>Unr!</v>
      </c>
      <c r="S2" t="str">
        <f>_xlfn.XLOOKUP(TEXT(MID(A2, 31, 5), "00000"),Reference!$A$2:$A$40,Reference!$C$2:$C$40, "Unrecognized!")</f>
        <v>Unrecognized!</v>
      </c>
      <c r="T2" t="str">
        <f>IF(Y2&lt;&gt;"NA", Y2, IF(Z2&lt;&gt;"NA", Z2, IF(AA2&lt;&gt;"NA", AA2, IF(AB2&lt;&gt;"NA", AB2, IF(AC2&lt;&gt;"NA", AC2, IF(AD2&lt;&gt;"NA", AD2, IF(AE2&lt;&gt;"NA", AE2, IF(AF2&lt;&gt;"NA", AF2, IF(AG2&lt;&gt;"NA", AG2, IF(AH2&lt;&gt;"NA", AH2, IF(AI2&lt;&gt;"NA", AI2, IF(AJ2&lt;&gt;"NA", AJ2, IF(AK2&lt;&gt;"NA", AK2, IF(AL2&lt;&gt;"NA", AL2, IF(AM2&lt;&gt;"NA", AM2, IF(AN2&lt;&gt;"NA", AN2, IF(AO2&lt;&gt;"NA", AO2, IF(AP2&lt;&gt;"NA", AP2, IF(AQ2&lt;&gt;"NA", AQ2, IF(AR2&lt;&gt;"NA", AR2, IF(AS2&lt;&gt;"NA", AS2, IF(AT2&lt;&gt;"NA", AT2, IF(AU2&lt;&gt;"NA", AU2, IF(AV2&lt;&gt;"NA", AV2, IF(AW2&lt;&gt;"NA", AW2, IF(AX2&lt;&gt;"NA", AX2, IF(AY2&lt;&gt;"NA", AY2, IF(AZ2&lt;&gt;"NA", AZ2, IF(BA2&lt;&gt;"NA", BA2, IF(BB2&lt;&gt;"NA", BB2, IF(BC2&lt;&gt;"NA", BC2, IF(BD2&lt;&gt;"NA", BD2, IF(BE2&lt;&gt;"NA", BE2, IF(BF2&lt;&gt;"NA", BF2, IF(BG2&lt;&gt;"NA", BG2, IF(BH2&lt;&gt;"NA", BH2, IF(BI2&lt;&gt;"NA", BI2, IF(BJ2&lt;&gt;"NA", BJ2, IF(BK2&lt;&gt;"NA", BK2, "")))))))))))))))))))))))))))))))))))))))</f>
        <v/>
      </c>
      <c r="U2" t="str">
        <f>CONCATENATE(IFERROR(CHAR(HEX2DEC(MID(A2, 42, 2))), ""), IFERROR(CHAR(HEX2DEC(MID(A2, 45, 2))),""), IFERROR(CHAR(HEX2DEC(MID(A2, 48, 2))), ""), IFERROR(CHAR(HEX2DEC(MID(A2, 51, 2))),""), IFERROR(CHAR(HEX2DEC(MID(A2, 54, 2))), ""), IFERROR(CHAR(HEX2DEC(MID(A2, 57, 2))),""), IFERROR(CHAR(HEX2DEC(MID(A2, 60, 2))),""), IFERROR(CHAR(HEX2DEC(MID(A2, 63, 2))),"") )</f>
        <v/>
      </c>
      <c r="V2" t="str">
        <f>IFERROR(TEXT(HEX2DEC(MID(A2, 63, 2)) * 72057594037927900 + HEX2DEC(MID(A2, 60, 2)) * 281474976710656 + HEX2DEC(MID(A2, 57, 2)) * 1099511627776 + HEX2DEC(MID(A2, 54, 2)) * 4294967296 + HEX2DEC(MID(A2, 51, 2)) * 16777216 + HEX2DEC(MID(A2, 48, 2)) * 65536 + HEX2DEC(MID(A2, 45, 2)) * 256 + HEX2DEC(MID(A2, 42, 2)), "0"),"N/A")</f>
        <v>0</v>
      </c>
      <c r="W2" t="str">
        <f>IFERROR(TEXT(HEX2DEC(MID(A2, 51, 2)) * 16777216 + HEX2DEC(MID(A2, 48, 2)) * 65536 + HEX2DEC(MID(A2, 45, 2)) * 256 + HEX2DEC(MID(A2, 42, 2)), "0"),"N/A")</f>
        <v>0</v>
      </c>
      <c r="X2" t="str">
        <f>IFERROR(TEXT(HEX2DEC(MID(A2, 63, 2)) * 16777216 + HEX2DEC(MID(A2, 60, 2)) * 65536 + HEX2DEC(MID(A2, 57, 2)) * 256 + HEX2DEC(MID(A2, 54, 2)), "0"),"N/A")</f>
        <v>0</v>
      </c>
      <c r="Y2" s="6" t="str">
        <f>IF(TEXT(MID(A2, 31, 5), "00000")="FFFFF", IF(MID(A2, 51, 2)="04", "BUSLIGHT", IF(MID(A2, 51, 2)="08", "BUSHEAVY", "Unknown PCAN Error")), "NA")</f>
        <v>NA</v>
      </c>
      <c r="Z2" t="str">
        <f>IF(TEXT(MID(A2, 31, 5), "00000")="02402", _xlfn.CONCAT("v", TEXT(HEX2DEC(MID(A2, 60, 2)), "0"), ".", TEXT(HEX2DEC(MID(A2, 63, 2)), "0"), ".", TEXT(HEX2DEC(MID(A2, 42, 2)), "0"), " / ", "BoostedBoard", TEXT(MID(A2, 57, 2), "00"), TEXT(MID(A2, 54, 2), "00"), TEXT(MID(A2, 51, 2), "00"), TEXT(MID(A2, 48, 2), "00")), "NA")</f>
        <v>NA</v>
      </c>
      <c r="AA2" t="str">
        <f>IF(TEXT(MID(A2, 31, 5), "00000")="02411", CONCATENATE(IFERROR(CHAR(HEX2DEC(MID(A2, 42, 2))), ""), IFERROR(CHAR(HEX2DEC(MID(A2, 45, 2))),""), IFERROR(CHAR(HEX2DEC(MID(A2, 48, 2))), ""), IFERROR(CHAR(HEX2DEC(MID(A2, 51, 2))), ""), IFERROR(CHAR(HEX2DEC(MID(A2, 54, 2))), ""), IFERROR(CHAR(HEX2DEC(MID(A2, 57, 2))),""), IFERROR(CHAR(HEX2DEC(MID(A2, 60, 2))),""), IFERROR(CHAR(HEX2DEC(MID(A2, 63, 2))),"") ), "NA")</f>
        <v>NA</v>
      </c>
      <c r="AB2" t="str">
        <f>IF(TEXT(MID(A2, 31, 5), "00000")="05415", CONCATENATE("v", TEXT(HEX2DEC(MID(A2, 48, 2)), "0"), ".", TEXT(HEX2DEC(MID(A2, 51, 2)), "0"), ".", TEXT(HEX2DEC(MID(A2, 54, 2)), "0"), " / ", IF(MID(A2, 60, 5)="A2 0F", "Sent from XRB", IF(MID(A2, 60, 5)="C4 09", "Sent from SRB", "Unknown! (Sender)"))), "NA")</f>
        <v>NA</v>
      </c>
      <c r="AC2" t="str">
        <f>IF(TEXT(MID(A2, 31, 5), "00000")="12402", IF(MID(A2, 42, 2)="02", "Public", "Unknown! (Release)"), "NA")</f>
        <v>NA</v>
      </c>
      <c r="AD2" t="str">
        <f>IF(TEXT(MID(A2, 31, 5), "00000")="12411", CONCATENATE(IFERROR(CHAR(HEX2DEC(MID(A2, 42, 2))), ""), IFERROR(CHAR(HEX2DEC(MID(A2, 45, 2))),""), IFERROR(CHAR(HEX2DEC(MID(A2, 48, 2))), ""), IFERROR(CHAR(HEX2DEC(MID(A2, 51, 2))),""), IFERROR(CHAR(HEX2DEC(MID(A2, 54, 2))), ""), IFERROR(CHAR(HEX2DEC(MID(A2, 57, 2))),""), IFERROR(CHAR(HEX2DEC(MID(A2, 60, 2))),""), IFERROR(CHAR(HEX2DEC(MID(A2, 63, 2))),"") ), "NA")</f>
        <v>NA</v>
      </c>
      <c r="AE2" t="str">
        <f>IF(TEXT(MID(A2, 31, 5), "00000")="13417", IF(MID(A2, 42, 2)="00", "Sent from XRB", "Unknown! (Ping)"), "NA")</f>
        <v>NA</v>
      </c>
      <c r="AF2" t="str">
        <f>IF(TEXT(MID(A2, 31, 5), "00000")="15415", IF(MID(A2, 48, 2)="02", "Public", "Unknown! (Release)"), "NA")</f>
        <v>NA</v>
      </c>
      <c r="AG2" t="str">
        <f>IF(TEXT(MID(A2, 31, 5), "00000")="22402", _xlfn.CONCAT(IF(MID(A2, 54, 2)="03", "SRB", "Unknown! (Low Byte)"), " / ", TEXT(HEX2DEC(MID(A2, 51, 2)) * 16777216 + HEX2DEC(MID(A2, 48, 2)) * 65536 + HEX2DEC(MID(A2, 45, 2)) * 256 + HEX2DEC(MID(A2, 42, 2)), "0")), "NA")</f>
        <v>NA</v>
      </c>
      <c r="AH2" t="str">
        <f>IF(TEXT(MID(A2, 31, 5), "00000")="22411", _xlfn.CONCAT(IFERROR(CHAR(HEX2DEC(MID(A2, 42, 2))), ""), IFERROR(CHAR(HEX2DEC(MID(A2, 45, 2))),""), IFERROR(CHAR(HEX2DEC(MID(A2, 48, 2))), ""), IFERROR(CHAR(HEX2DEC(MID(A2, 51, 2))),""), IFERROR(CHAR(HEX2DEC(MID(A2, 54, 2))), ""), IFERROR(CHAR(HEX2DEC(MID(A2, 57, 2))),""), IFERROR(CHAR(HEX2DEC(MID(A2, 60, 2))),""), IFERROR(CHAR(HEX2DEC(MID(A2, 63, 2))),"") ), "NA")</f>
        <v>NA</v>
      </c>
      <c r="AI2" t="str">
        <f>IF(TEXT(MID(A2, 31, 5), "00000")="23417",  TEXT(HEX2DEC(MID(A2, 63, 2)) * 16777216 + HEX2DEC(MID(A2, 60, 2)) * 65536 + HEX2DEC(MID(A2, 57, 2)) * 256 + HEX2DEC(MID(A2, 54, 2)), "0"), "NA")</f>
        <v>NA</v>
      </c>
      <c r="AJ2" t="str">
        <f>IF(TEXT(MID(A2, 31, 5), "00000")="25415", _xlfn.CONCAT("BoostedBattery", TEXT(HEX2DEC(MID(A2, 57, 2)) * 16777216 + HEX2DEC(MID(A2, 54, 2)) * 65536 + HEX2DEC(MID(A2, 51, 2)) * 256 + HEX2DEC(MID(A2, 48, 2)), "00000")), "NA")</f>
        <v>NA</v>
      </c>
      <c r="AK2" t="str">
        <f>IF(TEXT(MID(A2, 31, 5), "00000")="32411", IFERROR(TEXT(HEX2DEC(_xlfn.CONCAT(IFERROR(CHAR(HEX2DEC(MID(A2, 42, 2))), ""), IFERROR(CHAR(HEX2DEC(MID(A2, 45, 2))), ""), IFERROR(CHAR(HEX2DEC(MID(A2, 48, 2))), ""), IFERROR(CHAR(HEX2DEC(MID(A2, 51, 2))), ""), IFERROR(CHAR(HEX2DEC(MID(A2, 54, 2))), ""), IFERROR(CHAR(HEX2DEC(MID(A2, 57, 2))), ""), IFERROR(CHAR(HEX2DEC(MID(A2, 60, 2))), ""), IFERROR(CHAR(HEX2DEC(MID(A2, 63, 2))), ""))), "0"), ""), "NA")</f>
        <v>NA</v>
      </c>
      <c r="AL2" t="str">
        <f>IF(TEXT(MID(A2, 31, 5), "00000")="33417", IF(MID(A2, 42, 5)="01 0A", "Standby", IF(MID(A2, 42, 20)="00 7D 00 64 00 64 00", "ESC Registration Request", "Unknown! (State)")), "NA")</f>
        <v>NA</v>
      </c>
      <c r="AM2" t="str">
        <f>IF(TEXT(MID(A2, 31, 5), "00000")="33440", _xlfn.CONCAT("v", TEXT(HEX2DEC(MID(A2, 42, 2)),"0"), ".", TEXT(HEX2DEC(MID(A2, 45, 2)), "0"), ".", TEXT(HEX2DEC(MID(A2, 48, 2)), "0"), ""), "NA")</f>
        <v>NA</v>
      </c>
      <c r="AN2" t="str">
        <f>IF(TEXT(MID(A2, 31, 5), "00000")="33441", _xlfn.CONCAT("BoostedBattery", TEXT(HEX2DEC(MID(A2, 42, 2)) * 16777216 + HEX2DEC(MID(A2, 45, 2)) * 65536 + HEX2DEC(MID(A2, 48, 2)) * 256 + HEX2DEC(MID(A2, 51, 2)), "00000")), "NA")</f>
        <v>NA</v>
      </c>
      <c r="AO2" t="str">
        <f>IF(TEXT(MID(A2, 31, 5), "00000")="33442",IF(MID(A2, 42, 23)="00 00 A2 0F 00 00 00 00","Sent from XRB", IF(MID(A2, 42, 23)="00 00 C4 09 00 00 00 00", "Sent from SRB", "Unknown! (Sender)")), "NA")</f>
        <v>NA</v>
      </c>
      <c r="AP2" t="str">
        <f>IF(TEXT(MID(A2, 31, 5), "00000")="33443", IF(MID(A2, 42, 23)="D2 0F CA 08 0C 00 00 00", "SRB ID", IF(MID(A2, 42, 23)="81 10 C4 09 0D 00 00 00", "XRB ID", "Unknown! (ID)")), "NA")</f>
        <v>NA</v>
      </c>
      <c r="AQ2" t="str">
        <f>IF(TEXT(MID(A2, 31, 5), "00000")="33444", "NA", "NA")</f>
        <v>NA</v>
      </c>
      <c r="AR2" t="str">
        <f>IF(TEXT(MID(A2, 31, 5), "00000")="33445", _xlfn.CONCAT("PackVoltage = ", HEX2DEC(MID(A2, 57, 2)) * 256 + HEX2DEC(MID(A2, 54, 2)), "mV, CellMax = ", HEX2DEC(MID(A2, 51, 2)) * 256 + HEX2DEC(MID(A2, 48, 2)),"mV, CellMin = ", HEX2DEC(MID(A2, 45, 2)) * 256 + HEX2DEC(MID(A2, 42, 2)), "mV"), "NA")</f>
        <v>NA</v>
      </c>
      <c r="AS2" t="str">
        <f>IF(TEXT(MID(A2, 31, 5), "00000")="33446", _xlfn.CONCAT(TEXT(HEX2DEC(MID(A2, 51, 2)) * 16777216 + HEX2DEC(MID(A2, 48, 2)) * 65536 + HEX2DEC(MID(A2, 45, 2)) * 256 + HEX2DEC(MID(A2, 42, 2)), "0"), " / ", TEXT(HEX2DEC(MID(A2, 51, 2)) * 16777216 + HEX2DEC(MID(A2, 48, 2)) * 65536 + HEX2DEC(MID(A2, 45, 2)) * 256 + HEX2DEC(MID(A2, 42, 2)), "0")), "NA")</f>
        <v>NA</v>
      </c>
      <c r="AT2" t="str">
        <f>IF(TEXT(MID(A2, 31, 5), "00000")="33447", _xlfn.CONCAT("Current = ", IF(MID(A2, 63, 1)="0", (HEX2DEC(MID(A2, 63, 2)) * 16777216 + HEX2DEC(MID(A2, 60, 2)) * 65536 + HEX2DEC(MID(A2, 57, 2)) * 256 + HEX2DEC(MID(A2, 54, 2))), 4294967296 - (HEX2DEC(MID(A2, 63, 2)) * 16777216 + HEX2DEC(MID(A2, 60, 2)) * 65536 + HEX2DEC(MID(A2, 57, 2)) * 256 + HEX2DEC(MID(A2, 54, 2)))), "mA, 10secondAverage = ", IF(MID(A2, 51, 1)="0", (HEX2DEC(MID(A2, 51, 2)) * 16777216 + HEX2DEC(MID(A2, 48, 2)) * 65536 + HEX2DEC(MID(A2, 45, 2)) * 256 + HEX2DEC(MID(A2, 42, 2))), 4294967296 - (HEX2DEC(MID(A2, 51, 2)) * 16777216 + HEX2DEC(MID(A2, 48, 2)) * 65536 + HEX2DEC(MID(A2, 45, 2)) * 256 + HEX2DEC(MID(A2, 42, 2)))), "mA ", IF(MID(A2, 63, 1)="0", "(Charging)", "")), "NA")</f>
        <v>NA</v>
      </c>
      <c r="AU2" t="str">
        <f>IF(TEXT(MID(A2, 31, 5), "00000")="33448", _xlfn.CONCAT(IF(MID(A2, 42, 5)="00 00", "Standby", IF(MID(A2, 42, 5)="B8 88", "Active (XRB)", IF(MID(A2, 42, 5)="50 C3", "Active (SRB)", "Unknown! (Suffix)"))), " / ", TEXT(HEX2DEC(MID(A2, 57, 2)) * 256 + HEX2DEC(MID(A2, 54, 2)), "0")), "NA")</f>
        <v>NA</v>
      </c>
      <c r="AV2" t="str">
        <f>IF(TEXT(MID(A2, 31, 5), "00000")="33449", _xlfn.CONCAT(TEXT(HEX2DEC(MID(A2, 54, 2)), "0"), "% = ", TEXT(HEX2DEC(MID(A2, 45, 2)) * 256 + HEX2DEC(MID(A2, 42, 2)), "0"), " / ", TEXT(HEX2DEC(MID(A2, 51, 2)) * 256 + HEX2DEC(MID(A2, 48, 2)), "0"), " / ", IF(MID(A2, 57, 8)="00 05 00", "Normal", IF(MID(A2, 57, 8)="00 03 00", "Charging Previously", "Unknown! (Suffix)"))), "NA")</f>
        <v>NA</v>
      </c>
      <c r="AW2" t="str">
        <f>IF(TEXT(MID(A2, 31, 5), "00000")="3344A", _xlfn.CONCAT(IF(MID(A2, 42, 2)="00", IF(MID(A2, 54, 2)="00", "Normal", IF(MID(A2, 54, 2)="02", "Shutting Down… (ESC Command)", IF(MID(A2, 54, 2)="03", "Shutting Down… (Charger Disconnected)", IF(MID(A2, 54, 2)="05", "Shutting Down... (Power Button Held)", "Unknown! (State)")))), IF(MID(A2, 42, 2)="01", "Charger Connected", "Unknown! (Charger)")), " / ", TEXT(HEX2DEC(MID(A2, 51, 2)) * 256 + HEX2DEC(MID(A2, 48, 2)), "0"), "ms / ", TEXT(HEX2DEC(MID(A2, 60, 2)), "0"), "ms"), "NA")</f>
        <v>NA</v>
      </c>
      <c r="AX2" t="str">
        <f>IF(TEXT(MID(A2, 31, 5), "00000")="3344B", "NA", "NA")</f>
        <v>NA</v>
      </c>
      <c r="AY2" t="str">
        <f>IF(TEXT(MID(A2, 31, 5), "00000")="3344C", _xlfn.CONCAT(IF(MID(A2, 42, 2)="01", "Pressed Once.", IF(MID(A2, 42, 2)="02", "Pressed Twice.", IF(MID(A2, 42, 2)="03", "Pressed Three Times.", IF(MID(A2, 42, 2)="04", "Pressed Four Times.", IF(MID(A2, 42, 2)="05", "Pressed Five Times.", IF(MID(A2, 42, 2)="06", "Pressed...", IF(MID(A2, 42, 2)="07", "Holding (&lt;1.0s)...", IF(MID(A2, 42, 2)="08", "Holding (&lt;2.0s)...", IF(MID(A2, 42, 2)="09", "Holding (2.0+s)...", IF(MID(A2, 42, 2)="0A", "Held (&lt;1.5s).", IF(MID(A2, 42, 2)="0B", "Held (&lt;2.0s).", IF(MID(A2, 42, 2)="0C", "Held (2.0+s).", "Unknown! (Button State)")))))))))))), IF(MID(A2, 45, 2)="00", " / Normal", IF(MID(A2, 45, 2)="0E", " / Pairing Mode Acknowledged.", " / Unknown! (Mode)")), IF(MID(A2, 48, 17)&lt;&gt;"00 00 00 00 00 00", "Unknown! (Suffix)", "")), "NA")</f>
        <v>NA</v>
      </c>
      <c r="AZ2" t="str">
        <f>IF(TEXT(MID(A2, 31, 5), "00000")="3344D", "NA", "NA")</f>
        <v>NA</v>
      </c>
      <c r="BA2" t="str">
        <f>IF(TEXT(MID(A2, 31, 5), "00000")="3344E", _xlfn.CONCAT("2", TEXT(HEX2DEC(MID(A2, 63, 2)) * 256 + HEX2DEC(MID(A2, 60, 2)), "000"), "/", TEXT(HEX2DEC(MID(A2, 57, 2)), "00"), "/", TEXT(HEX2DEC(MID(A2, 51, 2)), "00"), " ", IF(MID(A2, 54, 2)="00", "Sunday", IF(MID(A2, 54, 2)="01", "Monday", IF(MID(A2, 54, 2)="02", "Tuesday", IF(MID(A2, 54, 2)="03", "Wednesday", IF(MID(A2, 54, 2)="04", "Thursday", IF(MID(A2, 54, 2)="05", "Friday", IF(MID(A2, 54, 2)="06", "Saturday", "Unknown! (Day)"))))))), " ", TEXT(HEX2DEC(MID(A2, 48, 2)), "00"), ":", TEXT(HEX2DEC(MID(A2, 45, 2)), "00"), ":", TEXT(HEX2DEC(MID(A2, 42, 2)), "00")), "NA")</f>
        <v>NA</v>
      </c>
      <c r="BB2" t="str">
        <f>IF(TEXT(MID(A2, 31, 5), "00000")="3344F", "NA", "NA")</f>
        <v>NA</v>
      </c>
      <c r="BC2" t="str">
        <f>IF(TEXT(MID(A2, 31, 5), "00000")="34316", IF(MID(A2, 42, 8)="01 0C 00", "BTY Registration Command", IF(MID(A2, 42, 8)="02 06 00", "ESC Registration Notification", "Unknown! (Command)")), "NA")</f>
        <v>NA</v>
      </c>
      <c r="BD2" t="str">
        <f>IF(TEXT(MID(A2, 31, 5), "00000")="34344", _xlfn.CONCAT("v", TEXT(HEX2DEC(MID(A2, 42, 2)), "0"), ".", TEXT(HEX2DEC(MID(A2, 45, 2)), "0"), ".", TEXT(HEX2DEC(MID(A2, 48, 2)), "0"), " / ", "BoostedBoard", TEXT(MID(A2, 63, 2), "00"), TEXT(MID(A2, 60, 2), "00"), TEXT(MID(A2, 57, 2), "00"), TEXT(MID(A2, 54, 2), "00"), IF(MID(A2, 51, 2)&lt;&gt;"01", "Unknown! (Delimiter)", "")), "NA")</f>
        <v>NA</v>
      </c>
      <c r="BE2" t="str">
        <f>IF(TEXT(MID(A2, 31, 5), "00000")="3434B", IF(MID(A2, 42, 23)="00 00 00 00 00 00 00 00", "Ping", IF(MID(A2, 42, 23)="02 00 00 00 00 00 00 00", "Power Off (via Remote Command)", "Unknown! (Ping)")), "NA")</f>
        <v>NA</v>
      </c>
      <c r="BF2" t="str">
        <f>IF(TEXT(MID(A2, 31, 5), "00000")="3434C", "NA", "NA")</f>
        <v>NA</v>
      </c>
      <c r="BG2" t="str">
        <f>IF(TEXT(MID(A2, 31, 5), "00000")="3434D", IF(MID(A2, 42, 5)="00 00", "Exited Paring.", IF(MID(A2, 42, 5)= "01 D7", "Pairing…", "Unknown! (Pairing Mode)")), "NA")</f>
        <v>NA</v>
      </c>
      <c r="BH2" t="str">
        <f>IF(TEXT(MID(A2, 31, 5), "00000")="3B31A", _xlfn.CONCAT(IF(MID(A2, 45, 2)="00", "Mode 1 (Beginner)", IF(MID(A2, 45, 2)="01", "Mode 2 (Eco)", IF(MID(A2, 45, 2)="02", "Mode 3 (Expert)", IF(MID(A2, 45, 2)="03", "Mode 4 (Pro)", IF(MID(A2, 45, 2)="04", "Mode 5 (Hyper)", IF(MID(A2, 45, 2)="05", "Charging... (SRB)", IF(MID(A2, 45, 2)="06", "Power Off. (SRB)", IF(MID(A2, 45, 2)="15", "Pairing...", IF(MID(A2, 45, 2)="16", "Exited Pairing.", "Unknown! (Mode)"))))))))), " / ", IF(MID(A2, 48, 2)="00", "Up to Mode 1 Supported", IF(MID(A2, 48, 2)="01", "Up to Mode 2 Supported", IF(MID(A2, 48, 2)="02", "Up to Mode 3 Supported", IF(MID(A2, 48, 2)="03", "Up to Mode 4 Supported", IF(MID(A2, 48, 2)="04", "Up to Mode 5 Supported", "Unknown! (Support)")))))), "NA")</f>
        <v>NA</v>
      </c>
      <c r="BI2" t="str">
        <f>IF(TEXT(MID(A2, 31, 5), "00000")="3B41A", _xlfn.CONCAT(IF(MID(A2, 45, 2)="05", "Charger Connected.", IF(MID(A2, 45, 2)="06", "Charger Disconnected.", IF(MID(A2, 45, 2)="07", "Pressed...", IF(MID(A2, 45, 2)="08", "Waiting...", IF(MID(A2, 45, 2)="09", "Pressed Once.", IF(MID(A2, 45, 2)="0A", "Pressed Twice.", IF(MID(A2, 48, 2)="0B", "Pressed Three Times.", IF(MID(A2, 45, 2)="0C", "Pressed Four Times.", IF(MID(A2, 45, 2)="0D", "Pressed Five Times.", IF(MID(A2, 45, 2)="0E", "Holding (&lt;1.0s)...", IF(MID(A2, 45, 2)="0F", "Holding (&lt;1.5s)...", IF(MID(A2, 45, 2)="10", "Holding (&lt;2.0s)...", IF(MID(A2, 45, 2)="11", "Holding (2.0+s).", IF(MID(A2, 45, 2)="12", "Held (&lt;1.5s).", IF(MID(A2, 45, 2)="13", "Held (&lt;2.0s)", IF(MID(A2, 45, 2)="14", "Held (2.0+s)", "Unknown! (State)"))))))))))))))))), "NA")</f>
        <v>NA</v>
      </c>
      <c r="BJ2" t="str">
        <f>IF(TEXT(MID(A2, 31, 5), "00000")="33920", _xlfn.CONCAT(IF(MID(A2, 42, 2)="FE", "Registering", "Unknown!"), " / ", IF(MID(A2, 57, 2)="00", "Headlights", IF(MID(A2, 57, 2)="01", "Taillights", "Unknown!"))), "NA")</f>
        <v>NA</v>
      </c>
      <c r="BK2" t="str">
        <f>IF(TEXT(MID(A2, 31, 5), "00000")="39320", _xlfn.CONCAT(IF(MID(A2, 42, 2)="00", "To Light 1", IF(MID(A2, 42, 2)="01", "To Light 2", "Unknown!")), " - ", IF(MID(A2, 48, 2)="22", "Light ON", IF(MID(A2, 48, 2)="23", "Light OFF", IF(MID(A2, 48, 2)="62", "Blink ON", IF(MID(A2, 48, 2)="63", "Blink OFF", "Unknown!")))), ", Brightness = ", TEXT(HEX2DEC((MID(A2, 51, 2) * 100) / 255), "0")), "NA")</f>
        <v>NA</v>
      </c>
    </row>
    <row r="3" spans="1:63" x14ac:dyDescent="0.25">
      <c r="C3" s="12"/>
      <c r="D3" s="7"/>
      <c r="P3" s="14"/>
      <c r="Q3" s="13"/>
    </row>
    <row r="4" spans="1:63" x14ac:dyDescent="0.25">
      <c r="C4" s="12"/>
      <c r="D4" s="7"/>
      <c r="P4" s="14"/>
      <c r="Q4" s="13"/>
    </row>
    <row r="5" spans="1:63" x14ac:dyDescent="0.25">
      <c r="C5" s="12"/>
      <c r="D5" s="7"/>
      <c r="P5" s="14"/>
      <c r="Q5" s="13"/>
    </row>
    <row r="6" spans="1:63" x14ac:dyDescent="0.25">
      <c r="C6" s="12"/>
      <c r="D6" s="7"/>
      <c r="P6" s="14"/>
      <c r="Q6" s="13"/>
    </row>
    <row r="7" spans="1:63" x14ac:dyDescent="0.25">
      <c r="C7" s="12"/>
      <c r="D7" s="7"/>
      <c r="P7" s="14"/>
      <c r="Q7" s="13"/>
    </row>
    <row r="8" spans="1:63" x14ac:dyDescent="0.25">
      <c r="C8" s="12"/>
      <c r="D8" s="7"/>
      <c r="P8" s="14"/>
      <c r="Q8" s="13"/>
    </row>
    <row r="9" spans="1:63" x14ac:dyDescent="0.25">
      <c r="C9" s="12"/>
      <c r="D9" s="7"/>
      <c r="P9" s="14"/>
      <c r="Q9" s="13"/>
    </row>
    <row r="10" spans="1:63" x14ac:dyDescent="0.25">
      <c r="C10" s="12"/>
      <c r="D10" s="7"/>
      <c r="P10" s="14"/>
      <c r="Q10" s="13"/>
    </row>
    <row r="11" spans="1:63" x14ac:dyDescent="0.25">
      <c r="C11" s="12"/>
      <c r="D11" s="7"/>
      <c r="P11" s="14"/>
      <c r="Q11" s="13"/>
    </row>
    <row r="12" spans="1:63" x14ac:dyDescent="0.25">
      <c r="C12" s="12"/>
      <c r="D12" s="7"/>
      <c r="P12" s="14"/>
      <c r="Q12" s="13"/>
    </row>
    <row r="13" spans="1:63" x14ac:dyDescent="0.25">
      <c r="C13" s="12"/>
      <c r="D13" s="7"/>
      <c r="P13" s="14"/>
      <c r="Q13" s="13"/>
    </row>
    <row r="14" spans="1:63" x14ac:dyDescent="0.25">
      <c r="C14" s="12"/>
      <c r="D14" s="7"/>
      <c r="P14" s="14"/>
      <c r="Q14" s="13"/>
    </row>
    <row r="15" spans="1:63" x14ac:dyDescent="0.25">
      <c r="C15" s="12"/>
      <c r="D15" s="7"/>
      <c r="P15" s="14"/>
      <c r="Q15" s="13"/>
    </row>
    <row r="16" spans="1:63" x14ac:dyDescent="0.25">
      <c r="C16" s="12"/>
      <c r="D16" s="7"/>
      <c r="P16" s="14"/>
      <c r="Q16" s="13"/>
    </row>
    <row r="17" spans="3:17" x14ac:dyDescent="0.25">
      <c r="C17" s="12"/>
      <c r="D17" s="7"/>
      <c r="P17" s="14"/>
      <c r="Q17" s="13"/>
    </row>
    <row r="18" spans="3:17" x14ac:dyDescent="0.25">
      <c r="C18" s="12"/>
      <c r="D18" s="7"/>
      <c r="P18" s="14"/>
      <c r="Q18" s="13"/>
    </row>
    <row r="19" spans="3:17" x14ac:dyDescent="0.25">
      <c r="C19" s="12"/>
      <c r="D19" s="7"/>
      <c r="P19" s="14"/>
      <c r="Q19" s="13"/>
    </row>
    <row r="20" spans="3:17" x14ac:dyDescent="0.25">
      <c r="C20" s="12"/>
      <c r="D20" s="7"/>
      <c r="P20" s="14"/>
      <c r="Q20" s="13"/>
    </row>
    <row r="21" spans="3:17" x14ac:dyDescent="0.25">
      <c r="C21" s="12"/>
      <c r="D21" s="7"/>
      <c r="P21" s="14"/>
      <c r="Q21" s="13"/>
    </row>
    <row r="22" spans="3:17" x14ac:dyDescent="0.25">
      <c r="C22" s="12"/>
      <c r="D22" s="7"/>
      <c r="P22" s="14"/>
      <c r="Q22" s="13"/>
    </row>
    <row r="23" spans="3:17" x14ac:dyDescent="0.25">
      <c r="C23" s="12"/>
      <c r="D23" s="7"/>
      <c r="P23" s="14"/>
      <c r="Q23" s="13"/>
    </row>
    <row r="24" spans="3:17" x14ac:dyDescent="0.25">
      <c r="C24" s="12"/>
      <c r="D24" s="7"/>
      <c r="P24" s="14"/>
      <c r="Q24" s="13"/>
    </row>
    <row r="25" spans="3:17" x14ac:dyDescent="0.25">
      <c r="C25" s="12"/>
      <c r="D25" s="7"/>
      <c r="P25" s="14"/>
      <c r="Q25" s="13"/>
    </row>
    <row r="26" spans="3:17" x14ac:dyDescent="0.25">
      <c r="C26" s="12"/>
      <c r="D26" s="7"/>
      <c r="P26" s="14"/>
      <c r="Q26" s="13"/>
    </row>
    <row r="27" spans="3:17" x14ac:dyDescent="0.25">
      <c r="C27" s="12"/>
      <c r="D27" s="7"/>
      <c r="P27" s="14"/>
      <c r="Q27" s="13"/>
    </row>
    <row r="28" spans="3:17" x14ac:dyDescent="0.25">
      <c r="C28" s="12"/>
      <c r="D28" s="7"/>
      <c r="P28" s="14"/>
      <c r="Q28" s="13"/>
    </row>
    <row r="29" spans="3:17" x14ac:dyDescent="0.25">
      <c r="C29" s="12"/>
      <c r="D29" s="7"/>
      <c r="P29" s="14"/>
      <c r="Q29" s="13"/>
    </row>
    <row r="30" spans="3:17" x14ac:dyDescent="0.25">
      <c r="C30" s="12"/>
      <c r="D30" s="7"/>
      <c r="P30" s="14"/>
      <c r="Q30" s="13"/>
    </row>
    <row r="31" spans="3:17" x14ac:dyDescent="0.25">
      <c r="C31" s="12"/>
      <c r="D31" s="7"/>
      <c r="P31" s="14"/>
      <c r="Q31" s="13"/>
    </row>
    <row r="32" spans="3:17" x14ac:dyDescent="0.25">
      <c r="C32" s="12"/>
      <c r="D32" s="7"/>
      <c r="P32" s="14"/>
      <c r="Q32" s="13"/>
    </row>
    <row r="33" spans="3:17" x14ac:dyDescent="0.25">
      <c r="C33" s="12"/>
      <c r="D33" s="7"/>
      <c r="P33" s="14"/>
      <c r="Q33" s="13"/>
    </row>
    <row r="34" spans="3:17" x14ac:dyDescent="0.25">
      <c r="C34" s="12"/>
      <c r="D34" s="7"/>
      <c r="P34" s="14"/>
      <c r="Q34" s="13"/>
    </row>
    <row r="35" spans="3:17" x14ac:dyDescent="0.25">
      <c r="C35" s="12"/>
      <c r="D35" s="7"/>
      <c r="P35" s="14"/>
      <c r="Q35" s="13"/>
    </row>
    <row r="36" spans="3:17" x14ac:dyDescent="0.25">
      <c r="C36" s="12"/>
      <c r="D36" s="7"/>
      <c r="P36" s="14"/>
      <c r="Q36" s="13"/>
    </row>
    <row r="37" spans="3:17" x14ac:dyDescent="0.25">
      <c r="C37" s="12"/>
      <c r="D37" s="7"/>
      <c r="P37" s="14"/>
      <c r="Q37" s="13"/>
    </row>
    <row r="38" spans="3:17" x14ac:dyDescent="0.25">
      <c r="C38" s="12"/>
      <c r="D38" s="7"/>
      <c r="P38" s="14"/>
      <c r="Q38" s="13"/>
    </row>
    <row r="39" spans="3:17" x14ac:dyDescent="0.25">
      <c r="C39" s="12"/>
      <c r="D39" s="7"/>
      <c r="P39" s="14"/>
      <c r="Q39" s="13"/>
    </row>
    <row r="40" spans="3:17" x14ac:dyDescent="0.25">
      <c r="C40" s="12"/>
      <c r="D40" s="7"/>
      <c r="P40" s="14"/>
      <c r="Q40" s="13"/>
    </row>
    <row r="41" spans="3:17" x14ac:dyDescent="0.25">
      <c r="C41" s="12"/>
      <c r="D41" s="7"/>
      <c r="P41" s="14"/>
      <c r="Q41" s="13"/>
    </row>
    <row r="42" spans="3:17" x14ac:dyDescent="0.25">
      <c r="C42" s="12"/>
      <c r="D42" s="7"/>
      <c r="P42" s="14"/>
      <c r="Q42" s="13"/>
    </row>
    <row r="43" spans="3:17" x14ac:dyDescent="0.25">
      <c r="C43" s="12"/>
      <c r="D43" s="7"/>
      <c r="P43" s="14"/>
      <c r="Q43" s="13"/>
    </row>
    <row r="44" spans="3:17" x14ac:dyDescent="0.25">
      <c r="C44" s="12"/>
      <c r="D44" s="7"/>
      <c r="P44" s="14"/>
      <c r="Q44" s="13"/>
    </row>
    <row r="45" spans="3:17" x14ac:dyDescent="0.25">
      <c r="C45" s="12"/>
      <c r="D45" s="7"/>
      <c r="P45" s="14"/>
      <c r="Q45" s="13"/>
    </row>
    <row r="46" spans="3:17" x14ac:dyDescent="0.25">
      <c r="C46" s="12"/>
      <c r="D46" s="7"/>
      <c r="P46" s="14"/>
      <c r="Q46" s="13"/>
    </row>
    <row r="47" spans="3:17" x14ac:dyDescent="0.25">
      <c r="C47" s="12"/>
      <c r="D47" s="7"/>
      <c r="P47" s="14"/>
      <c r="Q47" s="13"/>
    </row>
    <row r="48" spans="3:17" x14ac:dyDescent="0.25">
      <c r="C48" s="12"/>
      <c r="D48" s="7"/>
      <c r="P48" s="14"/>
      <c r="Q48" s="13"/>
    </row>
    <row r="49" spans="3:17" x14ac:dyDescent="0.25">
      <c r="C49" s="12"/>
      <c r="D49" s="7"/>
      <c r="P49" s="14"/>
      <c r="Q49" s="13"/>
    </row>
    <row r="50" spans="3:17" x14ac:dyDescent="0.25">
      <c r="C50" s="12"/>
      <c r="D50" s="7"/>
      <c r="P50" s="14"/>
      <c r="Q50" s="13"/>
    </row>
    <row r="51" spans="3:17" x14ac:dyDescent="0.25">
      <c r="C51" s="12"/>
      <c r="D51" s="7"/>
      <c r="P51" s="14"/>
      <c r="Q51" s="13"/>
    </row>
    <row r="52" spans="3:17" x14ac:dyDescent="0.25">
      <c r="C52" s="12"/>
      <c r="D52" s="7"/>
      <c r="P52" s="14"/>
      <c r="Q52" s="13"/>
    </row>
    <row r="53" spans="3:17" x14ac:dyDescent="0.25">
      <c r="C53" s="12"/>
      <c r="D53" s="7"/>
      <c r="P53" s="14"/>
      <c r="Q53" s="13"/>
    </row>
    <row r="54" spans="3:17" x14ac:dyDescent="0.25">
      <c r="C54" s="12"/>
      <c r="D54" s="7"/>
      <c r="P54" s="14"/>
      <c r="Q54" s="13"/>
    </row>
    <row r="55" spans="3:17" x14ac:dyDescent="0.25">
      <c r="C55" s="12"/>
      <c r="D55" s="7"/>
      <c r="P55" s="14"/>
      <c r="Q55" s="13"/>
    </row>
    <row r="56" spans="3:17" x14ac:dyDescent="0.25">
      <c r="C56" s="12"/>
      <c r="D56" s="7"/>
      <c r="P56" s="14"/>
      <c r="Q56" s="13"/>
    </row>
    <row r="57" spans="3:17" x14ac:dyDescent="0.25">
      <c r="C57" s="12"/>
      <c r="D57" s="7"/>
      <c r="P57" s="14"/>
      <c r="Q57" s="13"/>
    </row>
    <row r="58" spans="3:17" x14ac:dyDescent="0.25">
      <c r="C58" s="12"/>
      <c r="D58" s="7"/>
      <c r="P58" s="14"/>
      <c r="Q58" s="13"/>
    </row>
    <row r="59" spans="3:17" x14ac:dyDescent="0.25">
      <c r="C59" s="12"/>
      <c r="D59" s="7"/>
      <c r="P59" s="14"/>
      <c r="Q59" s="13"/>
    </row>
    <row r="60" spans="3:17" x14ac:dyDescent="0.25">
      <c r="C60" s="12"/>
      <c r="D60" s="7"/>
      <c r="P60" s="14"/>
      <c r="Q60" s="13"/>
    </row>
    <row r="61" spans="3:17" x14ac:dyDescent="0.25">
      <c r="C61" s="12"/>
      <c r="D61" s="7"/>
      <c r="P61" s="14"/>
      <c r="Q61" s="13"/>
    </row>
    <row r="62" spans="3:17" x14ac:dyDescent="0.25">
      <c r="C62" s="12"/>
      <c r="D62" s="7"/>
      <c r="P62" s="14"/>
      <c r="Q62" s="13"/>
    </row>
    <row r="63" spans="3:17" x14ac:dyDescent="0.25">
      <c r="C63" s="12"/>
      <c r="D63" s="7"/>
      <c r="P63" s="14"/>
      <c r="Q63" s="13"/>
    </row>
    <row r="64" spans="3:17" x14ac:dyDescent="0.25">
      <c r="C64" s="12"/>
      <c r="D64" s="7"/>
      <c r="P64" s="14"/>
      <c r="Q64" s="13"/>
    </row>
    <row r="65" spans="3:17" x14ac:dyDescent="0.25">
      <c r="C65" s="12"/>
      <c r="D65" s="7"/>
      <c r="P65" s="14"/>
      <c r="Q65" s="13"/>
    </row>
    <row r="66" spans="3:17" x14ac:dyDescent="0.25">
      <c r="C66" s="12"/>
      <c r="D66" s="7"/>
      <c r="P66" s="14"/>
      <c r="Q66" s="13"/>
    </row>
    <row r="67" spans="3:17" x14ac:dyDescent="0.25">
      <c r="C67" s="12"/>
      <c r="D67" s="7"/>
      <c r="P67" s="14"/>
      <c r="Q67" s="13"/>
    </row>
    <row r="68" spans="3:17" x14ac:dyDescent="0.25">
      <c r="C68" s="12"/>
      <c r="D68" s="7"/>
      <c r="P68" s="14"/>
      <c r="Q68" s="13"/>
    </row>
    <row r="69" spans="3:17" x14ac:dyDescent="0.25">
      <c r="C69" s="12"/>
      <c r="D69" s="7"/>
      <c r="P69" s="14"/>
      <c r="Q69" s="13"/>
    </row>
    <row r="70" spans="3:17" x14ac:dyDescent="0.25">
      <c r="C70" s="12"/>
      <c r="D70" s="7"/>
      <c r="P70" s="14"/>
      <c r="Q70" s="13"/>
    </row>
    <row r="71" spans="3:17" x14ac:dyDescent="0.25">
      <c r="C71" s="12"/>
      <c r="D71" s="7"/>
      <c r="P71" s="14"/>
      <c r="Q71" s="13"/>
    </row>
    <row r="72" spans="3:17" x14ac:dyDescent="0.25">
      <c r="C72" s="12"/>
      <c r="D72" s="7"/>
      <c r="P72" s="14"/>
      <c r="Q72" s="13"/>
    </row>
    <row r="73" spans="3:17" x14ac:dyDescent="0.25">
      <c r="C73" s="12"/>
      <c r="D73" s="7"/>
      <c r="P73" s="14"/>
      <c r="Q73" s="13"/>
    </row>
    <row r="74" spans="3:17" x14ac:dyDescent="0.25">
      <c r="C74" s="12"/>
      <c r="D74" s="7"/>
      <c r="P74" s="14"/>
      <c r="Q74" s="13"/>
    </row>
    <row r="75" spans="3:17" x14ac:dyDescent="0.25">
      <c r="C75" s="12"/>
      <c r="D75" s="7"/>
      <c r="P75" s="14"/>
      <c r="Q75" s="13"/>
    </row>
    <row r="76" spans="3:17" x14ac:dyDescent="0.25">
      <c r="C76" s="12"/>
      <c r="D76" s="7"/>
      <c r="P76" s="14"/>
      <c r="Q76" s="13"/>
    </row>
    <row r="77" spans="3:17" x14ac:dyDescent="0.25">
      <c r="C77" s="12"/>
      <c r="D77" s="7"/>
      <c r="P77" s="14"/>
      <c r="Q77" s="13"/>
    </row>
    <row r="78" spans="3:17" x14ac:dyDescent="0.25">
      <c r="C78" s="12"/>
      <c r="D78" s="7"/>
      <c r="P78" s="14"/>
      <c r="Q78" s="13"/>
    </row>
    <row r="79" spans="3:17" x14ac:dyDescent="0.25">
      <c r="C79" s="12"/>
      <c r="D79" s="7"/>
      <c r="P79" s="14"/>
      <c r="Q79" s="13"/>
    </row>
    <row r="80" spans="3:17" x14ac:dyDescent="0.25">
      <c r="C80" s="12"/>
      <c r="D80" s="7"/>
      <c r="P80" s="14"/>
      <c r="Q80" s="13"/>
    </row>
    <row r="81" spans="3:17" x14ac:dyDescent="0.25">
      <c r="C81" s="12"/>
      <c r="D81" s="7"/>
      <c r="P81" s="14"/>
      <c r="Q81" s="13"/>
    </row>
    <row r="82" spans="3:17" x14ac:dyDescent="0.25">
      <c r="C82" s="12"/>
      <c r="D82" s="7"/>
      <c r="P82" s="14"/>
      <c r="Q82" s="13"/>
    </row>
    <row r="83" spans="3:17" x14ac:dyDescent="0.25">
      <c r="C83" s="12"/>
      <c r="D83" s="7"/>
      <c r="P83" s="14"/>
      <c r="Q83" s="13"/>
    </row>
    <row r="84" spans="3:17" x14ac:dyDescent="0.25">
      <c r="C84" s="12"/>
      <c r="D84" s="7"/>
      <c r="P84" s="14"/>
      <c r="Q84" s="13"/>
    </row>
    <row r="85" spans="3:17" x14ac:dyDescent="0.25">
      <c r="C85" s="12"/>
      <c r="D85" s="7"/>
      <c r="P85" s="14"/>
      <c r="Q85" s="13"/>
    </row>
    <row r="86" spans="3:17" x14ac:dyDescent="0.25">
      <c r="C86" s="12"/>
      <c r="D86" s="7"/>
      <c r="P86" s="14"/>
      <c r="Q86" s="13"/>
    </row>
    <row r="87" spans="3:17" x14ac:dyDescent="0.25">
      <c r="C87" s="12"/>
      <c r="D87" s="7"/>
      <c r="P87" s="14"/>
      <c r="Q87" s="13"/>
    </row>
    <row r="88" spans="3:17" x14ac:dyDescent="0.25">
      <c r="C88" s="12"/>
      <c r="D88" s="7"/>
      <c r="P88" s="14"/>
      <c r="Q88" s="13"/>
    </row>
    <row r="89" spans="3:17" x14ac:dyDescent="0.25">
      <c r="C89" s="12"/>
      <c r="D89" s="7"/>
      <c r="P89" s="14"/>
      <c r="Q89" s="13"/>
    </row>
    <row r="90" spans="3:17" x14ac:dyDescent="0.25">
      <c r="C90" s="12"/>
      <c r="D90" s="7"/>
      <c r="P90" s="14"/>
      <c r="Q90" s="13"/>
    </row>
    <row r="91" spans="3:17" x14ac:dyDescent="0.25">
      <c r="C91" s="12"/>
      <c r="D91" s="7"/>
      <c r="P91" s="14"/>
      <c r="Q91" s="13"/>
    </row>
    <row r="92" spans="3:17" x14ac:dyDescent="0.25">
      <c r="C92" s="12"/>
      <c r="D92" s="7"/>
      <c r="P92" s="14"/>
      <c r="Q92" s="13"/>
    </row>
    <row r="93" spans="3:17" x14ac:dyDescent="0.25">
      <c r="C93" s="12"/>
      <c r="D93" s="7"/>
      <c r="P93" s="14"/>
      <c r="Q93" s="13"/>
    </row>
    <row r="94" spans="3:17" x14ac:dyDescent="0.25">
      <c r="C94" s="12"/>
      <c r="D94" s="7"/>
      <c r="P94" s="14"/>
      <c r="Q94" s="13"/>
    </row>
    <row r="95" spans="3:17" x14ac:dyDescent="0.25">
      <c r="C95" s="12"/>
      <c r="D95" s="7"/>
      <c r="P95" s="14"/>
      <c r="Q95" s="13"/>
    </row>
    <row r="96" spans="3:17" x14ac:dyDescent="0.25">
      <c r="C96" s="12"/>
      <c r="D96" s="7"/>
      <c r="P96" s="14"/>
      <c r="Q96" s="13"/>
    </row>
    <row r="97" spans="3:17" x14ac:dyDescent="0.25">
      <c r="C97" s="12"/>
      <c r="D97" s="7"/>
      <c r="P97" s="14"/>
      <c r="Q97" s="13"/>
    </row>
    <row r="98" spans="3:17" x14ac:dyDescent="0.25">
      <c r="C98" s="12"/>
      <c r="D98" s="7"/>
      <c r="P98" s="14"/>
      <c r="Q98" s="13"/>
    </row>
    <row r="99" spans="3:17" x14ac:dyDescent="0.25">
      <c r="C99" s="12"/>
      <c r="D99" s="7"/>
      <c r="P99" s="14"/>
      <c r="Q99" s="13"/>
    </row>
    <row r="100" spans="3:17" x14ac:dyDescent="0.25">
      <c r="C100" s="12"/>
      <c r="D100" s="7"/>
      <c r="P100" s="14"/>
      <c r="Q100" s="13"/>
    </row>
    <row r="101" spans="3:17" x14ac:dyDescent="0.25">
      <c r="C101" s="12"/>
      <c r="D101" s="7"/>
      <c r="P101" s="14"/>
      <c r="Q101" s="13"/>
    </row>
    <row r="102" spans="3:17" x14ac:dyDescent="0.25">
      <c r="C102" s="12"/>
      <c r="D102" s="7"/>
      <c r="P102" s="14"/>
      <c r="Q102" s="13"/>
    </row>
    <row r="103" spans="3:17" x14ac:dyDescent="0.25">
      <c r="C103" s="12"/>
      <c r="D103" s="7"/>
      <c r="P103" s="14"/>
      <c r="Q103" s="13"/>
    </row>
    <row r="104" spans="3:17" x14ac:dyDescent="0.25">
      <c r="C104" s="12"/>
      <c r="D104" s="7"/>
      <c r="P104" s="14"/>
      <c r="Q104" s="13"/>
    </row>
    <row r="105" spans="3:17" x14ac:dyDescent="0.25">
      <c r="C105" s="12"/>
      <c r="D105" s="7"/>
      <c r="P105" s="14"/>
      <c r="Q105" s="13"/>
    </row>
    <row r="106" spans="3:17" x14ac:dyDescent="0.25">
      <c r="C106" s="12"/>
      <c r="D106" s="7"/>
      <c r="P106" s="14"/>
      <c r="Q106" s="13"/>
    </row>
    <row r="107" spans="3:17" x14ac:dyDescent="0.25">
      <c r="C107" s="12"/>
      <c r="D107" s="7"/>
      <c r="P107" s="14"/>
      <c r="Q107" s="13"/>
    </row>
    <row r="108" spans="3:17" x14ac:dyDescent="0.25">
      <c r="C108" s="12"/>
      <c r="D108" s="7"/>
      <c r="P108" s="14"/>
      <c r="Q108" s="13"/>
    </row>
    <row r="109" spans="3:17" x14ac:dyDescent="0.25">
      <c r="C109" s="12"/>
      <c r="D109" s="7"/>
      <c r="P109" s="14"/>
      <c r="Q109" s="13"/>
    </row>
    <row r="110" spans="3:17" x14ac:dyDescent="0.25">
      <c r="C110" s="12"/>
      <c r="D110" s="7"/>
      <c r="P110" s="14"/>
      <c r="Q110" s="13"/>
    </row>
    <row r="111" spans="3:17" x14ac:dyDescent="0.25">
      <c r="C111" s="12"/>
      <c r="D111" s="7"/>
      <c r="P111" s="14"/>
      <c r="Q111" s="13"/>
    </row>
    <row r="112" spans="3:17" x14ac:dyDescent="0.25">
      <c r="C112" s="12"/>
      <c r="D112" s="7"/>
      <c r="P112" s="14"/>
      <c r="Q112" s="13"/>
    </row>
    <row r="113" spans="3:17" x14ac:dyDescent="0.25">
      <c r="C113" s="12"/>
      <c r="D113" s="7"/>
      <c r="P113" s="14"/>
      <c r="Q113" s="13"/>
    </row>
    <row r="114" spans="3:17" x14ac:dyDescent="0.25">
      <c r="C114" s="12"/>
      <c r="D114" s="7"/>
      <c r="P114" s="14"/>
      <c r="Q114" s="13"/>
    </row>
    <row r="115" spans="3:17" x14ac:dyDescent="0.25">
      <c r="C115" s="12"/>
      <c r="D115" s="7"/>
      <c r="P115" s="14"/>
      <c r="Q115" s="13"/>
    </row>
    <row r="116" spans="3:17" x14ac:dyDescent="0.25">
      <c r="C116" s="12"/>
      <c r="D116" s="7"/>
      <c r="P116" s="14"/>
      <c r="Q116" s="13"/>
    </row>
    <row r="117" spans="3:17" x14ac:dyDescent="0.25">
      <c r="C117" s="12"/>
      <c r="D117" s="7"/>
      <c r="P117" s="14"/>
      <c r="Q117" s="13"/>
    </row>
    <row r="118" spans="3:17" x14ac:dyDescent="0.25">
      <c r="C118" s="12"/>
      <c r="D118" s="7"/>
      <c r="P118" s="14"/>
      <c r="Q118" s="13"/>
    </row>
    <row r="119" spans="3:17" x14ac:dyDescent="0.25">
      <c r="C119" s="12"/>
      <c r="D119" s="7"/>
      <c r="P119" s="14"/>
      <c r="Q119" s="13"/>
    </row>
    <row r="120" spans="3:17" x14ac:dyDescent="0.25">
      <c r="C120" s="12"/>
      <c r="D120" s="7"/>
      <c r="P120" s="14"/>
      <c r="Q120" s="13"/>
    </row>
    <row r="121" spans="3:17" x14ac:dyDescent="0.25">
      <c r="C121" s="12"/>
      <c r="D121" s="7"/>
      <c r="P121" s="14"/>
      <c r="Q121" s="13"/>
    </row>
    <row r="122" spans="3:17" x14ac:dyDescent="0.25">
      <c r="C122" s="12"/>
      <c r="D122" s="7"/>
      <c r="P122" s="14"/>
      <c r="Q122" s="13"/>
    </row>
    <row r="123" spans="3:17" x14ac:dyDescent="0.25">
      <c r="C123" s="12"/>
      <c r="D123" s="7"/>
      <c r="P123" s="14"/>
      <c r="Q123" s="13"/>
    </row>
    <row r="124" spans="3:17" x14ac:dyDescent="0.25">
      <c r="C124" s="12"/>
      <c r="D124" s="7"/>
      <c r="P124" s="14"/>
      <c r="Q124" s="13"/>
    </row>
    <row r="125" spans="3:17" x14ac:dyDescent="0.25">
      <c r="C125" s="12"/>
      <c r="D125" s="7"/>
      <c r="P125" s="14"/>
      <c r="Q125" s="13"/>
    </row>
    <row r="126" spans="3:17" x14ac:dyDescent="0.25">
      <c r="C126" s="12"/>
      <c r="D126" s="7"/>
      <c r="P126" s="14"/>
      <c r="Q126" s="13"/>
    </row>
    <row r="127" spans="3:17" x14ac:dyDescent="0.25">
      <c r="C127" s="12"/>
      <c r="D127" s="7"/>
      <c r="P127" s="14"/>
      <c r="Q127" s="13"/>
    </row>
    <row r="128" spans="3:17" x14ac:dyDescent="0.25">
      <c r="C128" s="12"/>
      <c r="D128" s="7"/>
      <c r="P128" s="14"/>
      <c r="Q128" s="13"/>
    </row>
    <row r="129" spans="3:17" x14ac:dyDescent="0.25">
      <c r="C129" s="12"/>
      <c r="D129" s="7"/>
      <c r="P129" s="14"/>
      <c r="Q129" s="13"/>
    </row>
    <row r="130" spans="3:17" x14ac:dyDescent="0.25">
      <c r="C130" s="12"/>
      <c r="D130" s="7"/>
      <c r="P130" s="14"/>
      <c r="Q130" s="13"/>
    </row>
    <row r="131" spans="3:17" x14ac:dyDescent="0.25">
      <c r="C131" s="12"/>
      <c r="D131" s="7"/>
      <c r="P131" s="14"/>
      <c r="Q131" s="13"/>
    </row>
    <row r="132" spans="3:17" x14ac:dyDescent="0.25">
      <c r="C132" s="12"/>
      <c r="D132" s="7"/>
      <c r="P132" s="14"/>
      <c r="Q132" s="13"/>
    </row>
    <row r="133" spans="3:17" x14ac:dyDescent="0.25">
      <c r="C133" s="12"/>
      <c r="D133" s="7"/>
      <c r="P133" s="14"/>
      <c r="Q133" s="13"/>
    </row>
    <row r="134" spans="3:17" x14ac:dyDescent="0.25">
      <c r="C134" s="12"/>
      <c r="D134" s="7"/>
      <c r="P134" s="14"/>
      <c r="Q134" s="13"/>
    </row>
    <row r="135" spans="3:17" x14ac:dyDescent="0.25">
      <c r="C135" s="12"/>
      <c r="D135" s="7"/>
      <c r="P135" s="14"/>
      <c r="Q135" s="13"/>
    </row>
    <row r="136" spans="3:17" x14ac:dyDescent="0.25">
      <c r="C136" s="12"/>
      <c r="D136" s="7"/>
      <c r="P136" s="14"/>
      <c r="Q136" s="13"/>
    </row>
    <row r="137" spans="3:17" x14ac:dyDescent="0.25">
      <c r="C137" s="12"/>
      <c r="D137" s="7"/>
      <c r="P137" s="14"/>
      <c r="Q137" s="13"/>
    </row>
    <row r="138" spans="3:17" x14ac:dyDescent="0.25">
      <c r="C138" s="12"/>
      <c r="D138" s="7"/>
      <c r="P138" s="14"/>
      <c r="Q138" s="13"/>
    </row>
    <row r="139" spans="3:17" x14ac:dyDescent="0.25">
      <c r="C139" s="12"/>
      <c r="D139" s="7"/>
      <c r="P139" s="14"/>
      <c r="Q139" s="13"/>
    </row>
    <row r="140" spans="3:17" x14ac:dyDescent="0.25">
      <c r="C140" s="12"/>
      <c r="D140" s="7"/>
      <c r="P140" s="14"/>
      <c r="Q140" s="13"/>
    </row>
    <row r="141" spans="3:17" x14ac:dyDescent="0.25">
      <c r="C141" s="12"/>
      <c r="D141" s="7"/>
      <c r="P141" s="14"/>
      <c r="Q141" s="13"/>
    </row>
    <row r="142" spans="3:17" x14ac:dyDescent="0.25">
      <c r="C142" s="12"/>
      <c r="D142" s="7"/>
      <c r="P142" s="14"/>
      <c r="Q142" s="13"/>
    </row>
    <row r="143" spans="3:17" x14ac:dyDescent="0.25">
      <c r="C143" s="12"/>
      <c r="D143" s="7"/>
      <c r="P143" s="14"/>
      <c r="Q143" s="13"/>
    </row>
    <row r="144" spans="3:17" x14ac:dyDescent="0.25">
      <c r="C144" s="12"/>
      <c r="D144" s="7"/>
      <c r="P144" s="14"/>
      <c r="Q144" s="13"/>
    </row>
    <row r="145" spans="3:17" x14ac:dyDescent="0.25">
      <c r="C145" s="12"/>
      <c r="D145" s="7"/>
      <c r="P145" s="14"/>
      <c r="Q145" s="13"/>
    </row>
    <row r="146" spans="3:17" x14ac:dyDescent="0.25">
      <c r="C146" s="12"/>
      <c r="D146" s="7"/>
      <c r="P146" s="14"/>
      <c r="Q146" s="13"/>
    </row>
    <row r="147" spans="3:17" x14ac:dyDescent="0.25">
      <c r="C147" s="12"/>
      <c r="D147" s="7"/>
      <c r="P147" s="14"/>
      <c r="Q147" s="13"/>
    </row>
    <row r="148" spans="3:17" x14ac:dyDescent="0.25">
      <c r="C148" s="12"/>
      <c r="D148" s="7"/>
      <c r="P148" s="14"/>
      <c r="Q148" s="13"/>
    </row>
    <row r="149" spans="3:17" x14ac:dyDescent="0.25">
      <c r="C149" s="12"/>
      <c r="D149" s="7"/>
      <c r="P149" s="14"/>
      <c r="Q149" s="13"/>
    </row>
    <row r="150" spans="3:17" x14ac:dyDescent="0.25">
      <c r="C150" s="12"/>
      <c r="D150" s="7"/>
      <c r="P150" s="14"/>
      <c r="Q150" s="13"/>
    </row>
    <row r="151" spans="3:17" x14ac:dyDescent="0.25">
      <c r="C151" s="12"/>
      <c r="D151" s="7"/>
      <c r="P151" s="14"/>
      <c r="Q151" s="13"/>
    </row>
    <row r="152" spans="3:17" x14ac:dyDescent="0.25">
      <c r="C152" s="12"/>
      <c r="D152" s="7"/>
      <c r="P152" s="14"/>
      <c r="Q152" s="13"/>
    </row>
    <row r="153" spans="3:17" x14ac:dyDescent="0.25">
      <c r="C153" s="12"/>
      <c r="D153" s="7"/>
      <c r="P153" s="14"/>
      <c r="Q153" s="13"/>
    </row>
    <row r="154" spans="3:17" x14ac:dyDescent="0.25">
      <c r="C154" s="12"/>
      <c r="D154" s="7"/>
      <c r="P154" s="14"/>
      <c r="Q154" s="13"/>
    </row>
    <row r="155" spans="3:17" x14ac:dyDescent="0.25">
      <c r="C155" s="12"/>
      <c r="D155" s="7"/>
      <c r="P155" s="14"/>
      <c r="Q155" s="13"/>
    </row>
    <row r="156" spans="3:17" x14ac:dyDescent="0.25">
      <c r="C156" s="12"/>
      <c r="D156" s="7"/>
      <c r="P156" s="14"/>
      <c r="Q156" s="13"/>
    </row>
    <row r="157" spans="3:17" x14ac:dyDescent="0.25">
      <c r="C157" s="12"/>
      <c r="D157" s="7"/>
      <c r="P157" s="14"/>
      <c r="Q157" s="13"/>
    </row>
    <row r="158" spans="3:17" x14ac:dyDescent="0.25">
      <c r="C158" s="12"/>
      <c r="D158" s="7"/>
      <c r="P158" s="14"/>
      <c r="Q158" s="13"/>
    </row>
    <row r="159" spans="3:17" x14ac:dyDescent="0.25">
      <c r="C159" s="12"/>
      <c r="D159" s="7"/>
      <c r="P159" s="14"/>
      <c r="Q159" s="13"/>
    </row>
    <row r="160" spans="3:17" x14ac:dyDescent="0.25">
      <c r="C160" s="12"/>
      <c r="D160" s="7"/>
      <c r="P160" s="14"/>
      <c r="Q160" s="13"/>
    </row>
    <row r="161" spans="3:17" x14ac:dyDescent="0.25">
      <c r="C161" s="12"/>
      <c r="D161" s="7"/>
      <c r="P161" s="14"/>
      <c r="Q161" s="13"/>
    </row>
    <row r="162" spans="3:17" x14ac:dyDescent="0.25">
      <c r="C162" s="12"/>
      <c r="D162" s="7"/>
      <c r="P162" s="14"/>
      <c r="Q162" s="13"/>
    </row>
    <row r="163" spans="3:17" x14ac:dyDescent="0.25">
      <c r="C163" s="12"/>
      <c r="D163" s="7"/>
      <c r="P163" s="14"/>
      <c r="Q163" s="13"/>
    </row>
    <row r="164" spans="3:17" x14ac:dyDescent="0.25">
      <c r="C164" s="12"/>
      <c r="D164" s="7"/>
      <c r="P164" s="14"/>
      <c r="Q164" s="13"/>
    </row>
    <row r="165" spans="3:17" x14ac:dyDescent="0.25">
      <c r="C165" s="12"/>
      <c r="D165" s="7"/>
      <c r="P165" s="14"/>
      <c r="Q165" s="13"/>
    </row>
    <row r="166" spans="3:17" x14ac:dyDescent="0.25">
      <c r="C166" s="12"/>
      <c r="D166" s="7"/>
      <c r="P166" s="14"/>
      <c r="Q166" s="13"/>
    </row>
    <row r="167" spans="3:17" x14ac:dyDescent="0.25">
      <c r="C167" s="12"/>
      <c r="D167" s="7"/>
      <c r="P167" s="14"/>
      <c r="Q167" s="13"/>
    </row>
    <row r="168" spans="3:17" x14ac:dyDescent="0.25">
      <c r="C168" s="12"/>
      <c r="D168" s="7"/>
      <c r="P168" s="14"/>
      <c r="Q168" s="13"/>
    </row>
    <row r="169" spans="3:17" x14ac:dyDescent="0.25">
      <c r="C169" s="12"/>
      <c r="D169" s="7"/>
      <c r="P169" s="14"/>
      <c r="Q169" s="13"/>
    </row>
    <row r="170" spans="3:17" x14ac:dyDescent="0.25">
      <c r="C170" s="12"/>
      <c r="D170" s="7"/>
      <c r="P170" s="14"/>
      <c r="Q170" s="13"/>
    </row>
    <row r="171" spans="3:17" x14ac:dyDescent="0.25">
      <c r="C171" s="12"/>
      <c r="D171" s="7"/>
      <c r="P171" s="14"/>
      <c r="Q171" s="13"/>
    </row>
    <row r="172" spans="3:17" x14ac:dyDescent="0.25">
      <c r="C172" s="12"/>
      <c r="D172" s="7"/>
      <c r="P172" s="14"/>
      <c r="Q172" s="13"/>
    </row>
    <row r="173" spans="3:17" x14ac:dyDescent="0.25">
      <c r="C173" s="12"/>
      <c r="D173" s="7"/>
      <c r="P173" s="14"/>
      <c r="Q173" s="13"/>
    </row>
    <row r="174" spans="3:17" x14ac:dyDescent="0.25">
      <c r="C174" s="12"/>
      <c r="D174" s="7"/>
      <c r="P174" s="14"/>
      <c r="Q174" s="13"/>
    </row>
    <row r="175" spans="3:17" x14ac:dyDescent="0.25">
      <c r="C175" s="12"/>
      <c r="D175" s="7"/>
      <c r="P175" s="14"/>
      <c r="Q175" s="13"/>
    </row>
    <row r="176" spans="3:17" x14ac:dyDescent="0.25">
      <c r="C176" s="12"/>
      <c r="D176" s="7"/>
      <c r="P176" s="14"/>
      <c r="Q176" s="13"/>
    </row>
    <row r="177" spans="3:17" x14ac:dyDescent="0.25">
      <c r="C177" s="12"/>
      <c r="D177" s="7"/>
      <c r="P177" s="14"/>
      <c r="Q177" s="13"/>
    </row>
    <row r="178" spans="3:17" x14ac:dyDescent="0.25">
      <c r="C178" s="12"/>
      <c r="D178" s="7"/>
      <c r="P178" s="14"/>
      <c r="Q178" s="13"/>
    </row>
    <row r="179" spans="3:17" x14ac:dyDescent="0.25">
      <c r="C179" s="12"/>
      <c r="D179" s="7"/>
      <c r="P179" s="14"/>
      <c r="Q179" s="13"/>
    </row>
    <row r="180" spans="3:17" x14ac:dyDescent="0.25">
      <c r="C180" s="12"/>
      <c r="D180" s="7"/>
      <c r="P180" s="14"/>
      <c r="Q180" s="13"/>
    </row>
    <row r="181" spans="3:17" x14ac:dyDescent="0.25">
      <c r="C181" s="12"/>
      <c r="D181" s="7"/>
      <c r="P181" s="14"/>
      <c r="Q181" s="13"/>
    </row>
    <row r="182" spans="3:17" x14ac:dyDescent="0.25">
      <c r="C182" s="12"/>
      <c r="D182" s="7"/>
      <c r="P182" s="14"/>
      <c r="Q182" s="13"/>
    </row>
    <row r="183" spans="3:17" x14ac:dyDescent="0.25">
      <c r="C183" s="12"/>
      <c r="D183" s="7"/>
      <c r="P183" s="14"/>
      <c r="Q183" s="13"/>
    </row>
    <row r="184" spans="3:17" x14ac:dyDescent="0.25">
      <c r="C184" s="12"/>
      <c r="D184" s="7"/>
      <c r="P184" s="14"/>
      <c r="Q184" s="13"/>
    </row>
    <row r="185" spans="3:17" x14ac:dyDescent="0.25">
      <c r="C185" s="12"/>
      <c r="D185" s="7"/>
      <c r="P185" s="14"/>
      <c r="Q185" s="13"/>
    </row>
    <row r="186" spans="3:17" x14ac:dyDescent="0.25">
      <c r="C186" s="12"/>
      <c r="D186" s="7"/>
      <c r="P186" s="14"/>
      <c r="Q186" s="13"/>
    </row>
    <row r="187" spans="3:17" x14ac:dyDescent="0.25">
      <c r="C187" s="12"/>
      <c r="D187" s="7"/>
      <c r="P187" s="14"/>
      <c r="Q187" s="13"/>
    </row>
    <row r="188" spans="3:17" x14ac:dyDescent="0.25">
      <c r="C188" s="12"/>
      <c r="D188" s="7"/>
      <c r="P188" s="14"/>
      <c r="Q188" s="13"/>
    </row>
    <row r="189" spans="3:17" x14ac:dyDescent="0.25">
      <c r="C189" s="12"/>
      <c r="D189" s="7"/>
      <c r="P189" s="14"/>
      <c r="Q189" s="13"/>
    </row>
    <row r="190" spans="3:17" x14ac:dyDescent="0.25">
      <c r="C190" s="12"/>
      <c r="D190" s="7"/>
      <c r="P190" s="14"/>
      <c r="Q190" s="13"/>
    </row>
    <row r="191" spans="3:17" x14ac:dyDescent="0.25">
      <c r="C191" s="12"/>
      <c r="D191" s="7"/>
      <c r="P191" s="14"/>
      <c r="Q191" s="13"/>
    </row>
    <row r="192" spans="3:17" x14ac:dyDescent="0.25">
      <c r="C192" s="12"/>
      <c r="D192" s="7"/>
      <c r="P192" s="14"/>
      <c r="Q192" s="13"/>
    </row>
    <row r="193" spans="3:17" x14ac:dyDescent="0.25">
      <c r="C193" s="12"/>
      <c r="D193" s="7"/>
      <c r="P193" s="14"/>
      <c r="Q193" s="13"/>
    </row>
    <row r="194" spans="3:17" x14ac:dyDescent="0.25">
      <c r="C194" s="12"/>
      <c r="D194" s="7"/>
      <c r="P194" s="14"/>
      <c r="Q194" s="13"/>
    </row>
    <row r="195" spans="3:17" x14ac:dyDescent="0.25">
      <c r="C195" s="12"/>
      <c r="D195" s="7"/>
      <c r="P195" s="14"/>
      <c r="Q195" s="13"/>
    </row>
    <row r="196" spans="3:17" x14ac:dyDescent="0.25">
      <c r="C196" s="12"/>
      <c r="D196" s="7"/>
      <c r="P196" s="14"/>
      <c r="Q196" s="13"/>
    </row>
    <row r="197" spans="3:17" x14ac:dyDescent="0.25">
      <c r="C197" s="12"/>
      <c r="D197" s="7"/>
      <c r="P197" s="14"/>
      <c r="Q197" s="13"/>
    </row>
    <row r="198" spans="3:17" x14ac:dyDescent="0.25">
      <c r="C198" s="12"/>
      <c r="D198" s="7"/>
      <c r="P198" s="14"/>
      <c r="Q198" s="13"/>
    </row>
    <row r="199" spans="3:17" x14ac:dyDescent="0.25">
      <c r="C199" s="12"/>
      <c r="D199" s="7"/>
      <c r="P199" s="14"/>
      <c r="Q199" s="13"/>
    </row>
    <row r="200" spans="3:17" x14ac:dyDescent="0.25">
      <c r="C200" s="12"/>
      <c r="D200" s="7"/>
      <c r="P200" s="14"/>
      <c r="Q200" s="13"/>
    </row>
    <row r="201" spans="3:17" x14ac:dyDescent="0.25">
      <c r="C201" s="12"/>
      <c r="D201" s="7"/>
      <c r="P201" s="14"/>
      <c r="Q201" s="13"/>
    </row>
    <row r="202" spans="3:17" x14ac:dyDescent="0.25">
      <c r="C202" s="12"/>
      <c r="D202" s="7"/>
      <c r="P202" s="14"/>
      <c r="Q202" s="13"/>
    </row>
    <row r="203" spans="3:17" x14ac:dyDescent="0.25">
      <c r="C203" s="12"/>
      <c r="D203" s="7"/>
      <c r="P203" s="14"/>
      <c r="Q203" s="13"/>
    </row>
    <row r="204" spans="3:17" x14ac:dyDescent="0.25">
      <c r="C204" s="12"/>
      <c r="D204" s="7"/>
      <c r="P204" s="14"/>
      <c r="Q204" s="13"/>
    </row>
    <row r="205" spans="3:17" x14ac:dyDescent="0.25">
      <c r="C205" s="12"/>
      <c r="D205" s="7"/>
      <c r="P205" s="14"/>
      <c r="Q205" s="13"/>
    </row>
    <row r="206" spans="3:17" x14ac:dyDescent="0.25">
      <c r="C206" s="12"/>
      <c r="D206" s="7"/>
      <c r="P206" s="14"/>
      <c r="Q206" s="13"/>
    </row>
    <row r="207" spans="3:17" x14ac:dyDescent="0.25">
      <c r="C207" s="12"/>
      <c r="D207" s="7"/>
      <c r="P207" s="14"/>
      <c r="Q207" s="13"/>
    </row>
    <row r="208" spans="3:17" x14ac:dyDescent="0.25">
      <c r="C208" s="12"/>
      <c r="D208" s="7"/>
      <c r="P208" s="14"/>
      <c r="Q208" s="13"/>
    </row>
    <row r="209" spans="3:17" x14ac:dyDescent="0.25">
      <c r="C209" s="12"/>
      <c r="D209" s="7"/>
      <c r="P209" s="14"/>
      <c r="Q209" s="13"/>
    </row>
    <row r="210" spans="3:17" x14ac:dyDescent="0.25">
      <c r="C210" s="12"/>
      <c r="D210" s="7"/>
      <c r="P210" s="14"/>
      <c r="Q210" s="13"/>
    </row>
    <row r="211" spans="3:17" x14ac:dyDescent="0.25">
      <c r="C211" s="12"/>
      <c r="D211" s="7"/>
      <c r="P211" s="14"/>
      <c r="Q211" s="13"/>
    </row>
    <row r="212" spans="3:17" x14ac:dyDescent="0.25">
      <c r="C212" s="12"/>
      <c r="D212" s="7"/>
      <c r="P212" s="14"/>
      <c r="Q212" s="13"/>
    </row>
    <row r="213" spans="3:17" x14ac:dyDescent="0.25">
      <c r="C213" s="12"/>
      <c r="D213" s="7"/>
      <c r="P213" s="14"/>
      <c r="Q213" s="13"/>
    </row>
    <row r="214" spans="3:17" x14ac:dyDescent="0.25">
      <c r="C214" s="12"/>
      <c r="D214" s="7"/>
      <c r="P214" s="14"/>
      <c r="Q214" s="13"/>
    </row>
    <row r="215" spans="3:17" x14ac:dyDescent="0.25">
      <c r="C215" s="12"/>
      <c r="D215" s="7"/>
      <c r="P215" s="14"/>
      <c r="Q215" s="13"/>
    </row>
    <row r="216" spans="3:17" x14ac:dyDescent="0.25">
      <c r="C216" s="12"/>
      <c r="D216" s="7"/>
      <c r="P216" s="14"/>
      <c r="Q216" s="13"/>
    </row>
    <row r="217" spans="3:17" x14ac:dyDescent="0.25">
      <c r="C217" s="12"/>
      <c r="D217" s="7"/>
      <c r="P217" s="14"/>
      <c r="Q217" s="13"/>
    </row>
    <row r="218" spans="3:17" x14ac:dyDescent="0.25">
      <c r="C218" s="12"/>
      <c r="D218" s="7"/>
      <c r="P218" s="14"/>
      <c r="Q218" s="13"/>
    </row>
    <row r="219" spans="3:17" x14ac:dyDescent="0.25">
      <c r="C219" s="12"/>
      <c r="D219" s="7"/>
      <c r="P219" s="14"/>
      <c r="Q219" s="13"/>
    </row>
    <row r="220" spans="3:17" x14ac:dyDescent="0.25">
      <c r="C220" s="12"/>
      <c r="D220" s="7"/>
      <c r="P220" s="14"/>
      <c r="Q220" s="13"/>
    </row>
    <row r="221" spans="3:17" x14ac:dyDescent="0.25">
      <c r="C221" s="12"/>
      <c r="D221" s="7"/>
      <c r="P221" s="14"/>
      <c r="Q221" s="13"/>
    </row>
    <row r="222" spans="3:17" x14ac:dyDescent="0.25">
      <c r="C222" s="12"/>
      <c r="D222" s="7"/>
      <c r="P222" s="14"/>
      <c r="Q222" s="13"/>
    </row>
    <row r="223" spans="3:17" x14ac:dyDescent="0.25">
      <c r="C223" s="12"/>
      <c r="D223" s="7"/>
      <c r="P223" s="14"/>
      <c r="Q223" s="13"/>
    </row>
    <row r="224" spans="3:17" x14ac:dyDescent="0.25">
      <c r="C224" s="12"/>
      <c r="D224" s="7"/>
      <c r="P224" s="14"/>
      <c r="Q224" s="13"/>
    </row>
    <row r="225" spans="3:17" x14ac:dyDescent="0.25">
      <c r="C225" s="12"/>
      <c r="D225" s="7"/>
      <c r="P225" s="14"/>
      <c r="Q225" s="13"/>
    </row>
    <row r="226" spans="3:17" x14ac:dyDescent="0.25">
      <c r="C226" s="12"/>
      <c r="D226" s="7"/>
      <c r="P226" s="14"/>
      <c r="Q226" s="13"/>
    </row>
    <row r="227" spans="3:17" x14ac:dyDescent="0.25">
      <c r="C227" s="12"/>
      <c r="D227" s="7"/>
      <c r="P227" s="14"/>
      <c r="Q227" s="13"/>
    </row>
    <row r="228" spans="3:17" x14ac:dyDescent="0.25">
      <c r="C228" s="12"/>
      <c r="D228" s="7"/>
      <c r="P228" s="14"/>
      <c r="Q228" s="13"/>
    </row>
    <row r="229" spans="3:17" x14ac:dyDescent="0.25">
      <c r="C229" s="12"/>
      <c r="D229" s="7"/>
      <c r="P229" s="14"/>
      <c r="Q229" s="13"/>
    </row>
    <row r="230" spans="3:17" x14ac:dyDescent="0.25">
      <c r="C230" s="12"/>
      <c r="D230" s="7"/>
      <c r="P230" s="14"/>
      <c r="Q230" s="13"/>
    </row>
    <row r="231" spans="3:17" x14ac:dyDescent="0.25">
      <c r="C231" s="12"/>
      <c r="D231" s="7"/>
      <c r="P231" s="14"/>
      <c r="Q231" s="13"/>
    </row>
    <row r="232" spans="3:17" x14ac:dyDescent="0.25">
      <c r="C232" s="12"/>
      <c r="D232" s="7"/>
      <c r="P232" s="14"/>
      <c r="Q232" s="13"/>
    </row>
    <row r="233" spans="3:17" x14ac:dyDescent="0.25">
      <c r="C233" s="12"/>
      <c r="D233" s="7"/>
      <c r="P233" s="14"/>
      <c r="Q233" s="13"/>
    </row>
    <row r="234" spans="3:17" x14ac:dyDescent="0.25">
      <c r="C234" s="12"/>
      <c r="D234" s="7"/>
      <c r="P234" s="14"/>
      <c r="Q234" s="13"/>
    </row>
    <row r="235" spans="3:17" x14ac:dyDescent="0.25">
      <c r="C235" s="12"/>
      <c r="D235" s="7"/>
      <c r="P235" s="14"/>
      <c r="Q235" s="13"/>
    </row>
    <row r="236" spans="3:17" x14ac:dyDescent="0.25">
      <c r="C236" s="12"/>
      <c r="D236" s="7"/>
      <c r="P236" s="14"/>
      <c r="Q236" s="13"/>
    </row>
    <row r="237" spans="3:17" x14ac:dyDescent="0.25">
      <c r="C237" s="12"/>
      <c r="D237" s="7"/>
      <c r="P237" s="14"/>
      <c r="Q237" s="13"/>
    </row>
    <row r="238" spans="3:17" x14ac:dyDescent="0.25">
      <c r="C238" s="12"/>
      <c r="D238" s="7"/>
      <c r="P238" s="14"/>
      <c r="Q238" s="13"/>
    </row>
    <row r="239" spans="3:17" x14ac:dyDescent="0.25">
      <c r="C239" s="12"/>
      <c r="D239" s="7"/>
      <c r="P239" s="14"/>
      <c r="Q239" s="13"/>
    </row>
    <row r="240" spans="3:17" x14ac:dyDescent="0.25">
      <c r="C240" s="12"/>
      <c r="D240" s="7"/>
      <c r="P240" s="14"/>
      <c r="Q240" s="13"/>
    </row>
    <row r="241" spans="3:17" x14ac:dyDescent="0.25">
      <c r="C241" s="12"/>
      <c r="D241" s="7"/>
      <c r="P241" s="14"/>
      <c r="Q241" s="13"/>
    </row>
    <row r="242" spans="3:17" x14ac:dyDescent="0.25">
      <c r="C242" s="12"/>
      <c r="D242" s="7"/>
      <c r="P242" s="14"/>
      <c r="Q242" s="13"/>
    </row>
    <row r="243" spans="3:17" x14ac:dyDescent="0.25">
      <c r="C243" s="12"/>
      <c r="D243" s="7"/>
      <c r="P243" s="14"/>
      <c r="Q243" s="13"/>
    </row>
    <row r="244" spans="3:17" x14ac:dyDescent="0.25">
      <c r="C244" s="12"/>
      <c r="D244" s="7"/>
      <c r="P244" s="14"/>
      <c r="Q244" s="13"/>
    </row>
    <row r="245" spans="3:17" x14ac:dyDescent="0.25">
      <c r="C245" s="12"/>
      <c r="D245" s="7"/>
      <c r="P245" s="14"/>
      <c r="Q245" s="13"/>
    </row>
    <row r="246" spans="3:17" x14ac:dyDescent="0.25">
      <c r="C246" s="12"/>
      <c r="D246" s="7"/>
      <c r="P246" s="14"/>
      <c r="Q246" s="13"/>
    </row>
    <row r="247" spans="3:17" x14ac:dyDescent="0.25">
      <c r="C247" s="12"/>
      <c r="D247" s="7"/>
      <c r="P247" s="14"/>
      <c r="Q247" s="13"/>
    </row>
    <row r="248" spans="3:17" x14ac:dyDescent="0.25">
      <c r="C248" s="12"/>
      <c r="D248" s="7"/>
      <c r="P248" s="14"/>
      <c r="Q248" s="13"/>
    </row>
    <row r="249" spans="3:17" x14ac:dyDescent="0.25">
      <c r="C249" s="12"/>
      <c r="D249" s="7"/>
      <c r="P249" s="14"/>
      <c r="Q249" s="13"/>
    </row>
    <row r="250" spans="3:17" x14ac:dyDescent="0.25">
      <c r="C250" s="12"/>
      <c r="D250" s="7"/>
      <c r="P250" s="14"/>
      <c r="Q250" s="13"/>
    </row>
    <row r="251" spans="3:17" x14ac:dyDescent="0.25">
      <c r="C251" s="12"/>
      <c r="D251" s="7"/>
      <c r="P251" s="14"/>
      <c r="Q251" s="13"/>
    </row>
    <row r="252" spans="3:17" x14ac:dyDescent="0.25">
      <c r="C252" s="12"/>
      <c r="D252" s="7"/>
      <c r="P252" s="14"/>
      <c r="Q252" s="13"/>
    </row>
    <row r="253" spans="3:17" x14ac:dyDescent="0.25">
      <c r="C253" s="12"/>
      <c r="D253" s="7"/>
      <c r="P253" s="14"/>
      <c r="Q253" s="13"/>
    </row>
    <row r="254" spans="3:17" x14ac:dyDescent="0.25">
      <c r="C254" s="12"/>
      <c r="D254" s="7"/>
      <c r="P254" s="14"/>
      <c r="Q254" s="13"/>
    </row>
    <row r="255" spans="3:17" x14ac:dyDescent="0.25">
      <c r="C255" s="12"/>
      <c r="D255" s="7"/>
      <c r="P255" s="14"/>
      <c r="Q255" s="13"/>
    </row>
    <row r="256" spans="3:17" x14ac:dyDescent="0.25">
      <c r="C256" s="12"/>
      <c r="D256" s="7"/>
      <c r="P256" s="14"/>
      <c r="Q256" s="13"/>
    </row>
    <row r="257" spans="3:17" x14ac:dyDescent="0.25">
      <c r="C257" s="12"/>
      <c r="D257" s="7"/>
      <c r="P257" s="14"/>
      <c r="Q257" s="13"/>
    </row>
    <row r="258" spans="3:17" x14ac:dyDescent="0.25">
      <c r="C258" s="12"/>
      <c r="D258" s="7"/>
      <c r="P258" s="14"/>
      <c r="Q258" s="13"/>
    </row>
    <row r="259" spans="3:17" x14ac:dyDescent="0.25">
      <c r="C259" s="12"/>
      <c r="D259" s="7"/>
      <c r="P259" s="14"/>
      <c r="Q259" s="13"/>
    </row>
    <row r="260" spans="3:17" x14ac:dyDescent="0.25">
      <c r="C260" s="12"/>
      <c r="D260" s="7"/>
      <c r="P260" s="14"/>
      <c r="Q260" s="13"/>
    </row>
    <row r="261" spans="3:17" x14ac:dyDescent="0.25">
      <c r="C261" s="12"/>
      <c r="D261" s="7"/>
      <c r="P261" s="14"/>
      <c r="Q261" s="13"/>
    </row>
    <row r="262" spans="3:17" x14ac:dyDescent="0.25">
      <c r="C262" s="12"/>
      <c r="D262" s="7"/>
      <c r="P262" s="14"/>
      <c r="Q262" s="13"/>
    </row>
    <row r="263" spans="3:17" x14ac:dyDescent="0.25">
      <c r="C263" s="12"/>
      <c r="D263" s="7"/>
      <c r="P263" s="14"/>
      <c r="Q263" s="13"/>
    </row>
    <row r="264" spans="3:17" x14ac:dyDescent="0.25">
      <c r="C264" s="12"/>
      <c r="D264" s="7"/>
      <c r="P264" s="14"/>
      <c r="Q264" s="13"/>
    </row>
    <row r="265" spans="3:17" x14ac:dyDescent="0.25">
      <c r="C265" s="12"/>
      <c r="D265" s="7"/>
      <c r="P265" s="14"/>
      <c r="Q265" s="13"/>
    </row>
    <row r="266" spans="3:17" x14ac:dyDescent="0.25">
      <c r="C266" s="12"/>
      <c r="D266" s="7"/>
      <c r="P266" s="14"/>
      <c r="Q266" s="13"/>
    </row>
    <row r="267" spans="3:17" x14ac:dyDescent="0.25">
      <c r="C267" s="12"/>
      <c r="D267" s="7"/>
      <c r="P267" s="14"/>
      <c r="Q267" s="13"/>
    </row>
    <row r="268" spans="3:17" x14ac:dyDescent="0.25">
      <c r="C268" s="12"/>
      <c r="D268" s="7"/>
      <c r="P268" s="14"/>
      <c r="Q268" s="13"/>
    </row>
    <row r="269" spans="3:17" x14ac:dyDescent="0.25">
      <c r="C269" s="12"/>
      <c r="D269" s="7"/>
      <c r="P269" s="14"/>
      <c r="Q269" s="13"/>
    </row>
    <row r="270" spans="3:17" x14ac:dyDescent="0.25">
      <c r="C270" s="12"/>
      <c r="D270" s="7"/>
      <c r="P270" s="14"/>
      <c r="Q270" s="13"/>
    </row>
    <row r="271" spans="3:17" x14ac:dyDescent="0.25">
      <c r="C271" s="12"/>
      <c r="D271" s="7"/>
      <c r="P271" s="14"/>
      <c r="Q271" s="13"/>
    </row>
    <row r="272" spans="3:17" x14ac:dyDescent="0.25">
      <c r="C272" s="12"/>
      <c r="D272" s="7"/>
      <c r="P272" s="14"/>
      <c r="Q272" s="13"/>
    </row>
    <row r="273" spans="3:17" x14ac:dyDescent="0.25">
      <c r="C273" s="12"/>
      <c r="D273" s="7"/>
      <c r="P273" s="14"/>
      <c r="Q273" s="13"/>
    </row>
    <row r="274" spans="3:17" x14ac:dyDescent="0.25">
      <c r="C274" s="12"/>
      <c r="D274" s="7"/>
      <c r="P274" s="14"/>
      <c r="Q274" s="13"/>
    </row>
    <row r="275" spans="3:17" x14ac:dyDescent="0.25">
      <c r="C275" s="12"/>
      <c r="D275" s="7"/>
      <c r="P275" s="14"/>
      <c r="Q275" s="13"/>
    </row>
    <row r="276" spans="3:17" x14ac:dyDescent="0.25">
      <c r="C276" s="12"/>
      <c r="D276" s="7"/>
      <c r="P276" s="14"/>
      <c r="Q276" s="13"/>
    </row>
    <row r="277" spans="3:17" x14ac:dyDescent="0.25">
      <c r="C277" s="12"/>
      <c r="D277" s="7"/>
      <c r="P277" s="14"/>
      <c r="Q277" s="13"/>
    </row>
    <row r="278" spans="3:17" x14ac:dyDescent="0.25">
      <c r="C278" s="12"/>
      <c r="D278" s="7"/>
      <c r="P278" s="14"/>
      <c r="Q278" s="13"/>
    </row>
    <row r="279" spans="3:17" x14ac:dyDescent="0.25">
      <c r="C279" s="12"/>
      <c r="D279" s="7"/>
      <c r="P279" s="14"/>
      <c r="Q279" s="13"/>
    </row>
    <row r="280" spans="3:17" x14ac:dyDescent="0.25">
      <c r="C280" s="12"/>
      <c r="D280" s="7"/>
      <c r="P280" s="14"/>
      <c r="Q280" s="13"/>
    </row>
    <row r="281" spans="3:17" x14ac:dyDescent="0.25">
      <c r="C281" s="12"/>
      <c r="D281" s="7"/>
      <c r="P281" s="14"/>
      <c r="Q281" s="13"/>
    </row>
    <row r="282" spans="3:17" x14ac:dyDescent="0.25">
      <c r="C282" s="12"/>
      <c r="D282" s="7"/>
      <c r="P282" s="14"/>
      <c r="Q282" s="13"/>
    </row>
    <row r="283" spans="3:17" x14ac:dyDescent="0.25">
      <c r="C283" s="12"/>
      <c r="D283" s="7"/>
      <c r="P283" s="14"/>
      <c r="Q283" s="13"/>
    </row>
    <row r="284" spans="3:17" x14ac:dyDescent="0.25">
      <c r="C284" s="12"/>
      <c r="D284" s="7"/>
      <c r="P284" s="14"/>
      <c r="Q284" s="13"/>
    </row>
    <row r="285" spans="3:17" x14ac:dyDescent="0.25">
      <c r="C285" s="12"/>
      <c r="D285" s="7"/>
      <c r="P285" s="14"/>
      <c r="Q285" s="13"/>
    </row>
    <row r="286" spans="3:17" x14ac:dyDescent="0.25">
      <c r="C286" s="12"/>
      <c r="D286" s="7"/>
      <c r="P286" s="14"/>
      <c r="Q286" s="13"/>
    </row>
    <row r="287" spans="3:17" x14ac:dyDescent="0.25">
      <c r="C287" s="12"/>
      <c r="D287" s="7"/>
      <c r="P287" s="14"/>
      <c r="Q287" s="13"/>
    </row>
    <row r="288" spans="3:17" x14ac:dyDescent="0.25">
      <c r="C288" s="12"/>
      <c r="D288" s="7"/>
      <c r="P288" s="14"/>
      <c r="Q288" s="13"/>
    </row>
    <row r="289" spans="3:17" x14ac:dyDescent="0.25">
      <c r="C289" s="12"/>
      <c r="D289" s="7"/>
      <c r="P289" s="14"/>
      <c r="Q289" s="13"/>
    </row>
    <row r="290" spans="3:17" x14ac:dyDescent="0.25">
      <c r="C290" s="12"/>
      <c r="D290" s="7"/>
      <c r="P290" s="14"/>
      <c r="Q290" s="13"/>
    </row>
    <row r="291" spans="3:17" x14ac:dyDescent="0.25">
      <c r="C291" s="12"/>
      <c r="D291" s="7"/>
      <c r="P291" s="14"/>
      <c r="Q291" s="13"/>
    </row>
    <row r="292" spans="3:17" x14ac:dyDescent="0.25">
      <c r="C292" s="12"/>
      <c r="D292" s="7"/>
      <c r="P292" s="14"/>
      <c r="Q292" s="13"/>
    </row>
    <row r="293" spans="3:17" x14ac:dyDescent="0.25">
      <c r="C293" s="12"/>
      <c r="D293" s="7"/>
      <c r="P293" s="14"/>
      <c r="Q293" s="13"/>
    </row>
    <row r="294" spans="3:17" x14ac:dyDescent="0.25">
      <c r="C294" s="12"/>
      <c r="D294" s="7"/>
      <c r="P294" s="14"/>
      <c r="Q294" s="13"/>
    </row>
    <row r="295" spans="3:17" x14ac:dyDescent="0.25">
      <c r="C295" s="12"/>
      <c r="D295" s="7"/>
      <c r="P295" s="14"/>
      <c r="Q295" s="13"/>
    </row>
    <row r="296" spans="3:17" x14ac:dyDescent="0.25">
      <c r="C296" s="12"/>
      <c r="D296" s="7"/>
      <c r="P296" s="14"/>
      <c r="Q296" s="13"/>
    </row>
    <row r="297" spans="3:17" x14ac:dyDescent="0.25">
      <c r="C297" s="12"/>
      <c r="D297" s="7"/>
      <c r="P297" s="14"/>
      <c r="Q297" s="13"/>
    </row>
    <row r="298" spans="3:17" x14ac:dyDescent="0.25">
      <c r="C298" s="12"/>
      <c r="D298" s="7"/>
      <c r="P298" s="14"/>
      <c r="Q298" s="13"/>
    </row>
    <row r="299" spans="3:17" x14ac:dyDescent="0.25">
      <c r="C299" s="12"/>
      <c r="D299" s="7"/>
      <c r="P299" s="14"/>
      <c r="Q299" s="13"/>
    </row>
    <row r="300" spans="3:17" x14ac:dyDescent="0.25">
      <c r="C300" s="12"/>
      <c r="D300" s="7"/>
      <c r="P300" s="14"/>
      <c r="Q300" s="13"/>
    </row>
    <row r="301" spans="3:17" x14ac:dyDescent="0.25">
      <c r="C301" s="12"/>
      <c r="D301" s="7"/>
      <c r="P301" s="14"/>
      <c r="Q301" s="13"/>
    </row>
    <row r="302" spans="3:17" x14ac:dyDescent="0.25">
      <c r="C302" s="12"/>
      <c r="D302" s="7"/>
      <c r="P302" s="14"/>
      <c r="Q302" s="13"/>
    </row>
    <row r="303" spans="3:17" x14ac:dyDescent="0.25">
      <c r="C303" s="12"/>
      <c r="D303" s="7"/>
      <c r="P303" s="14"/>
      <c r="Q303" s="13"/>
    </row>
    <row r="304" spans="3:17" x14ac:dyDescent="0.25">
      <c r="C304" s="12"/>
      <c r="D304" s="7"/>
      <c r="P304" s="14"/>
      <c r="Q304" s="13"/>
    </row>
    <row r="305" spans="3:17" x14ac:dyDescent="0.25">
      <c r="C305" s="12"/>
      <c r="D305" s="7"/>
      <c r="P305" s="14"/>
      <c r="Q305" s="13"/>
    </row>
    <row r="306" spans="3:17" x14ac:dyDescent="0.25">
      <c r="C306" s="12"/>
      <c r="D306" s="7"/>
      <c r="P306" s="14"/>
      <c r="Q306" s="13"/>
    </row>
    <row r="307" spans="3:17" x14ac:dyDescent="0.25">
      <c r="C307" s="12"/>
      <c r="D307" s="7"/>
      <c r="P307" s="14"/>
      <c r="Q307" s="13"/>
    </row>
    <row r="308" spans="3:17" x14ac:dyDescent="0.25">
      <c r="C308" s="12"/>
      <c r="D308" s="7"/>
      <c r="P308" s="14"/>
      <c r="Q308" s="13"/>
    </row>
    <row r="309" spans="3:17" x14ac:dyDescent="0.25">
      <c r="C309" s="12"/>
      <c r="D309" s="7"/>
      <c r="P309" s="14"/>
      <c r="Q309" s="13"/>
    </row>
    <row r="310" spans="3:17" x14ac:dyDescent="0.25">
      <c r="C310" s="12"/>
      <c r="D310" s="7"/>
      <c r="P310" s="14"/>
      <c r="Q310" s="13"/>
    </row>
    <row r="311" spans="3:17" x14ac:dyDescent="0.25">
      <c r="C311" s="12"/>
      <c r="D311" s="7"/>
      <c r="P311" s="14"/>
      <c r="Q311" s="13"/>
    </row>
    <row r="312" spans="3:17" x14ac:dyDescent="0.25">
      <c r="C312" s="12"/>
      <c r="D312" s="7"/>
      <c r="P312" s="14"/>
      <c r="Q312" s="13"/>
    </row>
    <row r="313" spans="3:17" x14ac:dyDescent="0.25">
      <c r="C313" s="12"/>
      <c r="D313" s="7"/>
      <c r="P313" s="14"/>
      <c r="Q313" s="13"/>
    </row>
    <row r="314" spans="3:17" x14ac:dyDescent="0.25">
      <c r="C314" s="12"/>
      <c r="D314" s="7"/>
      <c r="P314" s="14"/>
      <c r="Q314" s="13"/>
    </row>
    <row r="315" spans="3:17" x14ac:dyDescent="0.25">
      <c r="C315" s="12"/>
      <c r="D315" s="7"/>
      <c r="P315" s="14"/>
      <c r="Q315" s="13"/>
    </row>
    <row r="316" spans="3:17" x14ac:dyDescent="0.25">
      <c r="C316" s="12"/>
      <c r="D316" s="7"/>
      <c r="P316" s="14"/>
      <c r="Q316" s="13"/>
    </row>
    <row r="317" spans="3:17" x14ac:dyDescent="0.25">
      <c r="C317" s="12"/>
      <c r="D317" s="7"/>
      <c r="P317" s="14"/>
      <c r="Q317" s="13"/>
    </row>
    <row r="318" spans="3:17" x14ac:dyDescent="0.25">
      <c r="C318" s="12"/>
      <c r="D318" s="7"/>
      <c r="P318" s="14"/>
      <c r="Q318" s="13"/>
    </row>
    <row r="319" spans="3:17" x14ac:dyDescent="0.25">
      <c r="C319" s="12"/>
      <c r="D319" s="7"/>
      <c r="P319" s="14"/>
      <c r="Q319" s="13"/>
    </row>
    <row r="320" spans="3:17" x14ac:dyDescent="0.25">
      <c r="C320" s="12"/>
      <c r="D320" s="7"/>
      <c r="P320" s="14"/>
      <c r="Q320" s="13"/>
    </row>
    <row r="321" spans="3:17" x14ac:dyDescent="0.25">
      <c r="C321" s="12"/>
      <c r="D321" s="7"/>
      <c r="P321" s="14"/>
      <c r="Q321" s="13"/>
    </row>
    <row r="322" spans="3:17" x14ac:dyDescent="0.25">
      <c r="C322" s="12"/>
      <c r="D322" s="7"/>
      <c r="P322" s="14"/>
      <c r="Q322" s="13"/>
    </row>
    <row r="323" spans="3:17" x14ac:dyDescent="0.25">
      <c r="C323" s="12"/>
      <c r="D323" s="7"/>
      <c r="P323" s="14"/>
      <c r="Q323" s="13"/>
    </row>
    <row r="324" spans="3:17" x14ac:dyDescent="0.25">
      <c r="C324" s="12"/>
      <c r="D324" s="7"/>
      <c r="P324" s="14"/>
      <c r="Q324" s="13"/>
    </row>
    <row r="325" spans="3:17" x14ac:dyDescent="0.25">
      <c r="C325" s="12"/>
      <c r="D325" s="7"/>
      <c r="P325" s="14"/>
      <c r="Q325" s="13"/>
    </row>
    <row r="326" spans="3:17" x14ac:dyDescent="0.25">
      <c r="C326" s="12"/>
      <c r="D326" s="7"/>
      <c r="P326" s="14"/>
      <c r="Q326" s="13"/>
    </row>
    <row r="327" spans="3:17" x14ac:dyDescent="0.25">
      <c r="C327" s="12"/>
      <c r="D327" s="7"/>
      <c r="P327" s="14"/>
      <c r="Q327" s="13"/>
    </row>
    <row r="328" spans="3:17" x14ac:dyDescent="0.25">
      <c r="C328" s="12"/>
      <c r="D328" s="7"/>
      <c r="P328" s="14"/>
      <c r="Q328" s="13"/>
    </row>
    <row r="329" spans="3:17" x14ac:dyDescent="0.25">
      <c r="C329" s="12"/>
      <c r="D329" s="7"/>
      <c r="P329" s="14"/>
      <c r="Q329" s="13"/>
    </row>
    <row r="330" spans="3:17" x14ac:dyDescent="0.25">
      <c r="C330" s="12"/>
      <c r="D330" s="7"/>
      <c r="P330" s="14"/>
      <c r="Q330" s="13"/>
    </row>
    <row r="331" spans="3:17" x14ac:dyDescent="0.25">
      <c r="C331" s="12"/>
      <c r="D331" s="7"/>
      <c r="P331" s="14"/>
      <c r="Q331" s="13"/>
    </row>
    <row r="332" spans="3:17" x14ac:dyDescent="0.25">
      <c r="C332" s="12"/>
      <c r="D332" s="7"/>
      <c r="P332" s="14"/>
      <c r="Q332" s="13"/>
    </row>
    <row r="333" spans="3:17" x14ac:dyDescent="0.25">
      <c r="C333" s="12"/>
      <c r="D333" s="7"/>
      <c r="P333" s="14"/>
      <c r="Q333" s="13"/>
    </row>
    <row r="334" spans="3:17" x14ac:dyDescent="0.25">
      <c r="C334" s="12"/>
      <c r="D334" s="7"/>
      <c r="P334" s="14"/>
      <c r="Q334" s="13"/>
    </row>
    <row r="335" spans="3:17" x14ac:dyDescent="0.25">
      <c r="C335" s="12"/>
      <c r="D335" s="7"/>
      <c r="P335" s="14"/>
      <c r="Q335" s="13"/>
    </row>
    <row r="336" spans="3:17" x14ac:dyDescent="0.25">
      <c r="C336" s="12"/>
      <c r="D336" s="7"/>
      <c r="P336" s="14"/>
      <c r="Q336" s="13"/>
    </row>
    <row r="337" spans="3:17" x14ac:dyDescent="0.25">
      <c r="C337" s="12"/>
      <c r="D337" s="7"/>
      <c r="P337" s="14"/>
      <c r="Q337" s="13"/>
    </row>
    <row r="338" spans="3:17" x14ac:dyDescent="0.25">
      <c r="C338" s="12"/>
      <c r="D338" s="7"/>
      <c r="P338" s="14"/>
      <c r="Q338" s="13"/>
    </row>
    <row r="339" spans="3:17" x14ac:dyDescent="0.25">
      <c r="C339" s="12"/>
      <c r="D339" s="7"/>
      <c r="P339" s="14"/>
      <c r="Q339" s="13"/>
    </row>
    <row r="340" spans="3:17" x14ac:dyDescent="0.25">
      <c r="C340" s="12"/>
      <c r="D340" s="7"/>
      <c r="P340" s="14"/>
      <c r="Q340" s="13"/>
    </row>
    <row r="341" spans="3:17" x14ac:dyDescent="0.25">
      <c r="C341" s="12"/>
      <c r="D341" s="7"/>
      <c r="P341" s="14"/>
      <c r="Q341" s="13"/>
    </row>
    <row r="342" spans="3:17" x14ac:dyDescent="0.25">
      <c r="C342" s="12"/>
      <c r="D342" s="7"/>
      <c r="P342" s="14"/>
      <c r="Q342" s="13"/>
    </row>
    <row r="343" spans="3:17" x14ac:dyDescent="0.25">
      <c r="C343" s="12"/>
      <c r="D343" s="7"/>
      <c r="P343" s="14"/>
      <c r="Q343" s="13"/>
    </row>
    <row r="344" spans="3:17" x14ac:dyDescent="0.25">
      <c r="C344" s="12"/>
      <c r="D344" s="7"/>
      <c r="P344" s="14"/>
      <c r="Q344" s="13"/>
    </row>
    <row r="345" spans="3:17" x14ac:dyDescent="0.25">
      <c r="C345" s="12"/>
      <c r="D345" s="7"/>
      <c r="P345" s="14"/>
      <c r="Q345" s="13"/>
    </row>
    <row r="346" spans="3:17" x14ac:dyDescent="0.25">
      <c r="C346" s="12"/>
      <c r="D346" s="7"/>
      <c r="P346" s="14"/>
      <c r="Q346" s="13"/>
    </row>
    <row r="347" spans="3:17" x14ac:dyDescent="0.25">
      <c r="C347" s="12"/>
      <c r="D347" s="7"/>
      <c r="P347" s="14"/>
      <c r="Q347" s="13"/>
    </row>
    <row r="348" spans="3:17" x14ac:dyDescent="0.25">
      <c r="C348" s="12"/>
      <c r="D348" s="7"/>
      <c r="P348" s="14"/>
      <c r="Q348" s="13"/>
    </row>
    <row r="349" spans="3:17" x14ac:dyDescent="0.25">
      <c r="C349" s="12"/>
      <c r="D349" s="7"/>
      <c r="P349" s="14"/>
      <c r="Q349" s="13"/>
    </row>
    <row r="350" spans="3:17" x14ac:dyDescent="0.25">
      <c r="C350" s="12"/>
      <c r="D350" s="7"/>
      <c r="P350" s="14"/>
      <c r="Q350" s="13"/>
    </row>
    <row r="351" spans="3:17" x14ac:dyDescent="0.25">
      <c r="C351" s="12"/>
      <c r="D351" s="7"/>
      <c r="P351" s="14"/>
      <c r="Q351" s="13"/>
    </row>
    <row r="352" spans="3:17" x14ac:dyDescent="0.25">
      <c r="C352" s="12"/>
      <c r="D352" s="7"/>
      <c r="P352" s="14"/>
      <c r="Q352" s="13"/>
    </row>
    <row r="353" spans="3:17" x14ac:dyDescent="0.25">
      <c r="C353" s="12"/>
      <c r="D353" s="7"/>
      <c r="P353" s="14"/>
      <c r="Q353" s="13"/>
    </row>
    <row r="354" spans="3:17" x14ac:dyDescent="0.25">
      <c r="C354" s="12"/>
      <c r="D354" s="7"/>
      <c r="P354" s="14"/>
      <c r="Q354" s="13"/>
    </row>
    <row r="355" spans="3:17" x14ac:dyDescent="0.25">
      <c r="C355" s="12"/>
      <c r="D355" s="7"/>
      <c r="P355" s="14"/>
      <c r="Q355" s="13"/>
    </row>
    <row r="356" spans="3:17" x14ac:dyDescent="0.25">
      <c r="C356" s="12"/>
      <c r="D356" s="7"/>
      <c r="P356" s="14"/>
      <c r="Q356" s="13"/>
    </row>
    <row r="357" spans="3:17" x14ac:dyDescent="0.25">
      <c r="C357" s="12"/>
      <c r="D357" s="7"/>
      <c r="P357" s="14"/>
      <c r="Q357" s="13"/>
    </row>
    <row r="358" spans="3:17" x14ac:dyDescent="0.25">
      <c r="C358" s="12"/>
      <c r="D358" s="7"/>
      <c r="P358" s="14"/>
      <c r="Q358" s="13"/>
    </row>
    <row r="359" spans="3:17" x14ac:dyDescent="0.25">
      <c r="C359" s="12"/>
      <c r="D359" s="7"/>
      <c r="P359" s="14"/>
      <c r="Q359" s="13"/>
    </row>
    <row r="360" spans="3:17" x14ac:dyDescent="0.25">
      <c r="C360" s="12"/>
      <c r="D360" s="7"/>
      <c r="P360" s="14"/>
      <c r="Q360" s="13"/>
    </row>
    <row r="361" spans="3:17" x14ac:dyDescent="0.25">
      <c r="C361" s="12"/>
      <c r="D361" s="7"/>
      <c r="P361" s="14"/>
      <c r="Q361" s="13"/>
    </row>
    <row r="362" spans="3:17" x14ac:dyDescent="0.25">
      <c r="C362" s="12"/>
      <c r="D362" s="7"/>
      <c r="P362" s="14"/>
      <c r="Q362" s="13"/>
    </row>
    <row r="363" spans="3:17" x14ac:dyDescent="0.25">
      <c r="C363" s="12"/>
      <c r="D363" s="7"/>
      <c r="P363" s="14"/>
      <c r="Q363" s="13"/>
    </row>
    <row r="364" spans="3:17" x14ac:dyDescent="0.25">
      <c r="C364" s="12"/>
      <c r="D364" s="7"/>
      <c r="P364" s="14"/>
      <c r="Q364" s="13"/>
    </row>
    <row r="365" spans="3:17" x14ac:dyDescent="0.25">
      <c r="C365" s="12"/>
      <c r="D365" s="7"/>
      <c r="P365" s="14"/>
      <c r="Q365" s="13"/>
    </row>
    <row r="366" spans="3:17" x14ac:dyDescent="0.25">
      <c r="C366" s="12"/>
      <c r="D366" s="7"/>
      <c r="P366" s="14"/>
      <c r="Q366" s="13"/>
    </row>
    <row r="367" spans="3:17" x14ac:dyDescent="0.25">
      <c r="C367" s="12"/>
      <c r="D367" s="7"/>
      <c r="P367" s="14"/>
      <c r="Q367" s="13"/>
    </row>
    <row r="368" spans="3:17" x14ac:dyDescent="0.25">
      <c r="C368" s="12"/>
      <c r="D368" s="7"/>
      <c r="P368" s="14"/>
      <c r="Q368" s="13"/>
    </row>
    <row r="369" spans="3:17" x14ac:dyDescent="0.25">
      <c r="C369" s="12"/>
      <c r="D369" s="7"/>
      <c r="P369" s="14"/>
      <c r="Q369" s="13"/>
    </row>
    <row r="370" spans="3:17" x14ac:dyDescent="0.25">
      <c r="C370" s="12"/>
      <c r="D370" s="7"/>
      <c r="P370" s="14"/>
      <c r="Q370" s="13"/>
    </row>
    <row r="371" spans="3:17" x14ac:dyDescent="0.25">
      <c r="C371" s="12"/>
      <c r="D371" s="7"/>
      <c r="P371" s="14"/>
      <c r="Q371" s="13"/>
    </row>
    <row r="372" spans="3:17" x14ac:dyDescent="0.25">
      <c r="C372" s="12"/>
      <c r="D372" s="7"/>
      <c r="P372" s="14"/>
      <c r="Q372" s="13"/>
    </row>
    <row r="373" spans="3:17" x14ac:dyDescent="0.25">
      <c r="C373" s="12"/>
      <c r="D373" s="7"/>
      <c r="P373" s="14"/>
      <c r="Q373" s="13"/>
    </row>
    <row r="374" spans="3:17" x14ac:dyDescent="0.25">
      <c r="C374" s="12"/>
      <c r="D374" s="7"/>
      <c r="P374" s="14"/>
      <c r="Q374" s="13"/>
    </row>
    <row r="375" spans="3:17" x14ac:dyDescent="0.25">
      <c r="C375" s="12"/>
      <c r="D375" s="7"/>
      <c r="P375" s="14"/>
      <c r="Q375" s="13"/>
    </row>
    <row r="376" spans="3:17" x14ac:dyDescent="0.25">
      <c r="C376" s="12"/>
      <c r="D376" s="7"/>
      <c r="P376" s="14"/>
      <c r="Q376" s="13"/>
    </row>
    <row r="377" spans="3:17" x14ac:dyDescent="0.25">
      <c r="C377" s="12"/>
      <c r="D377" s="7"/>
      <c r="P377" s="14"/>
      <c r="Q377" s="13"/>
    </row>
    <row r="378" spans="3:17" x14ac:dyDescent="0.25">
      <c r="C378" s="12"/>
      <c r="D378" s="7"/>
      <c r="P378" s="14"/>
      <c r="Q378" s="13"/>
    </row>
    <row r="379" spans="3:17" x14ac:dyDescent="0.25">
      <c r="C379" s="12"/>
      <c r="D379" s="7"/>
      <c r="P379" s="14"/>
      <c r="Q379" s="13"/>
    </row>
    <row r="380" spans="3:17" x14ac:dyDescent="0.25">
      <c r="C380" s="12"/>
      <c r="D380" s="7"/>
      <c r="P380" s="14"/>
      <c r="Q380" s="13"/>
    </row>
    <row r="381" spans="3:17" x14ac:dyDescent="0.25">
      <c r="C381" s="12"/>
      <c r="D381" s="7"/>
      <c r="P381" s="14"/>
      <c r="Q381" s="13"/>
    </row>
    <row r="382" spans="3:17" x14ac:dyDescent="0.25">
      <c r="C382" s="12"/>
      <c r="D382" s="7"/>
      <c r="P382" s="14"/>
      <c r="Q382" s="13"/>
    </row>
    <row r="383" spans="3:17" x14ac:dyDescent="0.25">
      <c r="C383" s="12"/>
      <c r="D383" s="7"/>
      <c r="P383" s="14"/>
      <c r="Q383" s="13"/>
    </row>
    <row r="384" spans="3:17" x14ac:dyDescent="0.25">
      <c r="C384" s="12"/>
      <c r="D384" s="7"/>
      <c r="P384" s="14"/>
      <c r="Q384" s="13"/>
    </row>
    <row r="385" spans="3:17" x14ac:dyDescent="0.25">
      <c r="C385" s="12"/>
      <c r="D385" s="7"/>
      <c r="P385" s="14"/>
      <c r="Q385" s="13"/>
    </row>
    <row r="386" spans="3:17" x14ac:dyDescent="0.25">
      <c r="C386" s="12"/>
      <c r="D386" s="7"/>
      <c r="P386" s="14"/>
      <c r="Q386" s="13"/>
    </row>
    <row r="387" spans="3:17" x14ac:dyDescent="0.25">
      <c r="C387" s="12"/>
      <c r="D387" s="7"/>
      <c r="P387" s="14"/>
      <c r="Q387" s="13"/>
    </row>
    <row r="388" spans="3:17" x14ac:dyDescent="0.25">
      <c r="C388" s="12"/>
      <c r="D388" s="7"/>
      <c r="P388" s="14"/>
      <c r="Q388" s="13"/>
    </row>
    <row r="389" spans="3:17" x14ac:dyDescent="0.25">
      <c r="C389" s="12"/>
      <c r="D389" s="7"/>
      <c r="P389" s="14"/>
      <c r="Q389" s="13"/>
    </row>
    <row r="390" spans="3:17" x14ac:dyDescent="0.25">
      <c r="C390" s="12"/>
      <c r="D390" s="7"/>
      <c r="P390" s="14"/>
      <c r="Q390" s="13"/>
    </row>
    <row r="391" spans="3:17" x14ac:dyDescent="0.25">
      <c r="C391" s="12"/>
      <c r="D391" s="7"/>
      <c r="P391" s="14"/>
      <c r="Q391" s="13"/>
    </row>
    <row r="392" spans="3:17" x14ac:dyDescent="0.25">
      <c r="C392" s="12"/>
      <c r="D392" s="7"/>
      <c r="P392" s="14"/>
      <c r="Q392" s="13"/>
    </row>
    <row r="393" spans="3:17" x14ac:dyDescent="0.25">
      <c r="C393" s="12"/>
      <c r="D393" s="7"/>
      <c r="P393" s="14"/>
      <c r="Q393" s="13"/>
    </row>
    <row r="394" spans="3:17" x14ac:dyDescent="0.25">
      <c r="C394" s="12"/>
      <c r="D394" s="7"/>
      <c r="P394" s="14"/>
      <c r="Q394" s="13"/>
    </row>
    <row r="395" spans="3:17" x14ac:dyDescent="0.25">
      <c r="C395" s="12"/>
      <c r="D395" s="7"/>
      <c r="P395" s="14"/>
      <c r="Q395" s="13"/>
    </row>
    <row r="396" spans="3:17" x14ac:dyDescent="0.25">
      <c r="C396" s="12"/>
      <c r="D396" s="7"/>
      <c r="P396" s="14"/>
      <c r="Q396" s="13"/>
    </row>
    <row r="397" spans="3:17" x14ac:dyDescent="0.25">
      <c r="C397" s="12"/>
      <c r="D397" s="7"/>
      <c r="P397" s="14"/>
      <c r="Q397" s="13"/>
    </row>
    <row r="398" spans="3:17" x14ac:dyDescent="0.25">
      <c r="C398" s="12"/>
      <c r="D398" s="7"/>
      <c r="P398" s="14"/>
      <c r="Q398" s="13"/>
    </row>
    <row r="399" spans="3:17" x14ac:dyDescent="0.25">
      <c r="C399" s="12"/>
      <c r="D399" s="7"/>
      <c r="P399" s="14"/>
      <c r="Q399" s="13"/>
    </row>
    <row r="400" spans="3:17" x14ac:dyDescent="0.25">
      <c r="C400" s="12"/>
      <c r="D400" s="7"/>
      <c r="P400" s="14"/>
      <c r="Q400" s="13"/>
    </row>
    <row r="401" spans="3:17" x14ac:dyDescent="0.25">
      <c r="C401" s="12"/>
      <c r="D401" s="7"/>
      <c r="P401" s="14"/>
      <c r="Q401" s="13"/>
    </row>
    <row r="402" spans="3:17" x14ac:dyDescent="0.25">
      <c r="C402" s="12"/>
      <c r="D402" s="7"/>
      <c r="P402" s="14"/>
      <c r="Q402" s="13"/>
    </row>
    <row r="403" spans="3:17" x14ac:dyDescent="0.25">
      <c r="C403" s="12"/>
      <c r="D403" s="7"/>
      <c r="P403" s="14"/>
      <c r="Q403" s="13"/>
    </row>
    <row r="404" spans="3:17" x14ac:dyDescent="0.25">
      <c r="C404" s="12"/>
      <c r="D404" s="7"/>
      <c r="P404" s="14"/>
      <c r="Q404" s="13"/>
    </row>
    <row r="405" spans="3:17" x14ac:dyDescent="0.25">
      <c r="C405" s="12"/>
      <c r="D405" s="7"/>
      <c r="P405" s="14"/>
      <c r="Q405" s="13"/>
    </row>
    <row r="406" spans="3:17" x14ac:dyDescent="0.25">
      <c r="C406" s="12"/>
      <c r="D406" s="7"/>
      <c r="P406" s="14"/>
      <c r="Q406" s="13"/>
    </row>
    <row r="407" spans="3:17" x14ac:dyDescent="0.25">
      <c r="C407" s="12"/>
      <c r="D407" s="7"/>
      <c r="P407" s="14"/>
      <c r="Q407" s="13"/>
    </row>
    <row r="408" spans="3:17" x14ac:dyDescent="0.25">
      <c r="C408" s="12"/>
      <c r="D408" s="7"/>
      <c r="P408" s="14"/>
      <c r="Q408" s="13"/>
    </row>
    <row r="409" spans="3:17" x14ac:dyDescent="0.25">
      <c r="C409" s="12"/>
      <c r="D409" s="7"/>
      <c r="P409" s="14"/>
      <c r="Q409" s="13"/>
    </row>
    <row r="410" spans="3:17" x14ac:dyDescent="0.25">
      <c r="C410" s="12"/>
      <c r="D410" s="7"/>
      <c r="P410" s="14"/>
      <c r="Q410" s="13"/>
    </row>
    <row r="411" spans="3:17" x14ac:dyDescent="0.25">
      <c r="C411" s="12"/>
      <c r="D411" s="7"/>
      <c r="P411" s="14"/>
      <c r="Q411" s="13"/>
    </row>
    <row r="412" spans="3:17" x14ac:dyDescent="0.25">
      <c r="C412" s="12"/>
      <c r="D412" s="7"/>
      <c r="P412" s="14"/>
      <c r="Q412" s="13"/>
    </row>
    <row r="413" spans="3:17" x14ac:dyDescent="0.25">
      <c r="C413" s="12"/>
      <c r="D413" s="7"/>
      <c r="P413" s="14"/>
      <c r="Q413" s="13"/>
    </row>
    <row r="414" spans="3:17" x14ac:dyDescent="0.25">
      <c r="C414" s="12"/>
      <c r="D414" s="7"/>
      <c r="P414" s="14"/>
      <c r="Q414" s="13"/>
    </row>
    <row r="415" spans="3:17" x14ac:dyDescent="0.25">
      <c r="C415" s="12"/>
      <c r="D415" s="7"/>
      <c r="P415" s="14"/>
      <c r="Q415" s="13"/>
    </row>
    <row r="416" spans="3:17" x14ac:dyDescent="0.25">
      <c r="C416" s="12"/>
      <c r="D416" s="7"/>
      <c r="P416" s="14"/>
      <c r="Q416" s="13"/>
    </row>
    <row r="417" spans="3:17" x14ac:dyDescent="0.25">
      <c r="C417" s="12"/>
      <c r="D417" s="7"/>
      <c r="P417" s="14"/>
      <c r="Q417" s="13"/>
    </row>
    <row r="418" spans="3:17" x14ac:dyDescent="0.25">
      <c r="C418" s="12"/>
      <c r="D418" s="7"/>
      <c r="P418" s="14"/>
      <c r="Q418" s="13"/>
    </row>
    <row r="419" spans="3:17" x14ac:dyDescent="0.25">
      <c r="C419" s="12"/>
      <c r="D419" s="7"/>
      <c r="P419" s="14"/>
      <c r="Q419" s="13"/>
    </row>
    <row r="420" spans="3:17" x14ac:dyDescent="0.25">
      <c r="C420" s="12"/>
      <c r="D420" s="7"/>
      <c r="P420" s="14"/>
      <c r="Q420" s="13"/>
    </row>
    <row r="421" spans="3:17" x14ac:dyDescent="0.25">
      <c r="C421" s="12"/>
      <c r="D421" s="7"/>
      <c r="P421" s="14"/>
      <c r="Q421" s="13"/>
    </row>
    <row r="422" spans="3:17" x14ac:dyDescent="0.25">
      <c r="C422" s="12"/>
      <c r="D422" s="7"/>
      <c r="P422" s="14"/>
      <c r="Q422" s="13"/>
    </row>
    <row r="423" spans="3:17" x14ac:dyDescent="0.25">
      <c r="C423" s="12"/>
      <c r="D423" s="7"/>
      <c r="P423" s="14"/>
      <c r="Q423" s="13"/>
    </row>
    <row r="424" spans="3:17" x14ac:dyDescent="0.25">
      <c r="C424" s="12"/>
      <c r="D424" s="7"/>
      <c r="P424" s="14"/>
      <c r="Q424" s="13"/>
    </row>
    <row r="425" spans="3:17" x14ac:dyDescent="0.25">
      <c r="C425" s="12"/>
      <c r="D425" s="7"/>
      <c r="P425" s="14"/>
      <c r="Q425" s="13"/>
    </row>
    <row r="426" spans="3:17" x14ac:dyDescent="0.25">
      <c r="C426" s="12"/>
      <c r="D426" s="7"/>
      <c r="P426" s="14"/>
      <c r="Q426" s="13"/>
    </row>
    <row r="427" spans="3:17" x14ac:dyDescent="0.25">
      <c r="C427" s="12"/>
      <c r="D427" s="7"/>
      <c r="P427" s="14"/>
      <c r="Q427" s="13"/>
    </row>
    <row r="428" spans="3:17" x14ac:dyDescent="0.25">
      <c r="C428" s="12"/>
      <c r="D428" s="7"/>
      <c r="P428" s="14"/>
      <c r="Q428" s="13"/>
    </row>
    <row r="429" spans="3:17" x14ac:dyDescent="0.25">
      <c r="C429" s="12"/>
      <c r="D429" s="7"/>
      <c r="P429" s="14"/>
      <c r="Q429" s="13"/>
    </row>
    <row r="430" spans="3:17" x14ac:dyDescent="0.25">
      <c r="C430" s="12"/>
      <c r="D430" s="7"/>
      <c r="P430" s="14"/>
      <c r="Q430" s="13"/>
    </row>
    <row r="431" spans="3:17" x14ac:dyDescent="0.25">
      <c r="C431" s="12"/>
      <c r="D431" s="7"/>
      <c r="P431" s="14"/>
      <c r="Q431" s="13"/>
    </row>
    <row r="432" spans="3:17" x14ac:dyDescent="0.25">
      <c r="C432" s="12"/>
      <c r="D432" s="7"/>
      <c r="P432" s="14"/>
      <c r="Q432" s="13"/>
    </row>
    <row r="433" spans="3:17" x14ac:dyDescent="0.25">
      <c r="C433" s="12"/>
      <c r="D433" s="7"/>
      <c r="P433" s="14"/>
      <c r="Q433" s="13"/>
    </row>
    <row r="434" spans="3:17" x14ac:dyDescent="0.25">
      <c r="C434" s="12"/>
      <c r="D434" s="7"/>
      <c r="P434" s="14"/>
      <c r="Q434" s="13"/>
    </row>
    <row r="435" spans="3:17" x14ac:dyDescent="0.25">
      <c r="C435" s="12"/>
      <c r="D435" s="7"/>
      <c r="P435" s="14"/>
      <c r="Q435" s="13"/>
    </row>
    <row r="436" spans="3:17" x14ac:dyDescent="0.25">
      <c r="C436" s="12"/>
      <c r="D436" s="7"/>
      <c r="P436" s="14"/>
      <c r="Q436" s="13"/>
    </row>
    <row r="437" spans="3:17" x14ac:dyDescent="0.25">
      <c r="C437" s="12"/>
      <c r="D437" s="7"/>
      <c r="P437" s="14"/>
      <c r="Q437" s="13"/>
    </row>
    <row r="438" spans="3:17" x14ac:dyDescent="0.25">
      <c r="C438" s="12"/>
      <c r="D438" s="7"/>
      <c r="P438" s="14"/>
      <c r="Q438" s="13"/>
    </row>
    <row r="439" spans="3:17" x14ac:dyDescent="0.25">
      <c r="C439" s="12"/>
      <c r="D439" s="7"/>
      <c r="P439" s="14"/>
      <c r="Q439" s="13"/>
    </row>
    <row r="440" spans="3:17" x14ac:dyDescent="0.25">
      <c r="C440" s="12"/>
      <c r="D440" s="7"/>
      <c r="P440" s="14"/>
      <c r="Q440" s="13"/>
    </row>
    <row r="441" spans="3:17" x14ac:dyDescent="0.25">
      <c r="C441" s="12"/>
      <c r="D441" s="7"/>
      <c r="P441" s="14"/>
      <c r="Q441" s="13"/>
    </row>
    <row r="442" spans="3:17" x14ac:dyDescent="0.25">
      <c r="C442" s="12"/>
      <c r="D442" s="7"/>
      <c r="P442" s="14"/>
      <c r="Q442" s="13"/>
    </row>
    <row r="443" spans="3:17" x14ac:dyDescent="0.25">
      <c r="C443" s="12"/>
      <c r="D443" s="7"/>
      <c r="P443" s="14"/>
      <c r="Q443" s="13"/>
    </row>
    <row r="444" spans="3:17" x14ac:dyDescent="0.25">
      <c r="C444" s="12"/>
      <c r="D444" s="7"/>
      <c r="P444" s="14"/>
      <c r="Q444" s="13"/>
    </row>
    <row r="445" spans="3:17" x14ac:dyDescent="0.25">
      <c r="C445" s="12"/>
      <c r="D445" s="7"/>
      <c r="P445" s="14"/>
      <c r="Q445" s="13"/>
    </row>
    <row r="446" spans="3:17" x14ac:dyDescent="0.25">
      <c r="C446" s="12"/>
      <c r="D446" s="7"/>
      <c r="P446" s="14"/>
      <c r="Q446" s="13"/>
    </row>
    <row r="447" spans="3:17" x14ac:dyDescent="0.25">
      <c r="C447" s="12"/>
      <c r="D447" s="7"/>
      <c r="P447" s="14"/>
      <c r="Q447" s="13"/>
    </row>
    <row r="448" spans="3:17" x14ac:dyDescent="0.25">
      <c r="C448" s="12"/>
      <c r="D448" s="7"/>
      <c r="P448" s="14"/>
      <c r="Q448" s="13"/>
    </row>
    <row r="449" spans="3:17" x14ac:dyDescent="0.25">
      <c r="C449" s="12"/>
      <c r="D449" s="7"/>
      <c r="P449" s="14"/>
      <c r="Q449" s="13"/>
    </row>
    <row r="450" spans="3:17" x14ac:dyDescent="0.25">
      <c r="C450" s="12"/>
      <c r="D450" s="7"/>
      <c r="P450" s="14"/>
      <c r="Q450" s="13"/>
    </row>
    <row r="451" spans="3:17" x14ac:dyDescent="0.25">
      <c r="C451" s="12"/>
      <c r="D451" s="7"/>
      <c r="P451" s="14"/>
      <c r="Q451" s="13"/>
    </row>
    <row r="452" spans="3:17" x14ac:dyDescent="0.25">
      <c r="C452" s="12"/>
      <c r="D452" s="7"/>
      <c r="P452" s="14"/>
      <c r="Q452" s="13"/>
    </row>
    <row r="453" spans="3:17" x14ac:dyDescent="0.25">
      <c r="C453" s="12"/>
      <c r="D453" s="7"/>
      <c r="P453" s="14"/>
      <c r="Q453" s="13"/>
    </row>
    <row r="454" spans="3:17" x14ac:dyDescent="0.25">
      <c r="C454" s="12"/>
      <c r="D454" s="7"/>
      <c r="P454" s="14"/>
      <c r="Q454" s="13"/>
    </row>
    <row r="455" spans="3:17" x14ac:dyDescent="0.25">
      <c r="C455" s="12"/>
      <c r="D455" s="7"/>
      <c r="P455" s="14"/>
      <c r="Q455" s="13"/>
    </row>
    <row r="456" spans="3:17" x14ac:dyDescent="0.25">
      <c r="C456" s="12"/>
      <c r="D456" s="7"/>
      <c r="P456" s="14"/>
      <c r="Q456" s="13"/>
    </row>
    <row r="457" spans="3:17" x14ac:dyDescent="0.25">
      <c r="C457" s="12"/>
      <c r="D457" s="7"/>
      <c r="P457" s="14"/>
      <c r="Q457" s="13"/>
    </row>
    <row r="458" spans="3:17" x14ac:dyDescent="0.25">
      <c r="C458" s="12"/>
      <c r="D458" s="7"/>
      <c r="P458" s="14"/>
      <c r="Q458" s="13"/>
    </row>
    <row r="459" spans="3:17" x14ac:dyDescent="0.25">
      <c r="C459" s="12"/>
      <c r="D459" s="7"/>
      <c r="P459" s="14"/>
      <c r="Q459" s="13"/>
    </row>
    <row r="460" spans="3:17" x14ac:dyDescent="0.25">
      <c r="C460" s="12"/>
      <c r="D460" s="7"/>
      <c r="P460" s="14"/>
      <c r="Q460" s="13"/>
    </row>
    <row r="461" spans="3:17" x14ac:dyDescent="0.25">
      <c r="C461" s="12"/>
      <c r="D461" s="7"/>
      <c r="P461" s="14"/>
      <c r="Q461" s="13"/>
    </row>
    <row r="462" spans="3:17" x14ac:dyDescent="0.25">
      <c r="C462" s="12"/>
      <c r="D462" s="7"/>
      <c r="P462" s="14"/>
      <c r="Q462" s="13"/>
    </row>
    <row r="463" spans="3:17" x14ac:dyDescent="0.25">
      <c r="C463" s="12"/>
      <c r="D463" s="7"/>
      <c r="P463" s="14"/>
      <c r="Q463" s="13"/>
    </row>
    <row r="464" spans="3:17" x14ac:dyDescent="0.25">
      <c r="C464" s="12"/>
      <c r="D464" s="7"/>
      <c r="P464" s="14"/>
      <c r="Q464" s="13"/>
    </row>
    <row r="465" spans="3:17" x14ac:dyDescent="0.25">
      <c r="C465" s="12"/>
      <c r="D465" s="7"/>
      <c r="P465" s="14"/>
      <c r="Q465" s="13"/>
    </row>
    <row r="466" spans="3:17" x14ac:dyDescent="0.25">
      <c r="C466" s="12"/>
      <c r="D466" s="7"/>
      <c r="P466" s="14"/>
      <c r="Q466" s="13"/>
    </row>
    <row r="467" spans="3:17" x14ac:dyDescent="0.25">
      <c r="C467" s="12"/>
      <c r="D467" s="7"/>
      <c r="P467" s="14"/>
      <c r="Q467" s="13"/>
    </row>
    <row r="468" spans="3:17" x14ac:dyDescent="0.25">
      <c r="C468" s="12"/>
      <c r="D468" s="7"/>
      <c r="P468" s="14"/>
      <c r="Q468" s="13"/>
    </row>
    <row r="469" spans="3:17" x14ac:dyDescent="0.25">
      <c r="C469" s="12"/>
      <c r="D469" s="7"/>
      <c r="P469" s="14"/>
      <c r="Q469" s="13"/>
    </row>
    <row r="470" spans="3:17" x14ac:dyDescent="0.25">
      <c r="C470" s="12"/>
      <c r="D470" s="7"/>
      <c r="P470" s="14"/>
      <c r="Q470" s="13"/>
    </row>
    <row r="471" spans="3:17" x14ac:dyDescent="0.25">
      <c r="C471" s="12"/>
      <c r="D471" s="7"/>
      <c r="P471" s="14"/>
      <c r="Q471" s="13"/>
    </row>
    <row r="472" spans="3:17" x14ac:dyDescent="0.25">
      <c r="C472" s="12"/>
      <c r="D472" s="7"/>
      <c r="P472" s="14"/>
      <c r="Q472" s="13"/>
    </row>
    <row r="473" spans="3:17" x14ac:dyDescent="0.25">
      <c r="C473" s="12"/>
      <c r="D473" s="7"/>
      <c r="P473" s="14"/>
      <c r="Q473" s="13"/>
    </row>
    <row r="474" spans="3:17" x14ac:dyDescent="0.25">
      <c r="C474" s="12"/>
      <c r="D474" s="7"/>
      <c r="P474" s="14"/>
      <c r="Q474" s="13"/>
    </row>
    <row r="475" spans="3:17" x14ac:dyDescent="0.25">
      <c r="C475" s="12"/>
      <c r="D475" s="7"/>
      <c r="P475" s="14"/>
      <c r="Q475" s="13"/>
    </row>
    <row r="476" spans="3:17" x14ac:dyDescent="0.25">
      <c r="C476" s="12"/>
      <c r="D476" s="7"/>
      <c r="P476" s="14"/>
      <c r="Q476" s="13"/>
    </row>
    <row r="477" spans="3:17" x14ac:dyDescent="0.25">
      <c r="C477" s="12"/>
      <c r="D477" s="7"/>
      <c r="P477" s="14"/>
      <c r="Q477" s="13"/>
    </row>
    <row r="478" spans="3:17" x14ac:dyDescent="0.25">
      <c r="C478" s="12"/>
      <c r="D478" s="7"/>
      <c r="P478" s="14"/>
      <c r="Q478" s="13"/>
    </row>
    <row r="479" spans="3:17" x14ac:dyDescent="0.25">
      <c r="C479" s="12"/>
      <c r="D479" s="7"/>
      <c r="P479" s="14"/>
      <c r="Q479" s="13"/>
    </row>
    <row r="480" spans="3:17" x14ac:dyDescent="0.25">
      <c r="C480" s="12"/>
      <c r="D480" s="7"/>
      <c r="P480" s="14"/>
      <c r="Q480" s="13"/>
    </row>
    <row r="481" spans="3:17" x14ac:dyDescent="0.25">
      <c r="C481" s="12"/>
      <c r="D481" s="7"/>
      <c r="P481" s="14"/>
      <c r="Q481" s="13"/>
    </row>
    <row r="482" spans="3:17" x14ac:dyDescent="0.25">
      <c r="C482" s="12"/>
      <c r="D482" s="7"/>
      <c r="P482" s="14"/>
      <c r="Q482" s="13"/>
    </row>
    <row r="483" spans="3:17" x14ac:dyDescent="0.25">
      <c r="C483" s="12"/>
      <c r="D483" s="7"/>
      <c r="P483" s="14"/>
      <c r="Q483" s="13"/>
    </row>
    <row r="484" spans="3:17" x14ac:dyDescent="0.25">
      <c r="C484" s="12"/>
      <c r="D484" s="7"/>
      <c r="P484" s="14"/>
      <c r="Q484" s="13"/>
    </row>
    <row r="485" spans="3:17" x14ac:dyDescent="0.25">
      <c r="C485" s="12"/>
      <c r="D485" s="7"/>
      <c r="P485" s="14"/>
      <c r="Q485" s="13"/>
    </row>
    <row r="486" spans="3:17" x14ac:dyDescent="0.25">
      <c r="C486" s="12"/>
      <c r="D486" s="7"/>
      <c r="P486" s="14"/>
      <c r="Q486" s="13"/>
    </row>
    <row r="487" spans="3:17" x14ac:dyDescent="0.25">
      <c r="C487" s="12"/>
      <c r="D487" s="7"/>
      <c r="P487" s="14"/>
      <c r="Q487" s="13"/>
    </row>
    <row r="488" spans="3:17" x14ac:dyDescent="0.25">
      <c r="C488" s="12"/>
      <c r="D488" s="7"/>
      <c r="P488" s="14"/>
      <c r="Q488" s="13"/>
    </row>
    <row r="489" spans="3:17" x14ac:dyDescent="0.25">
      <c r="C489" s="12"/>
      <c r="D489" s="7"/>
      <c r="P489" s="14"/>
      <c r="Q489" s="13"/>
    </row>
    <row r="490" spans="3:17" x14ac:dyDescent="0.25">
      <c r="C490" s="12"/>
      <c r="D490" s="7"/>
      <c r="P490" s="14"/>
      <c r="Q490" s="13"/>
    </row>
    <row r="491" spans="3:17" x14ac:dyDescent="0.25">
      <c r="C491" s="12"/>
      <c r="D491" s="7"/>
      <c r="P491" s="14"/>
      <c r="Q491" s="13"/>
    </row>
    <row r="492" spans="3:17" x14ac:dyDescent="0.25">
      <c r="C492" s="12"/>
      <c r="D492" s="7"/>
      <c r="P492" s="14"/>
      <c r="Q492" s="13"/>
    </row>
    <row r="493" spans="3:17" x14ac:dyDescent="0.25">
      <c r="C493" s="12"/>
      <c r="D493" s="7"/>
      <c r="P493" s="14"/>
      <c r="Q493" s="13"/>
    </row>
    <row r="494" spans="3:17" x14ac:dyDescent="0.25">
      <c r="C494" s="12"/>
      <c r="D494" s="7"/>
      <c r="P494" s="14"/>
      <c r="Q494" s="13"/>
    </row>
    <row r="495" spans="3:17" x14ac:dyDescent="0.25">
      <c r="C495" s="12"/>
      <c r="D495" s="7"/>
      <c r="P495" s="14"/>
      <c r="Q495" s="13"/>
    </row>
    <row r="496" spans="3:17" x14ac:dyDescent="0.25">
      <c r="C496" s="12"/>
      <c r="D496" s="7"/>
      <c r="P496" s="14"/>
      <c r="Q496" s="13"/>
    </row>
    <row r="497" spans="3:17" x14ac:dyDescent="0.25">
      <c r="C497" s="12"/>
      <c r="D497" s="7"/>
      <c r="P497" s="14"/>
      <c r="Q497" s="13"/>
    </row>
    <row r="498" spans="3:17" x14ac:dyDescent="0.25">
      <c r="C498" s="12"/>
      <c r="D498" s="7"/>
      <c r="P498" s="14"/>
      <c r="Q498" s="13"/>
    </row>
    <row r="499" spans="3:17" x14ac:dyDescent="0.25">
      <c r="C499" s="12"/>
      <c r="D499" s="7"/>
      <c r="P499" s="14"/>
      <c r="Q499" s="13"/>
    </row>
    <row r="500" spans="3:17" x14ac:dyDescent="0.25">
      <c r="C500" s="12"/>
      <c r="D500" s="7"/>
      <c r="P500" s="14"/>
      <c r="Q500" s="13"/>
    </row>
    <row r="501" spans="3:17" x14ac:dyDescent="0.25">
      <c r="C501" s="12"/>
      <c r="D501" s="7"/>
      <c r="P501" s="14"/>
      <c r="Q501" s="13"/>
    </row>
    <row r="502" spans="3:17" x14ac:dyDescent="0.25">
      <c r="C502" s="12"/>
      <c r="D502" s="7"/>
      <c r="P502" s="14"/>
      <c r="Q502" s="13"/>
    </row>
    <row r="503" spans="3:17" x14ac:dyDescent="0.25">
      <c r="C503" s="12"/>
      <c r="D503" s="7"/>
      <c r="P503" s="14"/>
      <c r="Q503" s="13"/>
    </row>
    <row r="504" spans="3:17" x14ac:dyDescent="0.25">
      <c r="C504" s="12"/>
      <c r="D504" s="7"/>
      <c r="P504" s="14"/>
      <c r="Q504" s="13"/>
    </row>
    <row r="505" spans="3:17" x14ac:dyDescent="0.25">
      <c r="C505" s="12"/>
      <c r="D505" s="7"/>
      <c r="P505" s="14"/>
      <c r="Q505" s="13"/>
    </row>
    <row r="506" spans="3:17" x14ac:dyDescent="0.25">
      <c r="C506" s="12"/>
      <c r="D506" s="7"/>
      <c r="P506" s="14"/>
      <c r="Q506" s="13"/>
    </row>
    <row r="507" spans="3:17" x14ac:dyDescent="0.25">
      <c r="C507" s="12"/>
      <c r="D507" s="7"/>
      <c r="P507" s="14"/>
      <c r="Q507" s="13"/>
    </row>
    <row r="508" spans="3:17" x14ac:dyDescent="0.25">
      <c r="C508" s="12"/>
      <c r="D508" s="7"/>
      <c r="P508" s="14"/>
      <c r="Q508" s="13"/>
    </row>
    <row r="509" spans="3:17" x14ac:dyDescent="0.25">
      <c r="C509" s="12"/>
      <c r="D509" s="7"/>
      <c r="P509" s="14"/>
      <c r="Q509" s="13"/>
    </row>
    <row r="510" spans="3:17" x14ac:dyDescent="0.25">
      <c r="C510" s="12"/>
      <c r="D510" s="7"/>
      <c r="P510" s="14"/>
      <c r="Q510" s="13"/>
    </row>
    <row r="511" spans="3:17" x14ac:dyDescent="0.25">
      <c r="C511" s="12"/>
      <c r="D511" s="7"/>
      <c r="P511" s="14"/>
      <c r="Q511" s="13"/>
    </row>
    <row r="512" spans="3:17" x14ac:dyDescent="0.25">
      <c r="C512" s="12"/>
      <c r="D512" s="7"/>
      <c r="P512" s="14"/>
      <c r="Q512" s="13"/>
    </row>
    <row r="513" spans="3:17" x14ac:dyDescent="0.25">
      <c r="C513" s="12"/>
      <c r="D513" s="7"/>
      <c r="P513" s="14"/>
      <c r="Q513" s="13"/>
    </row>
    <row r="514" spans="3:17" x14ac:dyDescent="0.25">
      <c r="C514" s="12"/>
      <c r="D514" s="7"/>
      <c r="P514" s="14"/>
      <c r="Q514" s="13"/>
    </row>
    <row r="515" spans="3:17" x14ac:dyDescent="0.25">
      <c r="C515" s="12"/>
      <c r="D515" s="7"/>
      <c r="P515" s="14"/>
      <c r="Q515" s="13"/>
    </row>
    <row r="516" spans="3:17" x14ac:dyDescent="0.25">
      <c r="C516" s="12"/>
      <c r="D516" s="7"/>
      <c r="P516" s="14"/>
      <c r="Q516" s="13"/>
    </row>
    <row r="517" spans="3:17" x14ac:dyDescent="0.25">
      <c r="C517" s="12"/>
      <c r="D517" s="7"/>
      <c r="P517" s="14"/>
      <c r="Q517" s="13"/>
    </row>
    <row r="518" spans="3:17" x14ac:dyDescent="0.25">
      <c r="C518" s="12"/>
      <c r="D518" s="7"/>
      <c r="P518" s="14"/>
      <c r="Q518" s="13"/>
    </row>
    <row r="519" spans="3:17" x14ac:dyDescent="0.25">
      <c r="C519" s="12"/>
      <c r="D519" s="7"/>
      <c r="P519" s="14"/>
      <c r="Q519" s="13"/>
    </row>
    <row r="520" spans="3:17" x14ac:dyDescent="0.25">
      <c r="C520" s="12"/>
      <c r="D520" s="7"/>
      <c r="P520" s="14"/>
      <c r="Q520" s="13"/>
    </row>
    <row r="521" spans="3:17" x14ac:dyDescent="0.25">
      <c r="C521" s="12"/>
      <c r="D521" s="7"/>
      <c r="P521" s="14"/>
      <c r="Q521" s="13"/>
    </row>
    <row r="522" spans="3:17" x14ac:dyDescent="0.25">
      <c r="C522" s="12"/>
      <c r="D522" s="7"/>
      <c r="P522" s="14"/>
      <c r="Q522" s="13"/>
    </row>
    <row r="523" spans="3:17" x14ac:dyDescent="0.25">
      <c r="C523" s="12"/>
      <c r="D523" s="7"/>
      <c r="P523" s="14"/>
      <c r="Q523" s="13"/>
    </row>
    <row r="524" spans="3:17" x14ac:dyDescent="0.25">
      <c r="C524" s="12"/>
      <c r="D524" s="7"/>
      <c r="P524" s="14"/>
      <c r="Q524" s="13"/>
    </row>
    <row r="525" spans="3:17" x14ac:dyDescent="0.25">
      <c r="C525" s="12"/>
      <c r="D525" s="7"/>
      <c r="P525" s="14"/>
      <c r="Q525" s="13"/>
    </row>
    <row r="526" spans="3:17" x14ac:dyDescent="0.25">
      <c r="C526" s="12"/>
      <c r="D526" s="7"/>
      <c r="P526" s="14"/>
      <c r="Q526" s="13"/>
    </row>
    <row r="527" spans="3:17" x14ac:dyDescent="0.25">
      <c r="C527" s="12"/>
      <c r="D527" s="7"/>
      <c r="P527" s="14"/>
      <c r="Q527" s="13"/>
    </row>
    <row r="528" spans="3:17" x14ac:dyDescent="0.25">
      <c r="C528" s="12"/>
      <c r="D528" s="7"/>
      <c r="P528" s="14"/>
      <c r="Q528" s="13"/>
    </row>
    <row r="529" spans="3:17" x14ac:dyDescent="0.25">
      <c r="C529" s="12"/>
      <c r="D529" s="7"/>
      <c r="P529" s="14"/>
      <c r="Q529" s="13"/>
    </row>
    <row r="530" spans="3:17" x14ac:dyDescent="0.25">
      <c r="C530" s="12"/>
      <c r="D530" s="7"/>
      <c r="P530" s="14"/>
      <c r="Q530" s="13"/>
    </row>
    <row r="531" spans="3:17" x14ac:dyDescent="0.25">
      <c r="C531" s="12"/>
      <c r="D531" s="7"/>
      <c r="P531" s="14"/>
      <c r="Q531" s="13"/>
    </row>
    <row r="532" spans="3:17" x14ac:dyDescent="0.25">
      <c r="C532" s="12"/>
      <c r="D532" s="7"/>
      <c r="P532" s="14"/>
      <c r="Q532" s="13"/>
    </row>
    <row r="533" spans="3:17" x14ac:dyDescent="0.25">
      <c r="C533" s="12"/>
      <c r="D533" s="7"/>
      <c r="P533" s="14"/>
      <c r="Q533" s="13"/>
    </row>
    <row r="534" spans="3:17" x14ac:dyDescent="0.25">
      <c r="C534" s="12"/>
      <c r="D534" s="7"/>
      <c r="P534" s="14"/>
      <c r="Q534" s="13"/>
    </row>
    <row r="535" spans="3:17" x14ac:dyDescent="0.25">
      <c r="C535" s="12"/>
      <c r="D535" s="7"/>
      <c r="P535" s="14"/>
      <c r="Q535" s="13"/>
    </row>
    <row r="536" spans="3:17" x14ac:dyDescent="0.25">
      <c r="C536" s="12"/>
      <c r="D536" s="7"/>
      <c r="P536" s="14"/>
      <c r="Q536" s="13"/>
    </row>
    <row r="537" spans="3:17" x14ac:dyDescent="0.25">
      <c r="C537" s="12"/>
      <c r="D537" s="7"/>
      <c r="P537" s="14"/>
      <c r="Q537" s="13"/>
    </row>
    <row r="538" spans="3:17" x14ac:dyDescent="0.25">
      <c r="C538" s="12"/>
      <c r="D538" s="7"/>
      <c r="P538" s="14"/>
      <c r="Q538" s="13"/>
    </row>
    <row r="539" spans="3:17" x14ac:dyDescent="0.25">
      <c r="C539" s="12"/>
      <c r="D539" s="7"/>
      <c r="P539" s="14"/>
      <c r="Q539" s="13"/>
    </row>
    <row r="540" spans="3:17" x14ac:dyDescent="0.25">
      <c r="C540" s="12"/>
      <c r="D540" s="7"/>
      <c r="P540" s="14"/>
      <c r="Q540" s="13"/>
    </row>
    <row r="541" spans="3:17" x14ac:dyDescent="0.25">
      <c r="C541" s="12"/>
      <c r="D541" s="7"/>
      <c r="P541" s="14"/>
      <c r="Q541" s="13"/>
    </row>
    <row r="542" spans="3:17" x14ac:dyDescent="0.25">
      <c r="C542" s="12"/>
      <c r="D542" s="7"/>
      <c r="P542" s="14"/>
      <c r="Q542" s="13"/>
    </row>
    <row r="543" spans="3:17" x14ac:dyDescent="0.25">
      <c r="C543" s="12"/>
      <c r="D543" s="7"/>
      <c r="P543" s="14"/>
      <c r="Q543" s="13"/>
    </row>
    <row r="544" spans="3:17" x14ac:dyDescent="0.25">
      <c r="C544" s="12"/>
      <c r="D544" s="7"/>
      <c r="P544" s="14"/>
      <c r="Q544" s="13"/>
    </row>
    <row r="545" spans="3:17" x14ac:dyDescent="0.25">
      <c r="C545" s="12"/>
      <c r="D545" s="7"/>
      <c r="P545" s="14"/>
      <c r="Q545" s="13"/>
    </row>
    <row r="546" spans="3:17" x14ac:dyDescent="0.25">
      <c r="C546" s="12"/>
      <c r="D546" s="7"/>
      <c r="P546" s="14"/>
      <c r="Q546" s="13"/>
    </row>
    <row r="547" spans="3:17" x14ac:dyDescent="0.25">
      <c r="C547" s="12"/>
      <c r="D547" s="7"/>
      <c r="P547" s="14"/>
      <c r="Q547" s="13"/>
    </row>
    <row r="548" spans="3:17" x14ac:dyDescent="0.25">
      <c r="C548" s="12"/>
      <c r="D548" s="7"/>
      <c r="P548" s="14"/>
      <c r="Q548" s="13"/>
    </row>
    <row r="549" spans="3:17" x14ac:dyDescent="0.25">
      <c r="C549" s="12"/>
      <c r="D549" s="7"/>
      <c r="P549" s="14"/>
      <c r="Q549" s="13"/>
    </row>
    <row r="550" spans="3:17" x14ac:dyDescent="0.25">
      <c r="C550" s="12"/>
      <c r="D550" s="7"/>
      <c r="P550" s="14"/>
      <c r="Q550" s="13"/>
    </row>
    <row r="551" spans="3:17" x14ac:dyDescent="0.25">
      <c r="C551" s="12"/>
      <c r="D551" s="7"/>
      <c r="P551" s="14"/>
      <c r="Q551" s="13"/>
    </row>
    <row r="552" spans="3:17" x14ac:dyDescent="0.25">
      <c r="C552" s="12"/>
      <c r="D552" s="7"/>
      <c r="P552" s="14"/>
      <c r="Q552" s="13"/>
    </row>
    <row r="553" spans="3:17" x14ac:dyDescent="0.25">
      <c r="C553" s="12"/>
      <c r="D553" s="7"/>
      <c r="P553" s="14"/>
      <c r="Q553" s="13"/>
    </row>
    <row r="554" spans="3:17" x14ac:dyDescent="0.25">
      <c r="C554" s="12"/>
      <c r="D554" s="7"/>
      <c r="P554" s="14"/>
      <c r="Q554" s="13"/>
    </row>
    <row r="555" spans="3:17" x14ac:dyDescent="0.25">
      <c r="C555" s="12"/>
      <c r="D555" s="7"/>
      <c r="P555" s="14"/>
      <c r="Q555" s="13"/>
    </row>
    <row r="556" spans="3:17" x14ac:dyDescent="0.25">
      <c r="C556" s="12"/>
      <c r="D556" s="7"/>
      <c r="P556" s="14"/>
      <c r="Q556" s="13"/>
    </row>
    <row r="557" spans="3:17" x14ac:dyDescent="0.25">
      <c r="C557" s="12"/>
      <c r="D557" s="7"/>
      <c r="P557" s="14"/>
      <c r="Q557" s="13"/>
    </row>
    <row r="558" spans="3:17" x14ac:dyDescent="0.25">
      <c r="C558" s="12"/>
      <c r="D558" s="7"/>
      <c r="P558" s="14"/>
      <c r="Q558" s="13"/>
    </row>
    <row r="559" spans="3:17" x14ac:dyDescent="0.25">
      <c r="C559" s="12"/>
      <c r="D559" s="7"/>
      <c r="P559" s="14"/>
      <c r="Q559" s="13"/>
    </row>
    <row r="560" spans="3:17" x14ac:dyDescent="0.25">
      <c r="C560" s="12"/>
      <c r="D560" s="7"/>
      <c r="P560" s="14"/>
      <c r="Q560" s="13"/>
    </row>
    <row r="561" spans="3:17" x14ac:dyDescent="0.25">
      <c r="C561" s="12"/>
      <c r="D561" s="7"/>
      <c r="P561" s="14"/>
      <c r="Q561" s="13"/>
    </row>
    <row r="562" spans="3:17" x14ac:dyDescent="0.25">
      <c r="C562" s="12"/>
      <c r="D562" s="7"/>
      <c r="P562" s="14"/>
      <c r="Q562" s="13"/>
    </row>
    <row r="563" spans="3:17" x14ac:dyDescent="0.25">
      <c r="C563" s="12"/>
      <c r="D563" s="7"/>
      <c r="P563" s="14"/>
      <c r="Q563" s="13"/>
    </row>
    <row r="564" spans="3:17" x14ac:dyDescent="0.25">
      <c r="C564" s="12"/>
      <c r="D564" s="7"/>
      <c r="P564" s="14"/>
      <c r="Q564" s="13"/>
    </row>
    <row r="565" spans="3:17" x14ac:dyDescent="0.25">
      <c r="C565" s="12"/>
      <c r="D565" s="7"/>
      <c r="P565" s="14"/>
      <c r="Q565" s="13"/>
    </row>
    <row r="566" spans="3:17" x14ac:dyDescent="0.25">
      <c r="C566" s="12"/>
      <c r="D566" s="7"/>
      <c r="P566" s="14"/>
      <c r="Q566" s="13"/>
    </row>
    <row r="567" spans="3:17" x14ac:dyDescent="0.25">
      <c r="C567" s="12"/>
      <c r="D567" s="7"/>
      <c r="P567" s="14"/>
      <c r="Q567" s="13"/>
    </row>
    <row r="568" spans="3:17" x14ac:dyDescent="0.25">
      <c r="C568" s="12"/>
      <c r="D568" s="7"/>
      <c r="P568" s="14"/>
      <c r="Q568" s="13"/>
    </row>
    <row r="569" spans="3:17" x14ac:dyDescent="0.25">
      <c r="C569" s="12"/>
      <c r="D569" s="7"/>
      <c r="P569" s="14"/>
      <c r="Q569" s="13"/>
    </row>
    <row r="570" spans="3:17" x14ac:dyDescent="0.25">
      <c r="C570" s="12"/>
      <c r="D570" s="7"/>
      <c r="P570" s="14"/>
      <c r="Q570" s="13"/>
    </row>
    <row r="571" spans="3:17" x14ac:dyDescent="0.25">
      <c r="C571" s="12"/>
      <c r="D571" s="7"/>
      <c r="P571" s="14"/>
      <c r="Q571" s="13"/>
    </row>
    <row r="572" spans="3:17" x14ac:dyDescent="0.25">
      <c r="C572" s="12"/>
      <c r="D572" s="7"/>
      <c r="P572" s="14"/>
      <c r="Q572" s="13"/>
    </row>
    <row r="573" spans="3:17" x14ac:dyDescent="0.25">
      <c r="C573" s="12"/>
      <c r="D573" s="7"/>
      <c r="P573" s="14"/>
      <c r="Q573" s="13"/>
    </row>
    <row r="574" spans="3:17" x14ac:dyDescent="0.25">
      <c r="C574" s="12"/>
      <c r="D574" s="7"/>
      <c r="P574" s="14"/>
      <c r="Q574" s="13"/>
    </row>
    <row r="575" spans="3:17" x14ac:dyDescent="0.25">
      <c r="C575" s="12"/>
      <c r="D575" s="7"/>
      <c r="P575" s="14"/>
      <c r="Q575" s="13"/>
    </row>
    <row r="576" spans="3:17" x14ac:dyDescent="0.25">
      <c r="C576" s="12"/>
      <c r="D576" s="7"/>
      <c r="P576" s="14"/>
      <c r="Q576" s="13"/>
    </row>
    <row r="577" spans="3:17" x14ac:dyDescent="0.25">
      <c r="C577" s="12"/>
      <c r="D577" s="7"/>
      <c r="P577" s="14"/>
      <c r="Q577" s="13"/>
    </row>
    <row r="578" spans="3:17" x14ac:dyDescent="0.25">
      <c r="C578" s="12"/>
      <c r="D578" s="7"/>
      <c r="P578" s="14"/>
      <c r="Q578" s="13"/>
    </row>
    <row r="579" spans="3:17" x14ac:dyDescent="0.25">
      <c r="C579" s="12"/>
      <c r="D579" s="7"/>
      <c r="P579" s="14"/>
      <c r="Q579" s="13"/>
    </row>
    <row r="580" spans="3:17" x14ac:dyDescent="0.25">
      <c r="C580" s="12"/>
      <c r="D580" s="7"/>
      <c r="P580" s="14"/>
      <c r="Q580" s="13"/>
    </row>
    <row r="581" spans="3:17" x14ac:dyDescent="0.25">
      <c r="C581" s="12"/>
      <c r="D581" s="7"/>
      <c r="P581" s="14"/>
      <c r="Q581" s="13"/>
    </row>
    <row r="582" spans="3:17" x14ac:dyDescent="0.25">
      <c r="C582" s="12"/>
      <c r="D582" s="7"/>
      <c r="P582" s="14"/>
      <c r="Q582" s="13"/>
    </row>
    <row r="583" spans="3:17" x14ac:dyDescent="0.25">
      <c r="C583" s="12"/>
      <c r="D583" s="7"/>
      <c r="P583" s="14"/>
      <c r="Q583" s="13"/>
    </row>
    <row r="584" spans="3:17" x14ac:dyDescent="0.25">
      <c r="C584" s="12"/>
      <c r="D584" s="7"/>
      <c r="P584" s="14"/>
      <c r="Q584" s="13"/>
    </row>
    <row r="585" spans="3:17" x14ac:dyDescent="0.25">
      <c r="C585" s="12"/>
      <c r="D585" s="7"/>
      <c r="P585" s="14"/>
      <c r="Q585" s="13"/>
    </row>
    <row r="586" spans="3:17" x14ac:dyDescent="0.25">
      <c r="C586" s="12"/>
      <c r="D586" s="7"/>
      <c r="P586" s="14"/>
      <c r="Q586" s="13"/>
    </row>
    <row r="587" spans="3:17" x14ac:dyDescent="0.25">
      <c r="C587" s="12"/>
      <c r="D587" s="7"/>
      <c r="P587" s="14"/>
      <c r="Q587" s="13"/>
    </row>
    <row r="588" spans="3:17" x14ac:dyDescent="0.25">
      <c r="C588" s="12"/>
      <c r="D588" s="7"/>
      <c r="P588" s="14"/>
      <c r="Q588" s="13"/>
    </row>
    <row r="589" spans="3:17" x14ac:dyDescent="0.25">
      <c r="C589" s="12"/>
      <c r="D589" s="7"/>
      <c r="P589" s="14"/>
      <c r="Q589" s="13"/>
    </row>
    <row r="590" spans="3:17" x14ac:dyDescent="0.25">
      <c r="C590" s="12"/>
      <c r="D590" s="7"/>
      <c r="P590" s="14"/>
      <c r="Q590" s="13"/>
    </row>
    <row r="591" spans="3:17" x14ac:dyDescent="0.25">
      <c r="C591" s="12"/>
      <c r="D591" s="7"/>
      <c r="P591" s="14"/>
      <c r="Q591" s="13"/>
    </row>
    <row r="592" spans="3:17" x14ac:dyDescent="0.25">
      <c r="C592" s="12"/>
      <c r="D592" s="7"/>
      <c r="P592" s="14"/>
      <c r="Q592" s="13"/>
    </row>
    <row r="593" spans="3:17" x14ac:dyDescent="0.25">
      <c r="C593" s="12"/>
      <c r="D593" s="7"/>
      <c r="P593" s="14"/>
      <c r="Q593" s="13"/>
    </row>
    <row r="594" spans="3:17" x14ac:dyDescent="0.25">
      <c r="C594" s="12"/>
      <c r="D594" s="7"/>
      <c r="P594" s="14"/>
      <c r="Q594" s="13"/>
    </row>
    <row r="595" spans="3:17" x14ac:dyDescent="0.25">
      <c r="C595" s="12"/>
      <c r="D595" s="7"/>
      <c r="P595" s="14"/>
      <c r="Q595" s="13"/>
    </row>
    <row r="596" spans="3:17" x14ac:dyDescent="0.25">
      <c r="C596" s="12"/>
      <c r="D596" s="7"/>
      <c r="P596" s="14"/>
      <c r="Q596" s="13"/>
    </row>
    <row r="597" spans="3:17" x14ac:dyDescent="0.25">
      <c r="C597" s="12"/>
      <c r="D597" s="7"/>
      <c r="P597" s="14"/>
      <c r="Q597" s="13"/>
    </row>
    <row r="598" spans="3:17" x14ac:dyDescent="0.25">
      <c r="C598" s="12"/>
      <c r="D598" s="7"/>
      <c r="P598" s="14"/>
      <c r="Q598" s="13"/>
    </row>
    <row r="599" spans="3:17" x14ac:dyDescent="0.25">
      <c r="C599" s="12"/>
      <c r="D599" s="7"/>
      <c r="P599" s="14"/>
      <c r="Q599" s="13"/>
    </row>
    <row r="600" spans="3:17" x14ac:dyDescent="0.25">
      <c r="C600" s="12"/>
      <c r="D600" s="7"/>
      <c r="P600" s="14"/>
      <c r="Q600" s="13"/>
    </row>
    <row r="601" spans="3:17" x14ac:dyDescent="0.25">
      <c r="C601" s="12"/>
      <c r="D601" s="7"/>
      <c r="P601" s="14"/>
      <c r="Q601" s="13"/>
    </row>
    <row r="602" spans="3:17" x14ac:dyDescent="0.25">
      <c r="C602" s="12"/>
      <c r="D602" s="7"/>
      <c r="P602" s="14"/>
      <c r="Q602" s="13"/>
    </row>
    <row r="603" spans="3:17" x14ac:dyDescent="0.25">
      <c r="C603" s="12"/>
      <c r="D603" s="7"/>
      <c r="P603" s="14"/>
      <c r="Q603" s="13"/>
    </row>
    <row r="604" spans="3:17" x14ac:dyDescent="0.25">
      <c r="C604" s="12"/>
      <c r="D604" s="7"/>
      <c r="P604" s="14"/>
      <c r="Q604" s="13"/>
    </row>
    <row r="605" spans="3:17" x14ac:dyDescent="0.25">
      <c r="C605" s="12"/>
      <c r="D605" s="7"/>
      <c r="P605" s="14"/>
      <c r="Q605" s="13"/>
    </row>
    <row r="606" spans="3:17" x14ac:dyDescent="0.25">
      <c r="C606" s="12"/>
      <c r="D606" s="7"/>
      <c r="P606" s="14"/>
      <c r="Q606" s="13"/>
    </row>
    <row r="607" spans="3:17" x14ac:dyDescent="0.25">
      <c r="C607" s="12"/>
      <c r="D607" s="7"/>
      <c r="P607" s="14"/>
      <c r="Q607" s="13"/>
    </row>
    <row r="608" spans="3:17" x14ac:dyDescent="0.25">
      <c r="C608" s="12"/>
      <c r="D608" s="7"/>
      <c r="P608" s="14"/>
      <c r="Q608" s="13"/>
    </row>
    <row r="609" spans="3:17" x14ac:dyDescent="0.25">
      <c r="C609" s="12"/>
      <c r="D609" s="7"/>
      <c r="P609" s="14"/>
      <c r="Q609" s="13"/>
    </row>
    <row r="610" spans="3:17" x14ac:dyDescent="0.25">
      <c r="C610" s="12"/>
      <c r="D610" s="7"/>
      <c r="P610" s="14"/>
      <c r="Q610" s="13"/>
    </row>
    <row r="611" spans="3:17" x14ac:dyDescent="0.25">
      <c r="C611" s="12"/>
      <c r="D611" s="7"/>
      <c r="P611" s="14"/>
      <c r="Q611" s="13"/>
    </row>
    <row r="612" spans="3:17" x14ac:dyDescent="0.25">
      <c r="C612" s="12"/>
      <c r="D612" s="7"/>
      <c r="P612" s="14"/>
      <c r="Q612" s="13"/>
    </row>
    <row r="613" spans="3:17" x14ac:dyDescent="0.25">
      <c r="C613" s="12"/>
      <c r="D613" s="7"/>
      <c r="P613" s="14"/>
      <c r="Q613" s="13"/>
    </row>
    <row r="614" spans="3:17" x14ac:dyDescent="0.25">
      <c r="C614" s="12"/>
      <c r="D614" s="7"/>
      <c r="P614" s="14"/>
      <c r="Q614" s="13"/>
    </row>
    <row r="615" spans="3:17" x14ac:dyDescent="0.25">
      <c r="C615" s="12"/>
      <c r="D615" s="7"/>
      <c r="P615" s="14"/>
      <c r="Q615" s="13"/>
    </row>
    <row r="616" spans="3:17" x14ac:dyDescent="0.25">
      <c r="C616" s="12"/>
      <c r="D616" s="7"/>
      <c r="P616" s="14"/>
      <c r="Q616" s="13"/>
    </row>
    <row r="617" spans="3:17" x14ac:dyDescent="0.25">
      <c r="C617" s="12"/>
      <c r="D617" s="7"/>
      <c r="P617" s="14"/>
      <c r="Q617" s="13"/>
    </row>
    <row r="618" spans="3:17" x14ac:dyDescent="0.25">
      <c r="C618" s="12"/>
      <c r="D618" s="7"/>
      <c r="P618" s="14"/>
      <c r="Q618" s="13"/>
    </row>
    <row r="619" spans="3:17" x14ac:dyDescent="0.25">
      <c r="C619" s="12"/>
      <c r="D619" s="7"/>
      <c r="P619" s="14"/>
      <c r="Q619" s="13"/>
    </row>
    <row r="620" spans="3:17" x14ac:dyDescent="0.25">
      <c r="C620" s="12"/>
      <c r="D620" s="7"/>
      <c r="P620" s="14"/>
      <c r="Q620" s="13"/>
    </row>
    <row r="621" spans="3:17" x14ac:dyDescent="0.25">
      <c r="C621" s="12"/>
      <c r="D621" s="7"/>
      <c r="P621" s="14"/>
      <c r="Q621" s="13"/>
    </row>
    <row r="622" spans="3:17" x14ac:dyDescent="0.25">
      <c r="C622" s="12"/>
      <c r="D622" s="7"/>
      <c r="P622" s="14"/>
      <c r="Q622" s="13"/>
    </row>
    <row r="623" spans="3:17" x14ac:dyDescent="0.25">
      <c r="C623" s="12"/>
      <c r="D623" s="7"/>
      <c r="P623" s="14"/>
      <c r="Q623" s="13"/>
    </row>
    <row r="624" spans="3:17" x14ac:dyDescent="0.25">
      <c r="C624" s="12"/>
      <c r="D624" s="7"/>
      <c r="P624" s="14"/>
      <c r="Q624" s="13"/>
    </row>
    <row r="625" spans="3:17" x14ac:dyDescent="0.25">
      <c r="C625" s="12"/>
      <c r="D625" s="7"/>
      <c r="P625" s="14"/>
      <c r="Q625" s="13"/>
    </row>
    <row r="626" spans="3:17" x14ac:dyDescent="0.25">
      <c r="C626" s="12"/>
      <c r="D626" s="7"/>
      <c r="P626" s="14"/>
      <c r="Q626" s="13"/>
    </row>
    <row r="627" spans="3:17" x14ac:dyDescent="0.25">
      <c r="C627" s="12"/>
      <c r="D627" s="7"/>
      <c r="P627" s="14"/>
      <c r="Q627" s="13"/>
    </row>
    <row r="628" spans="3:17" x14ac:dyDescent="0.25">
      <c r="C628" s="12"/>
      <c r="D628" s="7"/>
      <c r="P628" s="14"/>
      <c r="Q628" s="13"/>
    </row>
    <row r="629" spans="3:17" x14ac:dyDescent="0.25">
      <c r="C629" s="12"/>
      <c r="D629" s="7"/>
      <c r="P629" s="14"/>
      <c r="Q629" s="13"/>
    </row>
    <row r="630" spans="3:17" x14ac:dyDescent="0.25">
      <c r="C630" s="12"/>
      <c r="D630" s="7"/>
      <c r="P630" s="14"/>
      <c r="Q630" s="13"/>
    </row>
    <row r="631" spans="3:17" x14ac:dyDescent="0.25">
      <c r="C631" s="12"/>
      <c r="D631" s="7"/>
      <c r="P631" s="14"/>
      <c r="Q631" s="13"/>
    </row>
    <row r="632" spans="3:17" x14ac:dyDescent="0.25">
      <c r="C632" s="12"/>
      <c r="D632" s="7"/>
      <c r="P632" s="14"/>
      <c r="Q632" s="13"/>
    </row>
    <row r="633" spans="3:17" x14ac:dyDescent="0.25">
      <c r="C633" s="12"/>
      <c r="D633" s="7"/>
      <c r="P633" s="14"/>
      <c r="Q633" s="13"/>
    </row>
    <row r="634" spans="3:17" x14ac:dyDescent="0.25">
      <c r="C634" s="12"/>
      <c r="D634" s="7"/>
      <c r="P634" s="14"/>
      <c r="Q634" s="13"/>
    </row>
    <row r="635" spans="3:17" x14ac:dyDescent="0.25">
      <c r="C635" s="12"/>
      <c r="D635" s="7"/>
      <c r="P635" s="14"/>
      <c r="Q635" s="13"/>
    </row>
    <row r="636" spans="3:17" x14ac:dyDescent="0.25">
      <c r="C636" s="12"/>
      <c r="D636" s="7"/>
      <c r="P636" s="14"/>
      <c r="Q636" s="13"/>
    </row>
    <row r="637" spans="3:17" x14ac:dyDescent="0.25">
      <c r="C637" s="12"/>
      <c r="D637" s="7"/>
      <c r="P637" s="14"/>
      <c r="Q637" s="13"/>
    </row>
    <row r="638" spans="3:17" x14ac:dyDescent="0.25">
      <c r="C638" s="12"/>
      <c r="D638" s="7"/>
      <c r="P638" s="14"/>
      <c r="Q638" s="13"/>
    </row>
    <row r="639" spans="3:17" x14ac:dyDescent="0.25">
      <c r="C639" s="12"/>
      <c r="D639" s="7"/>
      <c r="P639" s="14"/>
      <c r="Q639" s="13"/>
    </row>
    <row r="640" spans="3:17" x14ac:dyDescent="0.25">
      <c r="C640" s="12"/>
      <c r="D640" s="7"/>
      <c r="P640" s="14"/>
      <c r="Q640" s="13"/>
    </row>
    <row r="641" spans="3:17" x14ac:dyDescent="0.25">
      <c r="C641" s="12"/>
      <c r="D641" s="7"/>
      <c r="P641" s="14"/>
      <c r="Q641" s="13"/>
    </row>
    <row r="642" spans="3:17" x14ac:dyDescent="0.25">
      <c r="C642" s="12"/>
      <c r="D642" s="7"/>
      <c r="P642" s="14"/>
      <c r="Q642" s="13"/>
    </row>
    <row r="643" spans="3:17" x14ac:dyDescent="0.25">
      <c r="C643" s="12"/>
      <c r="D643" s="7"/>
      <c r="P643" s="14"/>
      <c r="Q643" s="13"/>
    </row>
    <row r="644" spans="3:17" x14ac:dyDescent="0.25">
      <c r="C644" s="12"/>
      <c r="D644" s="7"/>
      <c r="P644" s="14"/>
      <c r="Q644" s="13"/>
    </row>
    <row r="645" spans="3:17" x14ac:dyDescent="0.25">
      <c r="C645" s="12"/>
      <c r="D645" s="7"/>
      <c r="P645" s="14"/>
      <c r="Q645" s="13"/>
    </row>
    <row r="646" spans="3:17" x14ac:dyDescent="0.25">
      <c r="C646" s="12"/>
      <c r="D646" s="7"/>
      <c r="P646" s="14"/>
      <c r="Q646" s="13"/>
    </row>
    <row r="647" spans="3:17" x14ac:dyDescent="0.25">
      <c r="C647" s="12"/>
      <c r="D647" s="7"/>
      <c r="P647" s="14"/>
      <c r="Q647" s="13"/>
    </row>
    <row r="648" spans="3:17" x14ac:dyDescent="0.25">
      <c r="C648" s="12"/>
      <c r="D648" s="7"/>
      <c r="P648" s="14"/>
      <c r="Q648" s="13"/>
    </row>
    <row r="649" spans="3:17" x14ac:dyDescent="0.25">
      <c r="C649" s="12"/>
      <c r="D649" s="7"/>
      <c r="P649" s="14"/>
      <c r="Q649" s="13"/>
    </row>
    <row r="650" spans="3:17" x14ac:dyDescent="0.25">
      <c r="C650" s="12"/>
      <c r="D650" s="7"/>
      <c r="P650" s="14"/>
      <c r="Q650" s="13"/>
    </row>
    <row r="651" spans="3:17" x14ac:dyDescent="0.25">
      <c r="C651" s="12"/>
      <c r="D651" s="7"/>
      <c r="P651" s="14"/>
      <c r="Q651" s="13"/>
    </row>
    <row r="652" spans="3:17" x14ac:dyDescent="0.25">
      <c r="C652" s="12"/>
      <c r="D652" s="7"/>
      <c r="P652" s="14"/>
      <c r="Q652" s="13"/>
    </row>
    <row r="653" spans="3:17" x14ac:dyDescent="0.25">
      <c r="C653" s="12"/>
      <c r="D653" s="7"/>
      <c r="P653" s="14"/>
      <c r="Q653" s="13"/>
    </row>
    <row r="654" spans="3:17" x14ac:dyDescent="0.25">
      <c r="C654" s="12"/>
      <c r="D654" s="7"/>
      <c r="P654" s="14"/>
      <c r="Q654" s="13"/>
    </row>
    <row r="655" spans="3:17" x14ac:dyDescent="0.25">
      <c r="C655" s="12"/>
      <c r="D655" s="7"/>
      <c r="P655" s="14"/>
      <c r="Q655" s="13"/>
    </row>
    <row r="656" spans="3:17" x14ac:dyDescent="0.25">
      <c r="C656" s="12"/>
      <c r="D656" s="7"/>
      <c r="P656" s="14"/>
      <c r="Q656" s="13"/>
    </row>
    <row r="657" spans="3:17" x14ac:dyDescent="0.25">
      <c r="C657" s="12"/>
      <c r="D657" s="7"/>
      <c r="P657" s="14"/>
      <c r="Q657" s="13"/>
    </row>
    <row r="658" spans="3:17" x14ac:dyDescent="0.25">
      <c r="C658" s="12"/>
      <c r="D658" s="7"/>
      <c r="P658" s="14"/>
      <c r="Q658" s="13"/>
    </row>
    <row r="659" spans="3:17" x14ac:dyDescent="0.25">
      <c r="C659" s="12"/>
      <c r="D659" s="7"/>
      <c r="P659" s="14"/>
      <c r="Q659" s="13"/>
    </row>
    <row r="660" spans="3:17" x14ac:dyDescent="0.25">
      <c r="C660" s="12"/>
      <c r="D660" s="7"/>
      <c r="P660" s="14"/>
      <c r="Q660" s="13"/>
    </row>
    <row r="661" spans="3:17" x14ac:dyDescent="0.25">
      <c r="C661" s="12"/>
      <c r="D661" s="7"/>
      <c r="P661" s="14"/>
      <c r="Q661" s="13"/>
    </row>
    <row r="662" spans="3:17" x14ac:dyDescent="0.25">
      <c r="C662" s="12"/>
      <c r="D662" s="7"/>
      <c r="P662" s="14"/>
      <c r="Q662" s="13"/>
    </row>
    <row r="663" spans="3:17" x14ac:dyDescent="0.25">
      <c r="C663" s="12"/>
      <c r="D663" s="7"/>
      <c r="P663" s="14"/>
      <c r="Q663" s="13"/>
    </row>
    <row r="664" spans="3:17" x14ac:dyDescent="0.25">
      <c r="C664" s="12"/>
      <c r="D664" s="7"/>
      <c r="P664" s="14"/>
      <c r="Q664" s="13"/>
    </row>
    <row r="665" spans="3:17" x14ac:dyDescent="0.25">
      <c r="C665" s="12"/>
      <c r="D665" s="7"/>
      <c r="P665" s="14"/>
      <c r="Q665" s="13"/>
    </row>
    <row r="666" spans="3:17" x14ac:dyDescent="0.25">
      <c r="C666" s="12"/>
      <c r="D666" s="7"/>
      <c r="P666" s="14"/>
      <c r="Q666" s="13"/>
    </row>
    <row r="667" spans="3:17" x14ac:dyDescent="0.25">
      <c r="C667" s="12"/>
      <c r="D667" s="7"/>
      <c r="P667" s="14"/>
      <c r="Q667" s="13"/>
    </row>
    <row r="668" spans="3:17" x14ac:dyDescent="0.25">
      <c r="C668" s="12"/>
      <c r="D668" s="7"/>
      <c r="P668" s="14"/>
      <c r="Q668" s="13"/>
    </row>
    <row r="669" spans="3:17" x14ac:dyDescent="0.25">
      <c r="C669" s="12"/>
      <c r="D669" s="7"/>
      <c r="P669" s="14"/>
      <c r="Q669" s="13"/>
    </row>
    <row r="670" spans="3:17" x14ac:dyDescent="0.25">
      <c r="C670" s="12"/>
      <c r="D670" s="7"/>
      <c r="P670" s="14"/>
      <c r="Q670" s="13"/>
    </row>
    <row r="671" spans="3:17" x14ac:dyDescent="0.25">
      <c r="C671" s="12"/>
      <c r="D671" s="7"/>
      <c r="P671" s="14"/>
      <c r="Q671" s="13"/>
    </row>
    <row r="672" spans="3:17" x14ac:dyDescent="0.25">
      <c r="C672" s="12"/>
      <c r="D672" s="7"/>
      <c r="P672" s="14"/>
      <c r="Q672" s="13"/>
    </row>
    <row r="673" spans="3:17" x14ac:dyDescent="0.25">
      <c r="C673" s="12"/>
      <c r="D673" s="7"/>
      <c r="P673" s="14"/>
      <c r="Q673" s="13"/>
    </row>
    <row r="674" spans="3:17" x14ac:dyDescent="0.25">
      <c r="C674" s="12"/>
      <c r="D674" s="7"/>
      <c r="P674" s="14"/>
      <c r="Q674" s="13"/>
    </row>
    <row r="675" spans="3:17" x14ac:dyDescent="0.25">
      <c r="C675" s="12"/>
      <c r="D675" s="7"/>
      <c r="P675" s="14"/>
      <c r="Q675" s="13"/>
    </row>
    <row r="676" spans="3:17" x14ac:dyDescent="0.25">
      <c r="C676" s="12"/>
      <c r="D676" s="7"/>
      <c r="P676" s="14"/>
      <c r="Q676" s="13"/>
    </row>
    <row r="677" spans="3:17" x14ac:dyDescent="0.25">
      <c r="C677" s="12"/>
      <c r="D677" s="7"/>
      <c r="P677" s="14"/>
      <c r="Q677" s="13"/>
    </row>
    <row r="678" spans="3:17" x14ac:dyDescent="0.25">
      <c r="C678" s="12"/>
      <c r="D678" s="7"/>
      <c r="P678" s="14"/>
      <c r="Q678" s="13"/>
    </row>
    <row r="679" spans="3:17" x14ac:dyDescent="0.25">
      <c r="C679" s="12"/>
      <c r="D679" s="7"/>
      <c r="P679" s="14"/>
      <c r="Q679" s="13"/>
    </row>
    <row r="680" spans="3:17" x14ac:dyDescent="0.25">
      <c r="C680" s="12"/>
      <c r="D680" s="7"/>
      <c r="P680" s="14"/>
      <c r="Q680" s="13"/>
    </row>
    <row r="681" spans="3:17" x14ac:dyDescent="0.25">
      <c r="C681" s="12"/>
      <c r="D681" s="7"/>
      <c r="P681" s="14"/>
      <c r="Q681" s="13"/>
    </row>
    <row r="682" spans="3:17" x14ac:dyDescent="0.25">
      <c r="C682" s="12"/>
      <c r="D682" s="7"/>
      <c r="P682" s="14"/>
      <c r="Q682" s="13"/>
    </row>
    <row r="683" spans="3:17" x14ac:dyDescent="0.25">
      <c r="C683" s="12"/>
      <c r="D683" s="7"/>
      <c r="P683" s="14"/>
      <c r="Q683" s="13"/>
    </row>
    <row r="684" spans="3:17" x14ac:dyDescent="0.25">
      <c r="C684" s="12"/>
      <c r="D684" s="7"/>
      <c r="P684" s="14"/>
      <c r="Q684" s="13"/>
    </row>
    <row r="685" spans="3:17" x14ac:dyDescent="0.25">
      <c r="C685" s="12"/>
      <c r="D685" s="7"/>
      <c r="P685" s="14"/>
      <c r="Q685" s="13"/>
    </row>
    <row r="686" spans="3:17" x14ac:dyDescent="0.25">
      <c r="C686" s="12"/>
      <c r="D686" s="7"/>
      <c r="P686" s="14"/>
      <c r="Q686" s="13"/>
    </row>
    <row r="687" spans="3:17" x14ac:dyDescent="0.25">
      <c r="C687" s="12"/>
      <c r="D687" s="7"/>
      <c r="P687" s="14"/>
      <c r="Q687" s="13"/>
    </row>
    <row r="688" spans="3:17" x14ac:dyDescent="0.25">
      <c r="C688" s="12"/>
      <c r="D688" s="7"/>
      <c r="P688" s="14"/>
      <c r="Q688" s="13"/>
    </row>
    <row r="689" spans="3:17" x14ac:dyDescent="0.25">
      <c r="C689" s="12"/>
      <c r="D689" s="7"/>
      <c r="P689" s="14"/>
      <c r="Q689" s="13"/>
    </row>
    <row r="690" spans="3:17" x14ac:dyDescent="0.25">
      <c r="C690" s="12"/>
      <c r="D690" s="7"/>
      <c r="P690" s="14"/>
      <c r="Q690" s="13"/>
    </row>
    <row r="691" spans="3:17" x14ac:dyDescent="0.25">
      <c r="C691" s="12"/>
      <c r="D691" s="7"/>
      <c r="P691" s="14"/>
      <c r="Q691" s="13"/>
    </row>
    <row r="692" spans="3:17" x14ac:dyDescent="0.25">
      <c r="C692" s="12"/>
      <c r="D692" s="7"/>
      <c r="P692" s="14"/>
      <c r="Q692" s="13"/>
    </row>
    <row r="693" spans="3:17" x14ac:dyDescent="0.25">
      <c r="C693" s="12"/>
      <c r="D693" s="7"/>
      <c r="P693" s="14"/>
      <c r="Q693" s="13"/>
    </row>
    <row r="694" spans="3:17" x14ac:dyDescent="0.25">
      <c r="C694" s="12"/>
      <c r="D694" s="7"/>
      <c r="P694" s="14"/>
      <c r="Q694" s="13"/>
    </row>
    <row r="695" spans="3:17" x14ac:dyDescent="0.25">
      <c r="C695" s="12"/>
      <c r="D695" s="7"/>
      <c r="P695" s="14"/>
      <c r="Q695" s="13"/>
    </row>
    <row r="696" spans="3:17" x14ac:dyDescent="0.25">
      <c r="C696" s="12"/>
      <c r="D696" s="7"/>
      <c r="P696" s="14"/>
      <c r="Q696" s="13"/>
    </row>
    <row r="697" spans="3:17" x14ac:dyDescent="0.25">
      <c r="C697" s="12"/>
      <c r="D697" s="7"/>
      <c r="P697" s="14"/>
      <c r="Q697" s="13"/>
    </row>
    <row r="698" spans="3:17" x14ac:dyDescent="0.25">
      <c r="C698" s="12"/>
      <c r="D698" s="7"/>
      <c r="P698" s="14"/>
      <c r="Q698" s="13"/>
    </row>
    <row r="699" spans="3:17" x14ac:dyDescent="0.25">
      <c r="C699" s="12"/>
      <c r="D699" s="7"/>
      <c r="P699" s="14"/>
      <c r="Q699" s="13"/>
    </row>
    <row r="700" spans="3:17" x14ac:dyDescent="0.25">
      <c r="C700" s="12"/>
      <c r="D700" s="7"/>
      <c r="P700" s="14"/>
      <c r="Q700" s="13"/>
    </row>
    <row r="701" spans="3:17" x14ac:dyDescent="0.25">
      <c r="C701" s="12"/>
      <c r="D701" s="7"/>
      <c r="P701" s="14"/>
      <c r="Q701" s="13"/>
    </row>
    <row r="702" spans="3:17" x14ac:dyDescent="0.25">
      <c r="C702" s="12"/>
      <c r="D702" s="7"/>
      <c r="P702" s="14"/>
      <c r="Q702" s="13"/>
    </row>
    <row r="703" spans="3:17" x14ac:dyDescent="0.25">
      <c r="C703" s="12"/>
      <c r="D703" s="7"/>
      <c r="P703" s="14"/>
      <c r="Q703" s="13"/>
    </row>
    <row r="704" spans="3:17" x14ac:dyDescent="0.25">
      <c r="C704" s="12"/>
      <c r="D704" s="7"/>
      <c r="P704" s="14"/>
      <c r="Q704" s="13"/>
    </row>
    <row r="705" spans="3:17" x14ac:dyDescent="0.25">
      <c r="C705" s="12"/>
      <c r="D705" s="7"/>
      <c r="P705" s="14"/>
      <c r="Q705" s="13"/>
    </row>
    <row r="706" spans="3:17" x14ac:dyDescent="0.25">
      <c r="C706" s="12"/>
      <c r="D706" s="7"/>
      <c r="P706" s="14"/>
      <c r="Q706" s="13"/>
    </row>
    <row r="707" spans="3:17" x14ac:dyDescent="0.25">
      <c r="C707" s="12"/>
      <c r="D707" s="7"/>
      <c r="P707" s="14"/>
      <c r="Q707" s="13"/>
    </row>
    <row r="708" spans="3:17" x14ac:dyDescent="0.25">
      <c r="C708" s="12"/>
      <c r="D708" s="7"/>
      <c r="P708" s="14"/>
      <c r="Q708" s="13"/>
    </row>
    <row r="709" spans="3:17" x14ac:dyDescent="0.25">
      <c r="C709" s="12"/>
      <c r="D709" s="7"/>
      <c r="P709" s="14"/>
      <c r="Q709" s="13"/>
    </row>
    <row r="710" spans="3:17" x14ac:dyDescent="0.25">
      <c r="C710" s="12"/>
      <c r="D710" s="7"/>
      <c r="P710" s="14"/>
      <c r="Q710" s="13"/>
    </row>
    <row r="711" spans="3:17" x14ac:dyDescent="0.25">
      <c r="C711" s="12"/>
      <c r="D711" s="7"/>
      <c r="P711" s="14"/>
      <c r="Q711" s="13"/>
    </row>
    <row r="712" spans="3:17" x14ac:dyDescent="0.25">
      <c r="C712" s="12"/>
      <c r="D712" s="7"/>
      <c r="P712" s="14"/>
      <c r="Q712" s="13"/>
    </row>
    <row r="713" spans="3:17" x14ac:dyDescent="0.25">
      <c r="C713" s="12"/>
      <c r="D713" s="7"/>
      <c r="P713" s="14"/>
      <c r="Q713" s="13"/>
    </row>
    <row r="714" spans="3:17" x14ac:dyDescent="0.25">
      <c r="C714" s="12"/>
      <c r="D714" s="7"/>
      <c r="P714" s="14"/>
      <c r="Q714" s="13"/>
    </row>
    <row r="715" spans="3:17" x14ac:dyDescent="0.25">
      <c r="C715" s="12"/>
      <c r="D715" s="7"/>
      <c r="P715" s="14"/>
      <c r="Q715" s="13"/>
    </row>
    <row r="716" spans="3:17" x14ac:dyDescent="0.25">
      <c r="C716" s="12"/>
      <c r="D716" s="7"/>
      <c r="P716" s="14"/>
      <c r="Q716" s="13"/>
    </row>
    <row r="717" spans="3:17" x14ac:dyDescent="0.25">
      <c r="C717" s="12"/>
      <c r="D717" s="7"/>
      <c r="P717" s="14"/>
      <c r="Q717" s="13"/>
    </row>
    <row r="718" spans="3:17" x14ac:dyDescent="0.25">
      <c r="C718" s="12"/>
      <c r="D718" s="7"/>
      <c r="P718" s="14"/>
      <c r="Q718" s="13"/>
    </row>
    <row r="719" spans="3:17" x14ac:dyDescent="0.25">
      <c r="C719" s="12"/>
      <c r="D719" s="7"/>
      <c r="P719" s="14"/>
      <c r="Q719" s="13"/>
    </row>
    <row r="720" spans="3:17" x14ac:dyDescent="0.25">
      <c r="C720" s="12"/>
      <c r="D720" s="7"/>
      <c r="P720" s="14"/>
      <c r="Q720" s="13"/>
    </row>
    <row r="721" spans="3:17" x14ac:dyDescent="0.25">
      <c r="C721" s="12"/>
      <c r="D721" s="7"/>
      <c r="P721" s="14"/>
      <c r="Q721" s="13"/>
    </row>
    <row r="722" spans="3:17" x14ac:dyDescent="0.25">
      <c r="C722" s="12"/>
      <c r="D722" s="7"/>
      <c r="P722" s="14"/>
      <c r="Q722" s="13"/>
    </row>
    <row r="723" spans="3:17" x14ac:dyDescent="0.25">
      <c r="C723" s="12"/>
      <c r="D723" s="7"/>
      <c r="P723" s="14"/>
      <c r="Q723" s="13"/>
    </row>
    <row r="724" spans="3:17" x14ac:dyDescent="0.25">
      <c r="C724" s="12"/>
      <c r="D724" s="7"/>
      <c r="P724" s="14"/>
      <c r="Q724" s="13"/>
    </row>
    <row r="725" spans="3:17" x14ac:dyDescent="0.25">
      <c r="C725" s="12"/>
      <c r="D725" s="7"/>
      <c r="P725" s="14"/>
      <c r="Q725" s="13"/>
    </row>
    <row r="726" spans="3:17" x14ac:dyDescent="0.25">
      <c r="C726" s="12"/>
      <c r="D726" s="7"/>
      <c r="P726" s="14"/>
      <c r="Q726" s="13"/>
    </row>
    <row r="727" spans="3:17" x14ac:dyDescent="0.25">
      <c r="C727" s="12"/>
      <c r="D727" s="7"/>
      <c r="P727" s="14"/>
      <c r="Q727" s="13"/>
    </row>
    <row r="728" spans="3:17" x14ac:dyDescent="0.25">
      <c r="C728" s="12"/>
      <c r="D728" s="7"/>
      <c r="P728" s="14"/>
      <c r="Q728" s="13"/>
    </row>
    <row r="729" spans="3:17" x14ac:dyDescent="0.25">
      <c r="C729" s="12"/>
      <c r="D729" s="7"/>
      <c r="P729" s="14"/>
      <c r="Q729" s="13"/>
    </row>
    <row r="730" spans="3:17" x14ac:dyDescent="0.25">
      <c r="C730" s="12"/>
      <c r="D730" s="7"/>
      <c r="P730" s="14"/>
      <c r="Q730" s="13"/>
    </row>
    <row r="731" spans="3:17" x14ac:dyDescent="0.25">
      <c r="C731" s="12"/>
      <c r="D731" s="7"/>
      <c r="P731" s="14"/>
      <c r="Q731" s="13"/>
    </row>
    <row r="732" spans="3:17" x14ac:dyDescent="0.25">
      <c r="C732" s="12"/>
      <c r="D732" s="7"/>
      <c r="P732" s="14"/>
      <c r="Q732" s="13"/>
    </row>
    <row r="733" spans="3:17" x14ac:dyDescent="0.25">
      <c r="C733" s="12"/>
      <c r="D733" s="7"/>
      <c r="P733" s="14"/>
      <c r="Q733" s="13"/>
    </row>
    <row r="734" spans="3:17" x14ac:dyDescent="0.25">
      <c r="C734" s="12"/>
      <c r="D734" s="7"/>
      <c r="P734" s="14"/>
      <c r="Q734" s="13"/>
    </row>
    <row r="735" spans="3:17" x14ac:dyDescent="0.25">
      <c r="C735" s="12"/>
      <c r="D735" s="7"/>
      <c r="P735" s="14"/>
      <c r="Q735" s="13"/>
    </row>
    <row r="736" spans="3:17" x14ac:dyDescent="0.25">
      <c r="C736" s="12"/>
      <c r="D736" s="7"/>
      <c r="P736" s="14"/>
      <c r="Q736" s="13"/>
    </row>
    <row r="737" spans="3:17" x14ac:dyDescent="0.25">
      <c r="C737" s="12"/>
      <c r="D737" s="7"/>
      <c r="P737" s="14"/>
      <c r="Q737" s="13"/>
    </row>
    <row r="738" spans="3:17" x14ac:dyDescent="0.25">
      <c r="C738" s="12"/>
      <c r="D738" s="7"/>
      <c r="P738" s="14"/>
      <c r="Q738" s="13"/>
    </row>
    <row r="739" spans="3:17" x14ac:dyDescent="0.25">
      <c r="C739" s="12"/>
      <c r="D739" s="7"/>
      <c r="P739" s="14"/>
      <c r="Q739" s="13"/>
    </row>
    <row r="740" spans="3:17" x14ac:dyDescent="0.25">
      <c r="C740" s="12"/>
      <c r="D740" s="7"/>
      <c r="P740" s="14"/>
      <c r="Q740" s="13"/>
    </row>
    <row r="741" spans="3:17" x14ac:dyDescent="0.25">
      <c r="C741" s="12"/>
      <c r="D741" s="7"/>
      <c r="P741" s="14"/>
      <c r="Q741" s="13"/>
    </row>
    <row r="742" spans="3:17" x14ac:dyDescent="0.25">
      <c r="C742" s="12"/>
      <c r="D742" s="7"/>
      <c r="P742" s="14"/>
      <c r="Q742" s="13"/>
    </row>
    <row r="743" spans="3:17" x14ac:dyDescent="0.25">
      <c r="C743" s="12"/>
      <c r="D743" s="7"/>
      <c r="P743" s="14"/>
      <c r="Q743" s="13"/>
    </row>
    <row r="744" spans="3:17" x14ac:dyDescent="0.25">
      <c r="C744" s="12"/>
      <c r="D744" s="7"/>
      <c r="P744" s="14"/>
      <c r="Q744" s="13"/>
    </row>
    <row r="745" spans="3:17" x14ac:dyDescent="0.25">
      <c r="C745" s="12"/>
      <c r="D745" s="7"/>
      <c r="P745" s="14"/>
      <c r="Q745" s="13"/>
    </row>
    <row r="746" spans="3:17" x14ac:dyDescent="0.25">
      <c r="C746" s="12"/>
      <c r="D746" s="7"/>
      <c r="P746" s="14"/>
      <c r="Q746" s="13"/>
    </row>
    <row r="747" spans="3:17" x14ac:dyDescent="0.25">
      <c r="C747" s="12"/>
      <c r="D747" s="7"/>
      <c r="P747" s="14"/>
      <c r="Q747" s="13"/>
    </row>
    <row r="748" spans="3:17" x14ac:dyDescent="0.25">
      <c r="C748" s="12"/>
      <c r="D748" s="7"/>
      <c r="P748" s="14"/>
      <c r="Q748" s="13"/>
    </row>
    <row r="749" spans="3:17" x14ac:dyDescent="0.25">
      <c r="C749" s="12"/>
      <c r="D749" s="7"/>
      <c r="P749" s="14"/>
      <c r="Q749" s="13"/>
    </row>
    <row r="750" spans="3:17" x14ac:dyDescent="0.25">
      <c r="C750" s="12"/>
      <c r="D750" s="7"/>
      <c r="P750" s="14"/>
      <c r="Q750" s="13"/>
    </row>
    <row r="751" spans="3:17" x14ac:dyDescent="0.25">
      <c r="C751" s="12"/>
      <c r="D751" s="7"/>
      <c r="P751" s="14"/>
      <c r="Q751" s="13"/>
    </row>
    <row r="752" spans="3:17" x14ac:dyDescent="0.25">
      <c r="C752" s="12"/>
      <c r="D752" s="7"/>
      <c r="P752" s="14"/>
      <c r="Q752" s="13"/>
    </row>
    <row r="753" spans="3:17" x14ac:dyDescent="0.25">
      <c r="C753" s="12"/>
      <c r="D753" s="7"/>
      <c r="P753" s="14"/>
      <c r="Q753" s="13"/>
    </row>
    <row r="754" spans="3:17" x14ac:dyDescent="0.25">
      <c r="C754" s="12"/>
      <c r="D754" s="7"/>
      <c r="P754" s="14"/>
      <c r="Q754" s="13"/>
    </row>
    <row r="755" spans="3:17" x14ac:dyDescent="0.25">
      <c r="C755" s="12"/>
      <c r="D755" s="7"/>
      <c r="P755" s="14"/>
      <c r="Q755" s="13"/>
    </row>
    <row r="756" spans="3:17" x14ac:dyDescent="0.25">
      <c r="C756" s="12"/>
      <c r="D756" s="7"/>
      <c r="P756" s="14"/>
      <c r="Q756" s="13"/>
    </row>
    <row r="757" spans="3:17" x14ac:dyDescent="0.25">
      <c r="C757" s="12"/>
      <c r="D757" s="7"/>
      <c r="P757" s="14"/>
      <c r="Q757" s="13"/>
    </row>
    <row r="758" spans="3:17" x14ac:dyDescent="0.25">
      <c r="C758" s="12"/>
      <c r="D758" s="7"/>
      <c r="P758" s="14"/>
      <c r="Q758" s="13"/>
    </row>
    <row r="759" spans="3:17" x14ac:dyDescent="0.25">
      <c r="C759" s="12"/>
      <c r="D759" s="7"/>
      <c r="P759" s="14"/>
      <c r="Q759" s="13"/>
    </row>
    <row r="760" spans="3:17" x14ac:dyDescent="0.25">
      <c r="C760" s="12"/>
      <c r="D760" s="7"/>
      <c r="P760" s="14"/>
      <c r="Q760" s="13"/>
    </row>
    <row r="761" spans="3:17" x14ac:dyDescent="0.25">
      <c r="C761" s="12"/>
      <c r="D761" s="7"/>
      <c r="P761" s="14"/>
      <c r="Q761" s="13"/>
    </row>
    <row r="762" spans="3:17" x14ac:dyDescent="0.25">
      <c r="C762" s="12"/>
      <c r="D762" s="7"/>
      <c r="P762" s="14"/>
      <c r="Q762" s="13"/>
    </row>
    <row r="763" spans="3:17" x14ac:dyDescent="0.25">
      <c r="C763" s="12"/>
      <c r="D763" s="7"/>
      <c r="P763" s="14"/>
      <c r="Q763" s="13"/>
    </row>
    <row r="764" spans="3:17" x14ac:dyDescent="0.25">
      <c r="C764" s="12"/>
      <c r="D764" s="7"/>
      <c r="P764" s="14"/>
      <c r="Q764" s="13"/>
    </row>
    <row r="765" spans="3:17" x14ac:dyDescent="0.25">
      <c r="C765" s="12"/>
      <c r="D765" s="7"/>
      <c r="P765" s="14"/>
      <c r="Q765" s="13"/>
    </row>
    <row r="766" spans="3:17" x14ac:dyDescent="0.25">
      <c r="C766" s="12"/>
      <c r="D766" s="7"/>
      <c r="P766" s="14"/>
      <c r="Q766" s="13"/>
    </row>
    <row r="767" spans="3:17" x14ac:dyDescent="0.25">
      <c r="C767" s="12"/>
      <c r="D767" s="7"/>
      <c r="P767" s="14"/>
      <c r="Q767" s="13"/>
    </row>
    <row r="768" spans="3:17" x14ac:dyDescent="0.25">
      <c r="C768" s="12"/>
      <c r="D768" s="7"/>
      <c r="P768" s="14"/>
      <c r="Q768" s="13"/>
    </row>
    <row r="769" spans="3:17" x14ac:dyDescent="0.25">
      <c r="C769" s="12"/>
      <c r="D769" s="7"/>
      <c r="P769" s="14"/>
      <c r="Q769" s="13"/>
    </row>
    <row r="770" spans="3:17" x14ac:dyDescent="0.25">
      <c r="C770" s="12"/>
      <c r="D770" s="7"/>
      <c r="P770" s="14"/>
      <c r="Q770" s="13"/>
    </row>
    <row r="771" spans="3:17" x14ac:dyDescent="0.25">
      <c r="C771" s="12"/>
      <c r="D771" s="7"/>
      <c r="P771" s="14"/>
      <c r="Q771" s="13"/>
    </row>
    <row r="772" spans="3:17" x14ac:dyDescent="0.25">
      <c r="C772" s="12"/>
      <c r="D772" s="7"/>
      <c r="P772" s="14"/>
      <c r="Q772" s="13"/>
    </row>
    <row r="773" spans="3:17" x14ac:dyDescent="0.25">
      <c r="C773" s="12"/>
      <c r="D773" s="7"/>
      <c r="P773" s="14"/>
      <c r="Q773" s="13"/>
    </row>
    <row r="774" spans="3:17" x14ac:dyDescent="0.25">
      <c r="C774" s="12"/>
      <c r="D774" s="7"/>
      <c r="P774" s="14"/>
      <c r="Q774" s="13"/>
    </row>
    <row r="775" spans="3:17" x14ac:dyDescent="0.25">
      <c r="C775" s="12"/>
      <c r="D775" s="7"/>
      <c r="P775" s="14"/>
      <c r="Q775" s="13"/>
    </row>
    <row r="776" spans="3:17" x14ac:dyDescent="0.25">
      <c r="C776" s="12"/>
      <c r="D776" s="7"/>
      <c r="P776" s="14"/>
      <c r="Q776" s="13"/>
    </row>
    <row r="777" spans="3:17" x14ac:dyDescent="0.25">
      <c r="C777" s="12"/>
      <c r="D777" s="7"/>
      <c r="P777" s="14"/>
      <c r="Q777" s="13"/>
    </row>
    <row r="778" spans="3:17" x14ac:dyDescent="0.25">
      <c r="C778" s="12"/>
      <c r="D778" s="7"/>
      <c r="P778" s="14"/>
      <c r="Q778" s="13"/>
    </row>
    <row r="779" spans="3:17" x14ac:dyDescent="0.25">
      <c r="C779" s="12"/>
      <c r="D779" s="7"/>
      <c r="P779" s="14"/>
      <c r="Q779" s="13"/>
    </row>
    <row r="780" spans="3:17" x14ac:dyDescent="0.25">
      <c r="C780" s="12"/>
      <c r="D780" s="7"/>
      <c r="P780" s="14"/>
      <c r="Q780" s="13"/>
    </row>
    <row r="781" spans="3:17" x14ac:dyDescent="0.25">
      <c r="C781" s="12"/>
      <c r="D781" s="7"/>
      <c r="P781" s="14"/>
      <c r="Q781" s="13"/>
    </row>
    <row r="782" spans="3:17" x14ac:dyDescent="0.25">
      <c r="C782" s="12"/>
      <c r="D782" s="7"/>
      <c r="P782" s="14"/>
      <c r="Q782" s="13"/>
    </row>
    <row r="783" spans="3:17" x14ac:dyDescent="0.25">
      <c r="C783" s="12"/>
      <c r="D783" s="7"/>
      <c r="P783" s="14"/>
      <c r="Q783" s="13"/>
    </row>
    <row r="784" spans="3:17" x14ac:dyDescent="0.25">
      <c r="C784" s="12"/>
      <c r="D784" s="7"/>
      <c r="P784" s="14"/>
      <c r="Q784" s="13"/>
    </row>
    <row r="785" spans="3:17" x14ac:dyDescent="0.25">
      <c r="C785" s="12"/>
      <c r="D785" s="7"/>
      <c r="P785" s="14"/>
      <c r="Q785" s="13"/>
    </row>
    <row r="786" spans="3:17" x14ac:dyDescent="0.25">
      <c r="C786" s="12"/>
      <c r="D786" s="7"/>
      <c r="P786" s="14"/>
      <c r="Q786" s="13"/>
    </row>
    <row r="787" spans="3:17" x14ac:dyDescent="0.25">
      <c r="C787" s="12"/>
      <c r="D787" s="7"/>
      <c r="P787" s="14"/>
      <c r="Q787" s="13"/>
    </row>
    <row r="788" spans="3:17" x14ac:dyDescent="0.25">
      <c r="C788" s="12"/>
      <c r="D788" s="7"/>
      <c r="P788" s="14"/>
      <c r="Q788" s="13"/>
    </row>
    <row r="789" spans="3:17" x14ac:dyDescent="0.25">
      <c r="C789" s="12"/>
      <c r="D789" s="7"/>
      <c r="P789" s="14"/>
      <c r="Q789" s="13"/>
    </row>
    <row r="790" spans="3:17" x14ac:dyDescent="0.25">
      <c r="C790" s="12"/>
      <c r="D790" s="7"/>
      <c r="P790" s="14"/>
      <c r="Q790" s="13"/>
    </row>
    <row r="791" spans="3:17" x14ac:dyDescent="0.25">
      <c r="C791" s="12"/>
      <c r="D791" s="7"/>
      <c r="P791" s="14"/>
      <c r="Q791" s="13"/>
    </row>
    <row r="792" spans="3:17" x14ac:dyDescent="0.25">
      <c r="C792" s="12"/>
      <c r="D792" s="7"/>
      <c r="P792" s="14"/>
      <c r="Q792" s="13"/>
    </row>
    <row r="793" spans="3:17" x14ac:dyDescent="0.25">
      <c r="C793" s="12"/>
      <c r="D793" s="7"/>
      <c r="P793" s="14"/>
      <c r="Q793" s="13"/>
    </row>
    <row r="794" spans="3:17" x14ac:dyDescent="0.25">
      <c r="C794" s="12"/>
      <c r="D794" s="7"/>
      <c r="P794" s="14"/>
      <c r="Q794" s="13"/>
    </row>
    <row r="795" spans="3:17" x14ac:dyDescent="0.25">
      <c r="C795" s="12"/>
      <c r="D795" s="7"/>
      <c r="P795" s="14"/>
      <c r="Q795" s="13"/>
    </row>
    <row r="796" spans="3:17" x14ac:dyDescent="0.25">
      <c r="C796" s="12"/>
      <c r="D796" s="7"/>
      <c r="P796" s="14"/>
      <c r="Q796" s="13"/>
    </row>
    <row r="797" spans="3:17" x14ac:dyDescent="0.25">
      <c r="C797" s="12"/>
      <c r="D797" s="7"/>
      <c r="P797" s="14"/>
      <c r="Q797" s="13"/>
    </row>
    <row r="798" spans="3:17" x14ac:dyDescent="0.25">
      <c r="C798" s="12"/>
      <c r="D798" s="7"/>
      <c r="P798" s="14"/>
      <c r="Q798" s="13"/>
    </row>
    <row r="799" spans="3:17" x14ac:dyDescent="0.25">
      <c r="C799" s="12"/>
      <c r="D799" s="7"/>
      <c r="P799" s="14"/>
      <c r="Q799" s="13"/>
    </row>
    <row r="800" spans="3:17" x14ac:dyDescent="0.25">
      <c r="C800" s="12"/>
      <c r="D800" s="7"/>
      <c r="P800" s="14"/>
      <c r="Q800" s="13"/>
    </row>
    <row r="801" spans="3:17" x14ac:dyDescent="0.25">
      <c r="C801" s="12"/>
      <c r="D801" s="7"/>
      <c r="P801" s="14"/>
      <c r="Q801" s="13"/>
    </row>
    <row r="802" spans="3:17" x14ac:dyDescent="0.25">
      <c r="C802" s="12"/>
      <c r="D802" s="7"/>
      <c r="P802" s="14"/>
      <c r="Q802" s="13"/>
    </row>
    <row r="803" spans="3:17" x14ac:dyDescent="0.25">
      <c r="C803" s="12"/>
      <c r="D803" s="7"/>
      <c r="P803" s="14"/>
      <c r="Q803" s="13"/>
    </row>
    <row r="804" spans="3:17" x14ac:dyDescent="0.25">
      <c r="C804" s="12"/>
      <c r="D804" s="7"/>
      <c r="P804" s="14"/>
      <c r="Q804" s="13"/>
    </row>
    <row r="805" spans="3:17" x14ac:dyDescent="0.25">
      <c r="C805" s="12"/>
      <c r="D805" s="7"/>
      <c r="P805" s="14"/>
      <c r="Q805" s="13"/>
    </row>
    <row r="806" spans="3:17" x14ac:dyDescent="0.25">
      <c r="C806" s="12"/>
      <c r="D806" s="7"/>
      <c r="P806" s="14"/>
      <c r="Q806" s="13"/>
    </row>
    <row r="807" spans="3:17" x14ac:dyDescent="0.25">
      <c r="C807" s="12"/>
      <c r="D807" s="7"/>
      <c r="P807" s="14"/>
      <c r="Q807" s="13"/>
    </row>
    <row r="808" spans="3:17" x14ac:dyDescent="0.25">
      <c r="C808" s="12"/>
      <c r="D808" s="7"/>
      <c r="P808" s="14"/>
      <c r="Q808" s="13"/>
    </row>
    <row r="809" spans="3:17" x14ac:dyDescent="0.25">
      <c r="C809" s="12"/>
      <c r="D809" s="7"/>
      <c r="P809" s="14"/>
      <c r="Q809" s="13"/>
    </row>
    <row r="810" spans="3:17" x14ac:dyDescent="0.25">
      <c r="C810" s="12"/>
      <c r="D810" s="7"/>
      <c r="P810" s="14"/>
      <c r="Q810" s="13"/>
    </row>
    <row r="811" spans="3:17" x14ac:dyDescent="0.25">
      <c r="C811" s="12"/>
      <c r="D811" s="7"/>
      <c r="P811" s="14"/>
      <c r="Q811" s="13"/>
    </row>
    <row r="812" spans="3:17" x14ac:dyDescent="0.25">
      <c r="C812" s="12"/>
      <c r="D812" s="7"/>
      <c r="P812" s="14"/>
      <c r="Q812" s="13"/>
    </row>
    <row r="813" spans="3:17" x14ac:dyDescent="0.25">
      <c r="C813" s="12"/>
      <c r="D813" s="7"/>
      <c r="P813" s="14"/>
      <c r="Q813" s="13"/>
    </row>
    <row r="814" spans="3:17" x14ac:dyDescent="0.25">
      <c r="C814" s="12"/>
      <c r="D814" s="7"/>
      <c r="P814" s="14"/>
      <c r="Q814" s="13"/>
    </row>
    <row r="815" spans="3:17" x14ac:dyDescent="0.25">
      <c r="C815" s="12"/>
      <c r="D815" s="7"/>
      <c r="P815" s="14"/>
      <c r="Q815" s="13"/>
    </row>
    <row r="816" spans="3:17" x14ac:dyDescent="0.25">
      <c r="C816" s="12"/>
      <c r="D816" s="7"/>
      <c r="P816" s="14"/>
      <c r="Q816" s="13"/>
    </row>
    <row r="817" spans="3:17" x14ac:dyDescent="0.25">
      <c r="C817" s="12"/>
      <c r="D817" s="7"/>
      <c r="P817" s="14"/>
      <c r="Q817" s="13"/>
    </row>
    <row r="818" spans="3:17" x14ac:dyDescent="0.25">
      <c r="C818" s="12"/>
      <c r="D818" s="7"/>
      <c r="P818" s="14"/>
      <c r="Q818" s="13"/>
    </row>
    <row r="819" spans="3:17" x14ac:dyDescent="0.25">
      <c r="C819" s="12"/>
      <c r="D819" s="7"/>
      <c r="P819" s="14"/>
      <c r="Q819" s="13"/>
    </row>
    <row r="820" spans="3:17" x14ac:dyDescent="0.25">
      <c r="C820" s="12"/>
      <c r="D820" s="7"/>
      <c r="P820" s="14"/>
      <c r="Q820" s="13"/>
    </row>
    <row r="821" spans="3:17" x14ac:dyDescent="0.25">
      <c r="C821" s="12"/>
      <c r="D821" s="7"/>
      <c r="P821" s="14"/>
      <c r="Q821" s="13"/>
    </row>
    <row r="822" spans="3:17" x14ac:dyDescent="0.25">
      <c r="C822" s="12"/>
      <c r="D822" s="7"/>
      <c r="P822" s="14"/>
      <c r="Q822" s="13"/>
    </row>
    <row r="823" spans="3:17" x14ac:dyDescent="0.25">
      <c r="C823" s="12"/>
      <c r="D823" s="7"/>
      <c r="P823" s="14"/>
      <c r="Q823" s="13"/>
    </row>
    <row r="824" spans="3:17" x14ac:dyDescent="0.25">
      <c r="C824" s="12"/>
      <c r="D824" s="7"/>
      <c r="P824" s="14"/>
      <c r="Q824" s="13"/>
    </row>
    <row r="825" spans="3:17" x14ac:dyDescent="0.25">
      <c r="C825" s="12"/>
      <c r="D825" s="7"/>
      <c r="P825" s="14"/>
      <c r="Q825" s="13"/>
    </row>
    <row r="826" spans="3:17" x14ac:dyDescent="0.25">
      <c r="C826" s="12"/>
      <c r="D826" s="7"/>
      <c r="P826" s="14"/>
      <c r="Q826" s="13"/>
    </row>
    <row r="827" spans="3:17" x14ac:dyDescent="0.25">
      <c r="C827" s="12"/>
      <c r="D827" s="7"/>
      <c r="P827" s="14"/>
      <c r="Q827" s="13"/>
    </row>
    <row r="828" spans="3:17" x14ac:dyDescent="0.25">
      <c r="C828" s="12"/>
      <c r="D828" s="7"/>
      <c r="P828" s="14"/>
      <c r="Q828" s="13"/>
    </row>
    <row r="829" spans="3:17" x14ac:dyDescent="0.25">
      <c r="C829" s="12"/>
      <c r="D829" s="7"/>
      <c r="P829" s="14"/>
      <c r="Q829" s="13"/>
    </row>
    <row r="830" spans="3:17" x14ac:dyDescent="0.25">
      <c r="C830" s="12"/>
      <c r="D830" s="7"/>
      <c r="P830" s="14"/>
      <c r="Q830" s="13"/>
    </row>
    <row r="831" spans="3:17" x14ac:dyDescent="0.25">
      <c r="C831" s="12"/>
      <c r="D831" s="7"/>
      <c r="P831" s="14"/>
      <c r="Q831" s="13"/>
    </row>
    <row r="832" spans="3:17" x14ac:dyDescent="0.25">
      <c r="C832" s="12"/>
      <c r="D832" s="7"/>
      <c r="P832" s="14"/>
      <c r="Q832" s="13"/>
    </row>
    <row r="833" spans="3:17" x14ac:dyDescent="0.25">
      <c r="C833" s="12"/>
      <c r="D833" s="7"/>
      <c r="P833" s="14"/>
      <c r="Q833" s="13"/>
    </row>
    <row r="834" spans="3:17" x14ac:dyDescent="0.25">
      <c r="C834" s="12"/>
      <c r="D834" s="7"/>
      <c r="P834" s="14"/>
      <c r="Q834" s="13"/>
    </row>
    <row r="835" spans="3:17" x14ac:dyDescent="0.25">
      <c r="C835" s="12"/>
      <c r="D835" s="7"/>
      <c r="P835" s="14"/>
      <c r="Q835" s="13"/>
    </row>
    <row r="836" spans="3:17" x14ac:dyDescent="0.25">
      <c r="C836" s="12"/>
      <c r="D836" s="7"/>
      <c r="P836" s="14"/>
      <c r="Q836" s="13"/>
    </row>
    <row r="837" spans="3:17" x14ac:dyDescent="0.25">
      <c r="C837" s="12"/>
      <c r="D837" s="7"/>
      <c r="P837" s="14"/>
      <c r="Q837" s="13"/>
    </row>
    <row r="838" spans="3:17" x14ac:dyDescent="0.25">
      <c r="C838" s="12"/>
      <c r="D838" s="7"/>
      <c r="P838" s="14"/>
      <c r="Q838" s="13"/>
    </row>
    <row r="839" spans="3:17" x14ac:dyDescent="0.25">
      <c r="C839" s="12"/>
      <c r="D839" s="7"/>
      <c r="P839" s="14"/>
      <c r="Q839" s="13"/>
    </row>
    <row r="840" spans="3:17" x14ac:dyDescent="0.25">
      <c r="C840" s="12"/>
      <c r="D840" s="7"/>
      <c r="P840" s="14"/>
      <c r="Q840" s="13"/>
    </row>
    <row r="841" spans="3:17" x14ac:dyDescent="0.25">
      <c r="C841" s="12"/>
      <c r="D841" s="7"/>
      <c r="P841" s="14"/>
      <c r="Q841" s="13"/>
    </row>
    <row r="842" spans="3:17" x14ac:dyDescent="0.25">
      <c r="C842" s="12"/>
      <c r="D842" s="7"/>
      <c r="P842" s="14"/>
      <c r="Q842" s="13"/>
    </row>
    <row r="843" spans="3:17" x14ac:dyDescent="0.25">
      <c r="C843" s="12"/>
      <c r="D843" s="7"/>
      <c r="P843" s="14"/>
      <c r="Q843" s="13"/>
    </row>
    <row r="844" spans="3:17" x14ac:dyDescent="0.25">
      <c r="C844" s="12"/>
      <c r="D844" s="7"/>
      <c r="P844" s="14"/>
      <c r="Q844" s="13"/>
    </row>
    <row r="845" spans="3:17" x14ac:dyDescent="0.25">
      <c r="C845" s="12"/>
      <c r="D845" s="7"/>
      <c r="P845" s="14"/>
      <c r="Q845" s="13"/>
    </row>
    <row r="846" spans="3:17" x14ac:dyDescent="0.25">
      <c r="C846" s="12"/>
      <c r="D846" s="7"/>
      <c r="P846" s="14"/>
      <c r="Q846" s="13"/>
    </row>
    <row r="847" spans="3:17" x14ac:dyDescent="0.25">
      <c r="C847" s="12"/>
      <c r="D847" s="7"/>
      <c r="P847" s="14"/>
      <c r="Q847" s="13"/>
    </row>
    <row r="848" spans="3:17" x14ac:dyDescent="0.25">
      <c r="C848" s="12"/>
      <c r="D848" s="7"/>
      <c r="P848" s="14"/>
      <c r="Q848" s="13"/>
    </row>
    <row r="849" spans="3:17" x14ac:dyDescent="0.25">
      <c r="C849" s="12"/>
      <c r="D849" s="7"/>
      <c r="P849" s="14"/>
      <c r="Q849" s="13"/>
    </row>
    <row r="850" spans="3:17" x14ac:dyDescent="0.25">
      <c r="C850" s="12"/>
      <c r="D850" s="7"/>
      <c r="P850" s="14"/>
      <c r="Q850" s="13"/>
    </row>
    <row r="851" spans="3:17" x14ac:dyDescent="0.25">
      <c r="C851" s="12"/>
      <c r="D851" s="7"/>
      <c r="P851" s="14"/>
      <c r="Q851" s="13"/>
    </row>
    <row r="852" spans="3:17" x14ac:dyDescent="0.25">
      <c r="C852" s="12"/>
      <c r="D852" s="7"/>
      <c r="P852" s="14"/>
      <c r="Q852" s="13"/>
    </row>
    <row r="853" spans="3:17" x14ac:dyDescent="0.25">
      <c r="C853" s="12"/>
      <c r="D853" s="7"/>
      <c r="P853" s="14"/>
      <c r="Q853" s="13"/>
    </row>
    <row r="854" spans="3:17" x14ac:dyDescent="0.25">
      <c r="C854" s="12"/>
      <c r="D854" s="7"/>
      <c r="P854" s="14"/>
      <c r="Q854" s="13"/>
    </row>
    <row r="855" spans="3:17" x14ac:dyDescent="0.25">
      <c r="C855" s="12"/>
      <c r="D855" s="7"/>
      <c r="P855" s="14"/>
      <c r="Q855" s="13"/>
    </row>
    <row r="856" spans="3:17" x14ac:dyDescent="0.25">
      <c r="C856" s="12"/>
      <c r="D856" s="7"/>
      <c r="P856" s="14"/>
      <c r="Q856" s="13"/>
    </row>
    <row r="857" spans="3:17" x14ac:dyDescent="0.25">
      <c r="C857" s="12"/>
      <c r="D857" s="7"/>
      <c r="P857" s="14"/>
      <c r="Q857" s="13"/>
    </row>
    <row r="858" spans="3:17" x14ac:dyDescent="0.25">
      <c r="C858" s="12"/>
      <c r="D858" s="7"/>
      <c r="P858" s="14"/>
      <c r="Q858" s="13"/>
    </row>
    <row r="859" spans="3:17" x14ac:dyDescent="0.25">
      <c r="C859" s="12"/>
      <c r="D859" s="7"/>
      <c r="P859" s="14"/>
      <c r="Q859" s="13"/>
    </row>
    <row r="860" spans="3:17" x14ac:dyDescent="0.25">
      <c r="C860" s="12"/>
      <c r="D860" s="7"/>
      <c r="P860" s="14"/>
      <c r="Q860" s="13"/>
    </row>
    <row r="861" spans="3:17" x14ac:dyDescent="0.25">
      <c r="C861" s="12"/>
      <c r="D861" s="7"/>
      <c r="P861" s="14"/>
      <c r="Q861" s="13"/>
    </row>
    <row r="862" spans="3:17" x14ac:dyDescent="0.25">
      <c r="C862" s="12"/>
      <c r="D862" s="7"/>
      <c r="P862" s="14"/>
      <c r="Q862" s="13"/>
    </row>
    <row r="863" spans="3:17" x14ac:dyDescent="0.25">
      <c r="C863" s="12"/>
      <c r="D863" s="7"/>
      <c r="P863" s="14"/>
      <c r="Q863" s="13"/>
    </row>
    <row r="864" spans="3:17" x14ac:dyDescent="0.25">
      <c r="C864" s="12"/>
      <c r="D864" s="7"/>
      <c r="P864" s="14"/>
      <c r="Q864" s="13"/>
    </row>
    <row r="865" spans="3:17" x14ac:dyDescent="0.25">
      <c r="C865" s="12"/>
      <c r="D865" s="7"/>
      <c r="P865" s="14"/>
      <c r="Q865" s="13"/>
    </row>
    <row r="866" spans="3:17" x14ac:dyDescent="0.25">
      <c r="C866" s="12"/>
      <c r="D866" s="7"/>
      <c r="P866" s="14"/>
      <c r="Q866" s="13"/>
    </row>
    <row r="867" spans="3:17" x14ac:dyDescent="0.25">
      <c r="C867" s="12"/>
      <c r="D867" s="7"/>
      <c r="P867" s="14"/>
      <c r="Q867" s="13"/>
    </row>
    <row r="868" spans="3:17" x14ac:dyDescent="0.25">
      <c r="C868" s="12"/>
      <c r="D868" s="7"/>
      <c r="P868" s="14"/>
      <c r="Q868" s="13"/>
    </row>
    <row r="869" spans="3:17" x14ac:dyDescent="0.25">
      <c r="C869" s="12"/>
      <c r="D869" s="7"/>
      <c r="P869" s="14"/>
      <c r="Q869" s="13"/>
    </row>
    <row r="870" spans="3:17" x14ac:dyDescent="0.25">
      <c r="C870" s="12"/>
      <c r="D870" s="7"/>
      <c r="P870" s="14"/>
      <c r="Q870" s="13"/>
    </row>
    <row r="871" spans="3:17" x14ac:dyDescent="0.25">
      <c r="C871" s="12"/>
      <c r="D871" s="7"/>
      <c r="P871" s="14"/>
      <c r="Q871" s="13"/>
    </row>
    <row r="872" spans="3:17" x14ac:dyDescent="0.25">
      <c r="C872" s="12"/>
      <c r="D872" s="7"/>
      <c r="P872" s="14"/>
      <c r="Q872" s="13"/>
    </row>
    <row r="873" spans="3:17" x14ac:dyDescent="0.25">
      <c r="C873" s="12"/>
      <c r="D873" s="7"/>
      <c r="P873" s="14"/>
      <c r="Q873" s="13"/>
    </row>
    <row r="874" spans="3:17" x14ac:dyDescent="0.25">
      <c r="C874" s="12"/>
      <c r="D874" s="7"/>
      <c r="P874" s="14"/>
      <c r="Q874" s="13"/>
    </row>
    <row r="875" spans="3:17" x14ac:dyDescent="0.25">
      <c r="C875" s="12"/>
      <c r="D875" s="7"/>
      <c r="P875" s="14"/>
      <c r="Q875" s="13"/>
    </row>
    <row r="876" spans="3:17" x14ac:dyDescent="0.25">
      <c r="C876" s="12"/>
      <c r="D876" s="7"/>
      <c r="P876" s="14"/>
      <c r="Q876" s="13"/>
    </row>
    <row r="877" spans="3:17" x14ac:dyDescent="0.25">
      <c r="C877" s="12"/>
      <c r="D877" s="7"/>
      <c r="P877" s="14"/>
      <c r="Q877" s="13"/>
    </row>
    <row r="878" spans="3:17" x14ac:dyDescent="0.25">
      <c r="C878" s="12"/>
      <c r="D878" s="7"/>
      <c r="P878" s="14"/>
      <c r="Q878" s="13"/>
    </row>
    <row r="879" spans="3:17" x14ac:dyDescent="0.25">
      <c r="C879" s="12"/>
      <c r="D879" s="7"/>
      <c r="P879" s="14"/>
      <c r="Q879" s="13"/>
    </row>
    <row r="880" spans="3:17" x14ac:dyDescent="0.25">
      <c r="C880" s="12"/>
      <c r="D880" s="7"/>
      <c r="P880" s="14"/>
      <c r="Q880" s="13"/>
    </row>
    <row r="881" spans="3:17" x14ac:dyDescent="0.25">
      <c r="C881" s="12"/>
      <c r="D881" s="7"/>
      <c r="P881" s="14"/>
      <c r="Q881" s="13"/>
    </row>
    <row r="882" spans="3:17" x14ac:dyDescent="0.25">
      <c r="C882" s="12"/>
      <c r="D882" s="7"/>
      <c r="P882" s="14"/>
      <c r="Q882" s="13"/>
    </row>
    <row r="883" spans="3:17" x14ac:dyDescent="0.25">
      <c r="C883" s="12"/>
      <c r="D883" s="7"/>
      <c r="P883" s="14"/>
      <c r="Q883" s="13"/>
    </row>
    <row r="884" spans="3:17" x14ac:dyDescent="0.25">
      <c r="C884" s="12"/>
      <c r="D884" s="7"/>
      <c r="P884" s="14"/>
      <c r="Q884" s="13"/>
    </row>
    <row r="885" spans="3:17" x14ac:dyDescent="0.25">
      <c r="C885" s="12"/>
      <c r="D885" s="7"/>
      <c r="P885" s="14"/>
      <c r="Q885" s="13"/>
    </row>
    <row r="886" spans="3:17" x14ac:dyDescent="0.25">
      <c r="C886" s="12"/>
      <c r="D886" s="7"/>
      <c r="P886" s="14"/>
      <c r="Q886" s="13"/>
    </row>
    <row r="887" spans="3:17" x14ac:dyDescent="0.25">
      <c r="C887" s="12"/>
      <c r="D887" s="7"/>
      <c r="P887" s="14"/>
      <c r="Q887" s="13"/>
    </row>
    <row r="888" spans="3:17" x14ac:dyDescent="0.25">
      <c r="C888" s="12"/>
      <c r="D888" s="7"/>
      <c r="P888" s="14"/>
      <c r="Q888" s="13"/>
    </row>
    <row r="889" spans="3:17" x14ac:dyDescent="0.25">
      <c r="C889" s="12"/>
      <c r="D889" s="7"/>
      <c r="P889" s="14"/>
      <c r="Q889" s="13"/>
    </row>
    <row r="890" spans="3:17" x14ac:dyDescent="0.25">
      <c r="C890" s="12"/>
      <c r="D890" s="7"/>
      <c r="P890" s="14"/>
      <c r="Q890" s="13"/>
    </row>
    <row r="891" spans="3:17" x14ac:dyDescent="0.25">
      <c r="C891" s="12"/>
      <c r="D891" s="7"/>
      <c r="P891" s="14"/>
      <c r="Q891" s="13"/>
    </row>
    <row r="892" spans="3:17" x14ac:dyDescent="0.25">
      <c r="C892" s="12"/>
      <c r="D892" s="7"/>
      <c r="P892" s="14"/>
      <c r="Q892" s="13"/>
    </row>
    <row r="893" spans="3:17" x14ac:dyDescent="0.25">
      <c r="C893" s="12"/>
      <c r="D893" s="7"/>
      <c r="P893" s="14"/>
      <c r="Q893" s="13"/>
    </row>
    <row r="894" spans="3:17" x14ac:dyDescent="0.25">
      <c r="C894" s="12"/>
      <c r="D894" s="7"/>
      <c r="P894" s="14"/>
      <c r="Q894" s="13"/>
    </row>
    <row r="895" spans="3:17" x14ac:dyDescent="0.25">
      <c r="C895" s="12"/>
      <c r="D895" s="7"/>
      <c r="P895" s="14"/>
      <c r="Q895" s="13"/>
    </row>
    <row r="896" spans="3:17" x14ac:dyDescent="0.25">
      <c r="C896" s="12"/>
      <c r="D896" s="7"/>
      <c r="P896" s="14"/>
      <c r="Q896" s="13"/>
    </row>
    <row r="897" spans="3:17" x14ac:dyDescent="0.25">
      <c r="C897" s="12"/>
      <c r="D897" s="7"/>
      <c r="P897" s="14"/>
      <c r="Q897" s="13"/>
    </row>
    <row r="898" spans="3:17" x14ac:dyDescent="0.25">
      <c r="C898" s="12"/>
      <c r="D898" s="7"/>
      <c r="P898" s="14"/>
      <c r="Q898" s="13"/>
    </row>
    <row r="899" spans="3:17" x14ac:dyDescent="0.25">
      <c r="C899" s="12"/>
      <c r="D899" s="7"/>
      <c r="P899" s="14"/>
      <c r="Q899" s="13"/>
    </row>
    <row r="900" spans="3:17" x14ac:dyDescent="0.25">
      <c r="C900" s="12"/>
      <c r="D900" s="7"/>
      <c r="P900" s="14"/>
      <c r="Q900" s="13"/>
    </row>
    <row r="901" spans="3:17" x14ac:dyDescent="0.25">
      <c r="C901" s="12"/>
      <c r="D901" s="7"/>
      <c r="P901" s="14"/>
      <c r="Q901" s="13"/>
    </row>
    <row r="902" spans="3:17" x14ac:dyDescent="0.25">
      <c r="C902" s="12"/>
      <c r="D902" s="7"/>
      <c r="P902" s="14"/>
      <c r="Q902" s="13"/>
    </row>
    <row r="903" spans="3:17" x14ac:dyDescent="0.25">
      <c r="C903" s="12"/>
      <c r="D903" s="7"/>
      <c r="P903" s="14"/>
      <c r="Q903" s="13"/>
    </row>
    <row r="904" spans="3:17" x14ac:dyDescent="0.25">
      <c r="C904" s="12"/>
      <c r="D904" s="7"/>
      <c r="P904" s="14"/>
      <c r="Q904" s="13"/>
    </row>
    <row r="905" spans="3:17" x14ac:dyDescent="0.25">
      <c r="C905" s="12"/>
      <c r="D905" s="7"/>
      <c r="P905" s="14"/>
      <c r="Q905" s="13"/>
    </row>
    <row r="906" spans="3:17" x14ac:dyDescent="0.25">
      <c r="C906" s="12"/>
      <c r="D906" s="7"/>
      <c r="P906" s="14"/>
      <c r="Q906" s="13"/>
    </row>
    <row r="907" spans="3:17" x14ac:dyDescent="0.25">
      <c r="C907" s="12"/>
      <c r="D907" s="7"/>
      <c r="P907" s="14"/>
      <c r="Q907" s="13"/>
    </row>
    <row r="908" spans="3:17" x14ac:dyDescent="0.25">
      <c r="C908" s="12"/>
      <c r="D908" s="7"/>
      <c r="P908" s="14"/>
      <c r="Q908" s="13"/>
    </row>
    <row r="909" spans="3:17" x14ac:dyDescent="0.25">
      <c r="C909" s="12"/>
      <c r="D909" s="7"/>
      <c r="P909" s="14"/>
      <c r="Q909" s="13"/>
    </row>
    <row r="910" spans="3:17" x14ac:dyDescent="0.25">
      <c r="C910" s="12"/>
      <c r="D910" s="7"/>
      <c r="P910" s="14"/>
      <c r="Q910" s="13"/>
    </row>
    <row r="911" spans="3:17" x14ac:dyDescent="0.25">
      <c r="C911" s="12"/>
      <c r="D911" s="7"/>
      <c r="P911" s="14"/>
      <c r="Q911" s="13"/>
    </row>
    <row r="912" spans="3:17" x14ac:dyDescent="0.25">
      <c r="C912" s="12"/>
      <c r="D912" s="7"/>
      <c r="P912" s="14"/>
      <c r="Q912" s="13"/>
    </row>
    <row r="913" spans="3:17" x14ac:dyDescent="0.25">
      <c r="C913" s="12"/>
      <c r="D913" s="7"/>
      <c r="P913" s="14"/>
      <c r="Q913" s="13"/>
    </row>
    <row r="914" spans="3:17" x14ac:dyDescent="0.25">
      <c r="C914" s="12"/>
      <c r="D914" s="7"/>
      <c r="P914" s="14"/>
      <c r="Q914" s="13"/>
    </row>
    <row r="915" spans="3:17" x14ac:dyDescent="0.25">
      <c r="C915" s="12"/>
      <c r="D915" s="7"/>
      <c r="P915" s="14"/>
      <c r="Q915" s="13"/>
    </row>
    <row r="916" spans="3:17" x14ac:dyDescent="0.25">
      <c r="C916" s="12"/>
      <c r="D916" s="7"/>
      <c r="P916" s="14"/>
      <c r="Q916" s="13"/>
    </row>
    <row r="917" spans="3:17" x14ac:dyDescent="0.25">
      <c r="C917" s="12"/>
      <c r="D917" s="7"/>
      <c r="P917" s="14"/>
      <c r="Q917" s="13"/>
    </row>
    <row r="918" spans="3:17" x14ac:dyDescent="0.25">
      <c r="C918" s="12"/>
      <c r="D918" s="7"/>
      <c r="P918" s="14"/>
      <c r="Q918" s="13"/>
    </row>
    <row r="919" spans="3:17" x14ac:dyDescent="0.25">
      <c r="C919" s="12"/>
      <c r="D919" s="7"/>
      <c r="P919" s="14"/>
      <c r="Q919" s="13"/>
    </row>
    <row r="920" spans="3:17" x14ac:dyDescent="0.25">
      <c r="C920" s="12"/>
      <c r="D920" s="7"/>
      <c r="P920" s="14"/>
      <c r="Q920" s="13"/>
    </row>
    <row r="921" spans="3:17" x14ac:dyDescent="0.25">
      <c r="C921" s="12"/>
      <c r="D921" s="7"/>
      <c r="P921" s="14"/>
      <c r="Q921" s="13"/>
    </row>
    <row r="922" spans="3:17" x14ac:dyDescent="0.25">
      <c r="C922" s="12"/>
      <c r="D922" s="7"/>
      <c r="P922" s="14"/>
      <c r="Q922" s="13"/>
    </row>
    <row r="923" spans="3:17" x14ac:dyDescent="0.25">
      <c r="C923" s="12"/>
      <c r="D923" s="7"/>
      <c r="P923" s="14"/>
      <c r="Q923" s="13"/>
    </row>
    <row r="924" spans="3:17" x14ac:dyDescent="0.25">
      <c r="C924" s="12"/>
      <c r="D924" s="7"/>
      <c r="P924" s="14"/>
      <c r="Q924" s="13"/>
    </row>
    <row r="925" spans="3:17" x14ac:dyDescent="0.25">
      <c r="C925" s="12"/>
      <c r="D925" s="7"/>
      <c r="P925" s="14"/>
      <c r="Q925" s="13"/>
    </row>
    <row r="926" spans="3:17" x14ac:dyDescent="0.25">
      <c r="C926" s="12"/>
      <c r="D926" s="7"/>
      <c r="P926" s="14"/>
      <c r="Q926" s="13"/>
    </row>
    <row r="927" spans="3:17" x14ac:dyDescent="0.25">
      <c r="C927" s="12"/>
      <c r="D927" s="7"/>
      <c r="P927" s="14"/>
      <c r="Q927" s="13"/>
    </row>
    <row r="928" spans="3:17" x14ac:dyDescent="0.25">
      <c r="C928" s="12"/>
      <c r="D928" s="7"/>
      <c r="P928" s="14"/>
      <c r="Q928" s="13"/>
    </row>
    <row r="929" spans="3:17" x14ac:dyDescent="0.25">
      <c r="C929" s="12"/>
      <c r="D929" s="7"/>
      <c r="P929" s="14"/>
      <c r="Q929" s="13"/>
    </row>
    <row r="930" spans="3:17" x14ac:dyDescent="0.25">
      <c r="C930" s="12"/>
      <c r="D930" s="7"/>
      <c r="P930" s="14"/>
      <c r="Q930" s="13"/>
    </row>
    <row r="931" spans="3:17" x14ac:dyDescent="0.25">
      <c r="C931" s="12"/>
      <c r="D931" s="7"/>
      <c r="P931" s="14"/>
      <c r="Q931" s="13"/>
    </row>
    <row r="932" spans="3:17" x14ac:dyDescent="0.25">
      <c r="C932" s="12"/>
      <c r="D932" s="7"/>
      <c r="P932" s="14"/>
      <c r="Q932" s="13"/>
    </row>
    <row r="933" spans="3:17" x14ac:dyDescent="0.25">
      <c r="C933" s="12"/>
      <c r="D933" s="7"/>
      <c r="P933" s="14"/>
      <c r="Q933" s="13"/>
    </row>
    <row r="934" spans="3:17" x14ac:dyDescent="0.25">
      <c r="C934" s="12"/>
      <c r="D934" s="7"/>
      <c r="P934" s="14"/>
      <c r="Q934" s="13"/>
    </row>
    <row r="935" spans="3:17" x14ac:dyDescent="0.25">
      <c r="C935" s="12"/>
      <c r="D935" s="7"/>
      <c r="P935" s="14"/>
      <c r="Q935" s="13"/>
    </row>
    <row r="936" spans="3:17" x14ac:dyDescent="0.25">
      <c r="C936" s="12"/>
      <c r="D936" s="7"/>
      <c r="P936" s="14"/>
      <c r="Q936" s="13"/>
    </row>
    <row r="937" spans="3:17" x14ac:dyDescent="0.25">
      <c r="C937" s="12"/>
      <c r="D937" s="7"/>
      <c r="P937" s="14"/>
      <c r="Q937" s="13"/>
    </row>
    <row r="938" spans="3:17" x14ac:dyDescent="0.25">
      <c r="C938" s="12"/>
      <c r="D938" s="7"/>
      <c r="P938" s="14"/>
      <c r="Q938" s="13"/>
    </row>
    <row r="939" spans="3:17" x14ac:dyDescent="0.25">
      <c r="C939" s="12"/>
      <c r="D939" s="7"/>
      <c r="P939" s="14"/>
      <c r="Q939" s="13"/>
    </row>
    <row r="940" spans="3:17" x14ac:dyDescent="0.25">
      <c r="C940" s="12"/>
      <c r="D940" s="7"/>
      <c r="P940" s="14"/>
      <c r="Q940" s="13"/>
    </row>
    <row r="941" spans="3:17" x14ac:dyDescent="0.25">
      <c r="C941" s="12"/>
      <c r="D941" s="7"/>
      <c r="P941" s="14"/>
      <c r="Q941" s="13"/>
    </row>
    <row r="942" spans="3:17" x14ac:dyDescent="0.25">
      <c r="C942" s="12"/>
      <c r="D942" s="7"/>
      <c r="P942" s="14"/>
      <c r="Q942" s="13"/>
    </row>
    <row r="943" spans="3:17" x14ac:dyDescent="0.25">
      <c r="C943" s="12"/>
      <c r="D943" s="7"/>
      <c r="P943" s="14"/>
      <c r="Q943" s="13"/>
    </row>
    <row r="944" spans="3:17" x14ac:dyDescent="0.25">
      <c r="C944" s="12"/>
      <c r="D944" s="7"/>
      <c r="P944" s="14"/>
      <c r="Q944" s="13"/>
    </row>
    <row r="945" spans="3:17" x14ac:dyDescent="0.25">
      <c r="C945" s="12"/>
      <c r="D945" s="7"/>
      <c r="P945" s="14"/>
      <c r="Q945" s="13"/>
    </row>
    <row r="946" spans="3:17" x14ac:dyDescent="0.25">
      <c r="C946" s="12"/>
      <c r="D946" s="7"/>
      <c r="P946" s="14"/>
      <c r="Q946" s="13"/>
    </row>
    <row r="947" spans="3:17" x14ac:dyDescent="0.25">
      <c r="C947" s="12"/>
      <c r="D947" s="7"/>
      <c r="P947" s="14"/>
      <c r="Q947" s="13"/>
    </row>
    <row r="948" spans="3:17" x14ac:dyDescent="0.25">
      <c r="C948" s="12"/>
      <c r="D948" s="7"/>
      <c r="P948" s="14"/>
      <c r="Q948" s="13"/>
    </row>
    <row r="949" spans="3:17" x14ac:dyDescent="0.25">
      <c r="C949" s="12"/>
      <c r="D949" s="7"/>
      <c r="P949" s="14"/>
      <c r="Q949" s="13"/>
    </row>
    <row r="950" spans="3:17" x14ac:dyDescent="0.25">
      <c r="C950" s="12"/>
      <c r="D950" s="7"/>
      <c r="P950" s="14"/>
      <c r="Q950" s="13"/>
    </row>
    <row r="951" spans="3:17" x14ac:dyDescent="0.25">
      <c r="C951" s="12"/>
      <c r="D951" s="7"/>
      <c r="P951" s="14"/>
      <c r="Q951" s="13"/>
    </row>
    <row r="952" spans="3:17" x14ac:dyDescent="0.25">
      <c r="C952" s="12"/>
      <c r="D952" s="7"/>
      <c r="P952" s="14"/>
      <c r="Q952" s="13"/>
    </row>
    <row r="953" spans="3:17" x14ac:dyDescent="0.25">
      <c r="C953" s="12"/>
      <c r="D953" s="7"/>
      <c r="P953" s="14"/>
      <c r="Q953" s="13"/>
    </row>
    <row r="954" spans="3:17" x14ac:dyDescent="0.25">
      <c r="C954" s="12"/>
      <c r="D954" s="7"/>
      <c r="P954" s="14"/>
      <c r="Q954" s="13"/>
    </row>
    <row r="955" spans="3:17" x14ac:dyDescent="0.25">
      <c r="C955" s="12"/>
      <c r="D955" s="7"/>
      <c r="P955" s="14"/>
      <c r="Q955" s="13"/>
    </row>
    <row r="956" spans="3:17" x14ac:dyDescent="0.25">
      <c r="C956" s="12"/>
      <c r="D956" s="7"/>
      <c r="P956" s="14"/>
      <c r="Q956" s="13"/>
    </row>
    <row r="957" spans="3:17" x14ac:dyDescent="0.25">
      <c r="C957" s="12"/>
      <c r="D957" s="7"/>
      <c r="P957" s="14"/>
      <c r="Q957" s="13"/>
    </row>
    <row r="958" spans="3:17" x14ac:dyDescent="0.25">
      <c r="C958" s="12"/>
      <c r="D958" s="7"/>
      <c r="P958" s="14"/>
      <c r="Q958" s="13"/>
    </row>
    <row r="959" spans="3:17" x14ac:dyDescent="0.25">
      <c r="C959" s="12"/>
      <c r="D959" s="7"/>
      <c r="P959" s="14"/>
      <c r="Q959" s="13"/>
    </row>
    <row r="960" spans="3:17" x14ac:dyDescent="0.25">
      <c r="C960" s="12"/>
      <c r="D960" s="7"/>
      <c r="P960" s="14"/>
      <c r="Q960" s="13"/>
    </row>
    <row r="961" spans="3:17" x14ac:dyDescent="0.25">
      <c r="C961" s="12"/>
      <c r="D961" s="7"/>
      <c r="P961" s="14"/>
      <c r="Q961" s="13"/>
    </row>
    <row r="962" spans="3:17" x14ac:dyDescent="0.25">
      <c r="C962" s="12"/>
      <c r="D962" s="7"/>
      <c r="P962" s="14"/>
      <c r="Q962" s="13"/>
    </row>
    <row r="963" spans="3:17" x14ac:dyDescent="0.25">
      <c r="C963" s="12"/>
      <c r="D963" s="7"/>
      <c r="P963" s="14"/>
      <c r="Q963" s="13"/>
    </row>
    <row r="964" spans="3:17" x14ac:dyDescent="0.25">
      <c r="C964" s="12"/>
      <c r="D964" s="7"/>
      <c r="P964" s="14"/>
      <c r="Q964" s="13"/>
    </row>
    <row r="965" spans="3:17" x14ac:dyDescent="0.25">
      <c r="C965" s="12"/>
      <c r="D965" s="7"/>
      <c r="P965" s="14"/>
      <c r="Q965" s="13"/>
    </row>
    <row r="966" spans="3:17" x14ac:dyDescent="0.25">
      <c r="C966" s="12"/>
      <c r="D966" s="7"/>
      <c r="P966" s="14"/>
      <c r="Q966" s="13"/>
    </row>
    <row r="967" spans="3:17" x14ac:dyDescent="0.25">
      <c r="C967" s="12"/>
      <c r="D967" s="7"/>
      <c r="P967" s="14"/>
      <c r="Q967" s="13"/>
    </row>
    <row r="968" spans="3:17" x14ac:dyDescent="0.25">
      <c r="C968" s="12"/>
      <c r="D968" s="7"/>
      <c r="P968" s="14"/>
      <c r="Q968" s="13"/>
    </row>
    <row r="969" spans="3:17" x14ac:dyDescent="0.25">
      <c r="C969" s="12"/>
      <c r="D969" s="7"/>
      <c r="P969" s="14"/>
      <c r="Q969" s="13"/>
    </row>
    <row r="970" spans="3:17" x14ac:dyDescent="0.25">
      <c r="C970" s="12"/>
      <c r="D970" s="7"/>
      <c r="P970" s="14"/>
      <c r="Q970" s="13"/>
    </row>
    <row r="971" spans="3:17" x14ac:dyDescent="0.25">
      <c r="C971" s="12"/>
      <c r="D971" s="7"/>
      <c r="P971" s="14"/>
      <c r="Q971" s="13"/>
    </row>
    <row r="972" spans="3:17" x14ac:dyDescent="0.25">
      <c r="C972" s="12"/>
      <c r="D972" s="7"/>
      <c r="P972" s="14"/>
      <c r="Q972" s="13"/>
    </row>
    <row r="973" spans="3:17" x14ac:dyDescent="0.25">
      <c r="C973" s="12"/>
      <c r="D973" s="7"/>
      <c r="P973" s="14"/>
      <c r="Q973" s="13"/>
    </row>
    <row r="974" spans="3:17" x14ac:dyDescent="0.25">
      <c r="C974" s="12"/>
      <c r="D974" s="7"/>
      <c r="P974" s="14"/>
      <c r="Q974" s="13"/>
    </row>
    <row r="975" spans="3:17" x14ac:dyDescent="0.25">
      <c r="C975" s="12"/>
      <c r="D975" s="7"/>
      <c r="P975" s="14"/>
      <c r="Q975" s="13"/>
    </row>
    <row r="976" spans="3:17" x14ac:dyDescent="0.25">
      <c r="C976" s="12"/>
      <c r="D976" s="7"/>
      <c r="P976" s="14"/>
      <c r="Q976" s="13"/>
    </row>
    <row r="977" spans="3:17" x14ac:dyDescent="0.25">
      <c r="C977" s="12"/>
      <c r="D977" s="7"/>
      <c r="P977" s="14"/>
      <c r="Q977" s="13"/>
    </row>
    <row r="978" spans="3:17" x14ac:dyDescent="0.25">
      <c r="C978" s="12"/>
      <c r="D978" s="7"/>
      <c r="P978" s="14"/>
      <c r="Q978" s="13"/>
    </row>
    <row r="979" spans="3:17" x14ac:dyDescent="0.25">
      <c r="C979" s="12"/>
      <c r="D979" s="7"/>
      <c r="P979" s="14"/>
      <c r="Q979" s="13"/>
    </row>
    <row r="980" spans="3:17" x14ac:dyDescent="0.25">
      <c r="C980" s="12"/>
      <c r="D980" s="7"/>
      <c r="P980" s="14"/>
      <c r="Q980" s="13"/>
    </row>
    <row r="981" spans="3:17" x14ac:dyDescent="0.25">
      <c r="C981" s="12"/>
      <c r="D981" s="7"/>
      <c r="P981" s="14"/>
      <c r="Q981" s="13"/>
    </row>
    <row r="982" spans="3:17" x14ac:dyDescent="0.25">
      <c r="C982" s="12"/>
      <c r="D982" s="7"/>
      <c r="P982" s="14"/>
      <c r="Q982" s="13"/>
    </row>
    <row r="983" spans="3:17" x14ac:dyDescent="0.25">
      <c r="C983" s="12"/>
      <c r="D983" s="7"/>
      <c r="P983" s="14"/>
      <c r="Q983" s="13"/>
    </row>
    <row r="984" spans="3:17" x14ac:dyDescent="0.25">
      <c r="C984" s="12"/>
      <c r="D984" s="7"/>
      <c r="P984" s="14"/>
      <c r="Q984" s="13"/>
    </row>
    <row r="985" spans="3:17" x14ac:dyDescent="0.25">
      <c r="C985" s="12"/>
      <c r="D985" s="7"/>
      <c r="P985" s="14"/>
      <c r="Q985" s="13"/>
    </row>
    <row r="986" spans="3:17" x14ac:dyDescent="0.25">
      <c r="C986" s="12"/>
      <c r="D986" s="7"/>
      <c r="P986" s="14"/>
      <c r="Q986" s="13"/>
    </row>
    <row r="987" spans="3:17" x14ac:dyDescent="0.25">
      <c r="C987" s="12"/>
      <c r="D987" s="7"/>
      <c r="P987" s="14"/>
      <c r="Q987" s="13"/>
    </row>
    <row r="988" spans="3:17" x14ac:dyDescent="0.25">
      <c r="C988" s="12"/>
      <c r="D988" s="7"/>
      <c r="P988" s="14"/>
      <c r="Q988" s="13"/>
    </row>
    <row r="989" spans="3:17" x14ac:dyDescent="0.25">
      <c r="C989" s="12"/>
      <c r="D989" s="7"/>
      <c r="P989" s="14"/>
      <c r="Q989" s="13"/>
    </row>
    <row r="990" spans="3:17" x14ac:dyDescent="0.25">
      <c r="C990" s="12"/>
      <c r="D990" s="7"/>
      <c r="P990" s="14"/>
      <c r="Q990" s="13"/>
    </row>
    <row r="991" spans="3:17" x14ac:dyDescent="0.25">
      <c r="C991" s="12"/>
      <c r="D991" s="7"/>
      <c r="P991" s="14"/>
      <c r="Q991" s="13"/>
    </row>
    <row r="992" spans="3:17" x14ac:dyDescent="0.25">
      <c r="C992" s="12"/>
      <c r="D992" s="7"/>
      <c r="P992" s="14"/>
      <c r="Q992" s="13"/>
    </row>
    <row r="993" spans="3:17" x14ac:dyDescent="0.25">
      <c r="C993" s="12"/>
      <c r="D993" s="7"/>
      <c r="P993" s="14"/>
      <c r="Q993" s="13"/>
    </row>
    <row r="994" spans="3:17" x14ac:dyDescent="0.25">
      <c r="C994" s="12"/>
      <c r="D994" s="7"/>
      <c r="P994" s="14"/>
      <c r="Q994" s="13"/>
    </row>
    <row r="995" spans="3:17" x14ac:dyDescent="0.25">
      <c r="C995" s="12"/>
      <c r="D995" s="7"/>
      <c r="P995" s="14"/>
      <c r="Q995" s="13"/>
    </row>
    <row r="996" spans="3:17" x14ac:dyDescent="0.25">
      <c r="C996" s="12"/>
      <c r="D996" s="7"/>
      <c r="P996" s="14"/>
      <c r="Q996" s="13"/>
    </row>
    <row r="997" spans="3:17" x14ac:dyDescent="0.25">
      <c r="C997" s="12"/>
      <c r="D997" s="7"/>
      <c r="P997" s="14"/>
      <c r="Q997" s="13"/>
    </row>
    <row r="998" spans="3:17" x14ac:dyDescent="0.25">
      <c r="C998" s="12"/>
      <c r="D998" s="7"/>
      <c r="P998" s="14"/>
      <c r="Q998" s="13"/>
    </row>
    <row r="999" spans="3:17" x14ac:dyDescent="0.25">
      <c r="C999" s="12"/>
      <c r="D999" s="7"/>
      <c r="P999" s="14"/>
      <c r="Q999" s="13"/>
    </row>
    <row r="1000" spans="3:17" x14ac:dyDescent="0.25">
      <c r="C1000" s="12"/>
      <c r="D1000" s="7"/>
      <c r="P1000" s="14"/>
      <c r="Q1000" s="13"/>
    </row>
    <row r="1001" spans="3:17" x14ac:dyDescent="0.25">
      <c r="C1001" s="12"/>
      <c r="D1001" s="7"/>
      <c r="P1001" s="14"/>
      <c r="Q1001" s="13"/>
    </row>
    <row r="1002" spans="3:17" x14ac:dyDescent="0.25">
      <c r="C1002" s="12"/>
      <c r="D1002" s="7"/>
      <c r="P1002" s="14"/>
      <c r="Q1002" s="13"/>
    </row>
    <row r="1003" spans="3:17" x14ac:dyDescent="0.25">
      <c r="C1003" s="12"/>
      <c r="D1003" s="7"/>
      <c r="P1003" s="14"/>
      <c r="Q1003" s="13"/>
    </row>
    <row r="1004" spans="3:17" x14ac:dyDescent="0.25">
      <c r="C1004" s="12"/>
      <c r="D1004" s="7"/>
      <c r="P1004" s="14"/>
      <c r="Q1004" s="13"/>
    </row>
    <row r="1005" spans="3:17" x14ac:dyDescent="0.25">
      <c r="C1005" s="12"/>
      <c r="D1005" s="7"/>
      <c r="P1005" s="14"/>
      <c r="Q1005" s="13"/>
    </row>
    <row r="1006" spans="3:17" x14ac:dyDescent="0.25">
      <c r="C1006" s="12"/>
      <c r="D1006" s="7"/>
      <c r="P1006" s="14"/>
      <c r="Q1006" s="13"/>
    </row>
    <row r="1007" spans="3:17" x14ac:dyDescent="0.25">
      <c r="C1007" s="12"/>
      <c r="D1007" s="7"/>
      <c r="P1007" s="14"/>
      <c r="Q1007" s="13"/>
    </row>
    <row r="1008" spans="3:17" x14ac:dyDescent="0.25">
      <c r="C1008" s="12"/>
      <c r="D1008" s="7"/>
      <c r="P1008" s="14"/>
      <c r="Q1008" s="13"/>
    </row>
    <row r="1009" spans="3:17" x14ac:dyDescent="0.25">
      <c r="C1009" s="12"/>
      <c r="D1009" s="7"/>
      <c r="P1009" s="14"/>
      <c r="Q1009" s="13"/>
    </row>
    <row r="1010" spans="3:17" x14ac:dyDescent="0.25">
      <c r="C1010" s="12"/>
      <c r="D1010" s="7"/>
      <c r="P1010" s="14"/>
      <c r="Q1010" s="13"/>
    </row>
    <row r="1011" spans="3:17" x14ac:dyDescent="0.25">
      <c r="C1011" s="12"/>
      <c r="D1011" s="7"/>
      <c r="P1011" s="14"/>
      <c r="Q1011" s="13"/>
    </row>
    <row r="1012" spans="3:17" x14ac:dyDescent="0.25">
      <c r="C1012" s="12"/>
      <c r="D1012" s="7"/>
      <c r="P1012" s="14"/>
      <c r="Q1012" s="13"/>
    </row>
    <row r="1013" spans="3:17" x14ac:dyDescent="0.25">
      <c r="C1013" s="12"/>
      <c r="D1013" s="7"/>
      <c r="P1013" s="14"/>
      <c r="Q1013" s="13"/>
    </row>
    <row r="1014" spans="3:17" x14ac:dyDescent="0.25">
      <c r="C1014" s="12"/>
      <c r="D1014" s="7"/>
      <c r="P1014" s="14"/>
      <c r="Q1014" s="13"/>
    </row>
    <row r="1015" spans="3:17" x14ac:dyDescent="0.25">
      <c r="C1015" s="12"/>
      <c r="D1015" s="7"/>
      <c r="P1015" s="14"/>
      <c r="Q1015" s="13"/>
    </row>
    <row r="1016" spans="3:17" x14ac:dyDescent="0.25">
      <c r="C1016" s="12"/>
      <c r="D1016" s="7"/>
      <c r="P1016" s="14"/>
      <c r="Q1016" s="13"/>
    </row>
    <row r="1017" spans="3:17" x14ac:dyDescent="0.25">
      <c r="C1017" s="12"/>
      <c r="D1017" s="7"/>
      <c r="P1017" s="14"/>
      <c r="Q1017" s="13"/>
    </row>
    <row r="1018" spans="3:17" x14ac:dyDescent="0.25">
      <c r="C1018" s="12"/>
      <c r="D1018" s="7"/>
      <c r="P1018" s="14"/>
      <c r="Q1018" s="13"/>
    </row>
    <row r="1019" spans="3:17" x14ac:dyDescent="0.25">
      <c r="C1019" s="12"/>
      <c r="D1019" s="7"/>
      <c r="P1019" s="14"/>
      <c r="Q1019" s="13"/>
    </row>
    <row r="1020" spans="3:17" x14ac:dyDescent="0.25">
      <c r="C1020" s="12"/>
      <c r="D1020" s="7"/>
      <c r="P1020" s="14"/>
      <c r="Q1020" s="13"/>
    </row>
    <row r="1021" spans="3:17" x14ac:dyDescent="0.25">
      <c r="C1021" s="12"/>
      <c r="D1021" s="7"/>
      <c r="P1021" s="14"/>
      <c r="Q1021" s="13"/>
    </row>
    <row r="1022" spans="3:17" x14ac:dyDescent="0.25">
      <c r="C1022" s="12"/>
      <c r="D1022" s="7"/>
      <c r="P1022" s="14"/>
      <c r="Q1022" s="13"/>
    </row>
    <row r="1023" spans="3:17" x14ac:dyDescent="0.25">
      <c r="C1023" s="12"/>
      <c r="D1023" s="7"/>
      <c r="P1023" s="14"/>
      <c r="Q1023" s="13"/>
    </row>
    <row r="1024" spans="3:17" x14ac:dyDescent="0.25">
      <c r="C1024" s="12"/>
      <c r="D1024" s="7"/>
      <c r="P1024" s="14"/>
      <c r="Q1024" s="13"/>
    </row>
    <row r="1025" spans="3:17" x14ac:dyDescent="0.25">
      <c r="C1025" s="12"/>
      <c r="D1025" s="7"/>
      <c r="P1025" s="14"/>
      <c r="Q1025" s="13"/>
    </row>
    <row r="1026" spans="3:17" x14ac:dyDescent="0.25">
      <c r="C1026" s="12"/>
      <c r="D1026" s="7"/>
      <c r="P1026" s="14"/>
      <c r="Q1026" s="13"/>
    </row>
    <row r="1027" spans="3:17" x14ac:dyDescent="0.25">
      <c r="C1027" s="12"/>
      <c r="D1027" s="7"/>
      <c r="P1027" s="14"/>
      <c r="Q1027" s="13"/>
    </row>
    <row r="1028" spans="3:17" x14ac:dyDescent="0.25">
      <c r="C1028" s="12"/>
      <c r="D1028" s="7"/>
      <c r="P1028" s="14"/>
      <c r="Q1028" s="13"/>
    </row>
    <row r="1029" spans="3:17" x14ac:dyDescent="0.25">
      <c r="C1029" s="12"/>
      <c r="D1029" s="7"/>
      <c r="P1029" s="14"/>
      <c r="Q1029" s="13"/>
    </row>
    <row r="1030" spans="3:17" x14ac:dyDescent="0.25">
      <c r="C1030" s="12"/>
      <c r="D1030" s="7"/>
      <c r="P1030" s="14"/>
      <c r="Q1030" s="13"/>
    </row>
    <row r="1031" spans="3:17" x14ac:dyDescent="0.25">
      <c r="C1031" s="12"/>
      <c r="D1031" s="7"/>
      <c r="P1031" s="14"/>
      <c r="Q1031" s="13"/>
    </row>
    <row r="1032" spans="3:17" x14ac:dyDescent="0.25">
      <c r="C1032" s="12"/>
      <c r="D1032" s="7"/>
      <c r="P1032" s="14"/>
      <c r="Q1032" s="13"/>
    </row>
    <row r="1033" spans="3:17" x14ac:dyDescent="0.25">
      <c r="C1033" s="12"/>
      <c r="D1033" s="7"/>
      <c r="P1033" s="14"/>
      <c r="Q1033" s="13"/>
    </row>
    <row r="1034" spans="3:17" x14ac:dyDescent="0.25">
      <c r="C1034" s="12"/>
      <c r="D1034" s="7"/>
      <c r="P1034" s="14"/>
      <c r="Q1034" s="13"/>
    </row>
    <row r="1035" spans="3:17" x14ac:dyDescent="0.25">
      <c r="C1035" s="12"/>
      <c r="D1035" s="7"/>
      <c r="P1035" s="14"/>
      <c r="Q1035" s="13"/>
    </row>
    <row r="1036" spans="3:17" x14ac:dyDescent="0.25">
      <c r="C1036" s="12"/>
      <c r="D1036" s="7"/>
      <c r="P1036" s="14"/>
      <c r="Q1036" s="13"/>
    </row>
    <row r="1037" spans="3:17" x14ac:dyDescent="0.25">
      <c r="C1037" s="12"/>
      <c r="D1037" s="7"/>
      <c r="P1037" s="14"/>
      <c r="Q1037" s="13"/>
    </row>
    <row r="1038" spans="3:17" x14ac:dyDescent="0.25">
      <c r="C1038" s="12"/>
      <c r="D1038" s="7"/>
      <c r="P1038" s="14"/>
      <c r="Q1038" s="13"/>
    </row>
    <row r="1039" spans="3:17" x14ac:dyDescent="0.25">
      <c r="C1039" s="12"/>
      <c r="D1039" s="7"/>
      <c r="P1039" s="14"/>
      <c r="Q1039" s="13"/>
    </row>
    <row r="1040" spans="3:17" x14ac:dyDescent="0.25">
      <c r="C1040" s="12"/>
      <c r="D1040" s="7"/>
      <c r="P1040" s="14"/>
      <c r="Q1040" s="13"/>
    </row>
    <row r="1041" spans="3:17" x14ac:dyDescent="0.25">
      <c r="C1041" s="12"/>
      <c r="D1041" s="7"/>
      <c r="P1041" s="14"/>
      <c r="Q1041" s="13"/>
    </row>
    <row r="1042" spans="3:17" x14ac:dyDescent="0.25">
      <c r="C1042" s="12"/>
      <c r="D1042" s="7"/>
      <c r="P1042" s="14"/>
      <c r="Q1042" s="13"/>
    </row>
    <row r="1043" spans="3:17" x14ac:dyDescent="0.25">
      <c r="C1043" s="12"/>
      <c r="D1043" s="7"/>
      <c r="P1043" s="14"/>
      <c r="Q1043" s="13"/>
    </row>
    <row r="1044" spans="3:17" x14ac:dyDescent="0.25">
      <c r="C1044" s="12"/>
      <c r="D1044" s="7"/>
      <c r="P1044" s="14"/>
      <c r="Q1044" s="13"/>
    </row>
    <row r="1045" spans="3:17" x14ac:dyDescent="0.25">
      <c r="C1045" s="12"/>
      <c r="D1045" s="7"/>
      <c r="P1045" s="14"/>
      <c r="Q1045" s="13"/>
    </row>
    <row r="1046" spans="3:17" x14ac:dyDescent="0.25">
      <c r="C1046" s="12"/>
      <c r="D1046" s="7"/>
      <c r="P1046" s="14"/>
      <c r="Q1046" s="13"/>
    </row>
    <row r="1047" spans="3:17" x14ac:dyDescent="0.25">
      <c r="C1047" s="12"/>
      <c r="D1047" s="7"/>
      <c r="P1047" s="14"/>
      <c r="Q1047" s="13"/>
    </row>
    <row r="1048" spans="3:17" x14ac:dyDescent="0.25">
      <c r="C1048" s="12"/>
      <c r="D1048" s="7"/>
      <c r="P1048" s="14"/>
      <c r="Q1048" s="13"/>
    </row>
    <row r="1049" spans="3:17" x14ac:dyDescent="0.25">
      <c r="C1049" s="12"/>
      <c r="D1049" s="7"/>
      <c r="P1049" s="14"/>
      <c r="Q1049" s="13"/>
    </row>
    <row r="1050" spans="3:17" x14ac:dyDescent="0.25">
      <c r="C1050" s="12"/>
      <c r="D1050" s="7"/>
      <c r="P1050" s="14"/>
      <c r="Q1050" s="13"/>
    </row>
    <row r="1051" spans="3:17" x14ac:dyDescent="0.25">
      <c r="C1051" s="12"/>
      <c r="D1051" s="7"/>
      <c r="P1051" s="14"/>
      <c r="Q1051" s="13"/>
    </row>
    <row r="1052" spans="3:17" x14ac:dyDescent="0.25">
      <c r="C1052" s="12"/>
      <c r="D1052" s="7"/>
      <c r="P1052" s="14"/>
      <c r="Q1052" s="13"/>
    </row>
    <row r="1053" spans="3:17" x14ac:dyDescent="0.25">
      <c r="C1053" s="12"/>
      <c r="D1053" s="7"/>
      <c r="P1053" s="14"/>
      <c r="Q1053" s="13"/>
    </row>
    <row r="1054" spans="3:17" x14ac:dyDescent="0.25">
      <c r="C1054" s="12"/>
      <c r="D1054" s="7"/>
      <c r="P1054" s="14"/>
      <c r="Q1054" s="13"/>
    </row>
    <row r="1055" spans="3:17" x14ac:dyDescent="0.25">
      <c r="C1055" s="12"/>
      <c r="D1055" s="7"/>
      <c r="P1055" s="14"/>
      <c r="Q1055" s="13"/>
    </row>
    <row r="1056" spans="3:17" x14ac:dyDescent="0.25">
      <c r="C1056" s="12"/>
      <c r="D1056" s="7"/>
      <c r="P1056" s="14"/>
      <c r="Q1056" s="13"/>
    </row>
    <row r="1057" spans="3:17" x14ac:dyDescent="0.25">
      <c r="C1057" s="12"/>
      <c r="D1057" s="7"/>
      <c r="P1057" s="14"/>
      <c r="Q1057" s="13"/>
    </row>
    <row r="1058" spans="3:17" x14ac:dyDescent="0.25">
      <c r="C1058" s="12"/>
      <c r="D1058" s="7"/>
      <c r="P1058" s="14"/>
      <c r="Q1058" s="13"/>
    </row>
    <row r="1059" spans="3:17" x14ac:dyDescent="0.25">
      <c r="C1059" s="12"/>
      <c r="D1059" s="7"/>
      <c r="P1059" s="14"/>
      <c r="Q1059" s="13"/>
    </row>
    <row r="1060" spans="3:17" x14ac:dyDescent="0.25">
      <c r="C1060" s="12"/>
      <c r="D1060" s="7"/>
      <c r="P1060" s="14"/>
      <c r="Q1060" s="13"/>
    </row>
    <row r="1061" spans="3:17" x14ac:dyDescent="0.25">
      <c r="C1061" s="12"/>
      <c r="D1061" s="7"/>
      <c r="P1061" s="14"/>
      <c r="Q1061" s="13"/>
    </row>
    <row r="1062" spans="3:17" x14ac:dyDescent="0.25">
      <c r="C1062" s="12"/>
      <c r="D1062" s="7"/>
      <c r="P1062" s="14"/>
      <c r="Q1062" s="13"/>
    </row>
    <row r="1063" spans="3:17" x14ac:dyDescent="0.25">
      <c r="C1063" s="12"/>
      <c r="D1063" s="7"/>
      <c r="P1063" s="14"/>
      <c r="Q1063" s="13"/>
    </row>
    <row r="1064" spans="3:17" x14ac:dyDescent="0.25">
      <c r="C1064" s="12"/>
      <c r="D1064" s="7"/>
      <c r="P1064" s="14"/>
      <c r="Q1064" s="13"/>
    </row>
    <row r="1065" spans="3:17" x14ac:dyDescent="0.25">
      <c r="C1065" s="12"/>
      <c r="D1065" s="7"/>
      <c r="P1065" s="14"/>
      <c r="Q1065" s="13"/>
    </row>
    <row r="1066" spans="3:17" x14ac:dyDescent="0.25">
      <c r="C1066" s="12"/>
      <c r="D1066" s="7"/>
      <c r="P1066" s="14"/>
      <c r="Q1066" s="13"/>
    </row>
    <row r="1067" spans="3:17" x14ac:dyDescent="0.25">
      <c r="C1067" s="12"/>
      <c r="D1067" s="7"/>
      <c r="P1067" s="14"/>
      <c r="Q1067" s="13"/>
    </row>
    <row r="1068" spans="3:17" x14ac:dyDescent="0.25">
      <c r="C1068" s="12"/>
      <c r="D1068" s="7"/>
      <c r="P1068" s="14"/>
      <c r="Q1068" s="13"/>
    </row>
    <row r="1069" spans="3:17" x14ac:dyDescent="0.25">
      <c r="C1069" s="12"/>
      <c r="D1069" s="7"/>
      <c r="P1069" s="14"/>
      <c r="Q1069" s="13"/>
    </row>
    <row r="1070" spans="3:17" x14ac:dyDescent="0.25">
      <c r="C1070" s="12"/>
      <c r="D1070" s="7"/>
      <c r="P1070" s="14"/>
      <c r="Q1070" s="13"/>
    </row>
    <row r="1071" spans="3:17" x14ac:dyDescent="0.25">
      <c r="C1071" s="12"/>
      <c r="D1071" s="7"/>
      <c r="P1071" s="14"/>
      <c r="Q1071" s="13"/>
    </row>
    <row r="1072" spans="3:17" x14ac:dyDescent="0.25">
      <c r="C1072" s="12"/>
      <c r="D1072" s="7"/>
      <c r="P1072" s="14"/>
      <c r="Q1072" s="13"/>
    </row>
    <row r="1073" spans="3:17" x14ac:dyDescent="0.25">
      <c r="C1073" s="12"/>
      <c r="D1073" s="7"/>
      <c r="P1073" s="14"/>
      <c r="Q1073" s="13"/>
    </row>
    <row r="1074" spans="3:17" x14ac:dyDescent="0.25">
      <c r="C1074" s="12"/>
      <c r="D1074" s="7"/>
      <c r="P1074" s="14"/>
      <c r="Q1074" s="13"/>
    </row>
    <row r="1075" spans="3:17" x14ac:dyDescent="0.25">
      <c r="C1075" s="12"/>
      <c r="D1075" s="7"/>
      <c r="P1075" s="14"/>
      <c r="Q1075" s="13"/>
    </row>
    <row r="1076" spans="3:17" x14ac:dyDescent="0.25">
      <c r="C1076" s="12"/>
      <c r="D1076" s="7"/>
      <c r="P1076" s="14"/>
      <c r="Q1076" s="13"/>
    </row>
    <row r="1077" spans="3:17" x14ac:dyDescent="0.25">
      <c r="C1077" s="12"/>
      <c r="D1077" s="7"/>
      <c r="P1077" s="14"/>
      <c r="Q1077" s="13"/>
    </row>
    <row r="1078" spans="3:17" x14ac:dyDescent="0.25">
      <c r="C1078" s="12"/>
      <c r="D1078" s="7"/>
      <c r="P1078" s="14"/>
      <c r="Q1078" s="13"/>
    </row>
    <row r="1079" spans="3:17" x14ac:dyDescent="0.25">
      <c r="C1079" s="12"/>
      <c r="D1079" s="7"/>
      <c r="P1079" s="14"/>
      <c r="Q1079" s="13"/>
    </row>
    <row r="1080" spans="3:17" x14ac:dyDescent="0.25">
      <c r="C1080" s="12"/>
      <c r="D1080" s="7"/>
      <c r="P1080" s="14"/>
      <c r="Q1080" s="13"/>
    </row>
    <row r="1081" spans="3:17" x14ac:dyDescent="0.25">
      <c r="C1081" s="12"/>
      <c r="D1081" s="7"/>
      <c r="P1081" s="14"/>
      <c r="Q1081" s="13"/>
    </row>
    <row r="1082" spans="3:17" x14ac:dyDescent="0.25">
      <c r="C1082" s="12"/>
      <c r="D1082" s="7"/>
      <c r="P1082" s="14"/>
      <c r="Q1082" s="13"/>
    </row>
    <row r="1083" spans="3:17" x14ac:dyDescent="0.25">
      <c r="C1083" s="12"/>
      <c r="D1083" s="7"/>
      <c r="P1083" s="14"/>
      <c r="Q1083" s="13"/>
    </row>
    <row r="1084" spans="3:17" x14ac:dyDescent="0.25">
      <c r="C1084" s="12"/>
      <c r="D1084" s="7"/>
      <c r="P1084" s="14"/>
      <c r="Q1084" s="13"/>
    </row>
    <row r="1085" spans="3:17" x14ac:dyDescent="0.25">
      <c r="C1085" s="12"/>
      <c r="D1085" s="7"/>
      <c r="P1085" s="14"/>
      <c r="Q1085" s="13"/>
    </row>
    <row r="1086" spans="3:17" x14ac:dyDescent="0.25">
      <c r="C1086" s="12"/>
      <c r="D1086" s="7"/>
      <c r="P1086" s="14"/>
      <c r="Q1086" s="13"/>
    </row>
    <row r="1087" spans="3:17" x14ac:dyDescent="0.25">
      <c r="C1087" s="12"/>
      <c r="D1087" s="7"/>
      <c r="P1087" s="14"/>
      <c r="Q1087" s="13"/>
    </row>
    <row r="1088" spans="3:17" x14ac:dyDescent="0.25">
      <c r="C1088" s="12"/>
      <c r="D1088" s="7"/>
      <c r="P1088" s="14"/>
      <c r="Q1088" s="13"/>
    </row>
    <row r="1089" spans="3:17" x14ac:dyDescent="0.25">
      <c r="C1089" s="12"/>
      <c r="D1089" s="7"/>
      <c r="P1089" s="14"/>
      <c r="Q1089" s="13"/>
    </row>
    <row r="1090" spans="3:17" x14ac:dyDescent="0.25">
      <c r="C1090" s="12"/>
      <c r="D1090" s="7"/>
      <c r="P1090" s="14"/>
      <c r="Q1090" s="13"/>
    </row>
    <row r="1091" spans="3:17" x14ac:dyDescent="0.25">
      <c r="C1091" s="12"/>
      <c r="D1091" s="7"/>
      <c r="P1091" s="14"/>
      <c r="Q1091" s="13"/>
    </row>
    <row r="1092" spans="3:17" x14ac:dyDescent="0.25">
      <c r="C1092" s="12"/>
      <c r="D1092" s="7"/>
      <c r="P1092" s="14"/>
      <c r="Q1092" s="13"/>
    </row>
    <row r="1093" spans="3:17" x14ac:dyDescent="0.25">
      <c r="C1093" s="12"/>
      <c r="D1093" s="7"/>
      <c r="P1093" s="14"/>
      <c r="Q1093" s="13"/>
    </row>
    <row r="1094" spans="3:17" x14ac:dyDescent="0.25">
      <c r="C1094" s="12"/>
      <c r="D1094" s="7"/>
      <c r="P1094" s="14"/>
      <c r="Q1094" s="13"/>
    </row>
    <row r="1095" spans="3:17" x14ac:dyDescent="0.25">
      <c r="C1095" s="12"/>
      <c r="D1095" s="7"/>
      <c r="P1095" s="14"/>
      <c r="Q1095" s="13"/>
    </row>
    <row r="1096" spans="3:17" x14ac:dyDescent="0.25">
      <c r="C1096" s="12"/>
      <c r="D1096" s="7"/>
      <c r="P1096" s="14"/>
      <c r="Q1096" s="13"/>
    </row>
    <row r="1097" spans="3:17" x14ac:dyDescent="0.25">
      <c r="C1097" s="12"/>
      <c r="D1097" s="7"/>
      <c r="P1097" s="14"/>
      <c r="Q1097" s="13"/>
    </row>
    <row r="1098" spans="3:17" x14ac:dyDescent="0.25">
      <c r="C1098" s="12"/>
      <c r="D1098" s="7"/>
      <c r="P1098" s="14"/>
      <c r="Q1098" s="13"/>
    </row>
    <row r="1099" spans="3:17" x14ac:dyDescent="0.25">
      <c r="C1099" s="12"/>
      <c r="D1099" s="7"/>
      <c r="P1099" s="14"/>
      <c r="Q1099" s="13"/>
    </row>
    <row r="1100" spans="3:17" x14ac:dyDescent="0.25">
      <c r="C1100" s="12"/>
      <c r="D1100" s="7"/>
      <c r="P1100" s="14"/>
      <c r="Q1100" s="13"/>
    </row>
    <row r="1101" spans="3:17" x14ac:dyDescent="0.25">
      <c r="C1101" s="12"/>
      <c r="D1101" s="7"/>
      <c r="P1101" s="14"/>
      <c r="Q1101" s="13"/>
    </row>
    <row r="1102" spans="3:17" x14ac:dyDescent="0.25">
      <c r="C1102" s="12"/>
      <c r="D1102" s="7"/>
      <c r="P1102" s="14"/>
      <c r="Q1102" s="13"/>
    </row>
    <row r="1103" spans="3:17" x14ac:dyDescent="0.25">
      <c r="C1103" s="12"/>
      <c r="D1103" s="7"/>
      <c r="P1103" s="14"/>
      <c r="Q1103" s="13"/>
    </row>
    <row r="1104" spans="3:17" x14ac:dyDescent="0.25">
      <c r="C1104" s="12"/>
      <c r="D1104" s="7"/>
      <c r="P1104" s="14"/>
      <c r="Q1104" s="13"/>
    </row>
    <row r="1105" spans="3:17" x14ac:dyDescent="0.25">
      <c r="C1105" s="12"/>
      <c r="D1105" s="7"/>
      <c r="P1105" s="14"/>
      <c r="Q1105" s="13"/>
    </row>
    <row r="1106" spans="3:17" x14ac:dyDescent="0.25">
      <c r="C1106" s="12"/>
      <c r="D1106" s="7"/>
      <c r="P1106" s="14"/>
      <c r="Q1106" s="13"/>
    </row>
    <row r="1107" spans="3:17" x14ac:dyDescent="0.25">
      <c r="C1107" s="12"/>
      <c r="D1107" s="7"/>
      <c r="P1107" s="14"/>
      <c r="Q1107" s="13"/>
    </row>
    <row r="1108" spans="3:17" x14ac:dyDescent="0.25">
      <c r="C1108" s="12"/>
      <c r="D1108" s="7"/>
      <c r="P1108" s="14"/>
      <c r="Q1108" s="13"/>
    </row>
    <row r="1109" spans="3:17" x14ac:dyDescent="0.25">
      <c r="C1109" s="12"/>
      <c r="D1109" s="7"/>
      <c r="P1109" s="14"/>
      <c r="Q1109" s="13"/>
    </row>
    <row r="1110" spans="3:17" x14ac:dyDescent="0.25">
      <c r="C1110" s="12"/>
      <c r="D1110" s="7"/>
      <c r="P1110" s="14"/>
      <c r="Q1110" s="13"/>
    </row>
    <row r="1111" spans="3:17" x14ac:dyDescent="0.25">
      <c r="C1111" s="12"/>
      <c r="D1111" s="7"/>
      <c r="P1111" s="14"/>
      <c r="Q1111" s="13"/>
    </row>
    <row r="1112" spans="3:17" x14ac:dyDescent="0.25">
      <c r="C1112" s="12"/>
      <c r="D1112" s="7"/>
      <c r="P1112" s="14"/>
      <c r="Q1112" s="13"/>
    </row>
    <row r="1113" spans="3:17" x14ac:dyDescent="0.25">
      <c r="C1113" s="12"/>
      <c r="D1113" s="7"/>
      <c r="P1113" s="14"/>
      <c r="Q1113" s="13"/>
    </row>
    <row r="1114" spans="3:17" x14ac:dyDescent="0.25">
      <c r="C1114" s="12"/>
      <c r="D1114" s="7"/>
      <c r="P1114" s="14"/>
      <c r="Q1114" s="13"/>
    </row>
    <row r="1115" spans="3:17" x14ac:dyDescent="0.25">
      <c r="C1115" s="12"/>
      <c r="D1115" s="7"/>
      <c r="P1115" s="14"/>
      <c r="Q1115" s="13"/>
    </row>
    <row r="1116" spans="3:17" x14ac:dyDescent="0.25">
      <c r="C1116" s="12"/>
      <c r="D1116" s="7"/>
      <c r="P1116" s="14"/>
      <c r="Q1116" s="13"/>
    </row>
    <row r="1117" spans="3:17" x14ac:dyDescent="0.25">
      <c r="C1117" s="12"/>
      <c r="D1117" s="7"/>
      <c r="P1117" s="14"/>
      <c r="Q1117" s="13"/>
    </row>
    <row r="1118" spans="3:17" x14ac:dyDescent="0.25">
      <c r="C1118" s="12"/>
      <c r="D1118" s="7"/>
      <c r="P1118" s="14"/>
      <c r="Q1118" s="13"/>
    </row>
    <row r="1119" spans="3:17" x14ac:dyDescent="0.25">
      <c r="C1119" s="12"/>
      <c r="D1119" s="7"/>
      <c r="P1119" s="14"/>
      <c r="Q1119" s="13"/>
    </row>
    <row r="1120" spans="3:17" x14ac:dyDescent="0.25">
      <c r="C1120" s="12"/>
      <c r="D1120" s="7"/>
      <c r="P1120" s="14"/>
      <c r="Q1120" s="13"/>
    </row>
    <row r="1121" spans="3:17" x14ac:dyDescent="0.25">
      <c r="C1121" s="12"/>
      <c r="D1121" s="7"/>
      <c r="P1121" s="14"/>
      <c r="Q1121" s="13"/>
    </row>
    <row r="1122" spans="3:17" x14ac:dyDescent="0.25">
      <c r="C1122" s="12"/>
      <c r="D1122" s="7"/>
      <c r="P1122" s="14"/>
      <c r="Q1122" s="13"/>
    </row>
    <row r="1123" spans="3:17" x14ac:dyDescent="0.25">
      <c r="C1123" s="12"/>
      <c r="D1123" s="7"/>
      <c r="P1123" s="14"/>
      <c r="Q1123" s="13"/>
    </row>
    <row r="1124" spans="3:17" x14ac:dyDescent="0.25">
      <c r="C1124" s="12"/>
      <c r="D1124" s="7"/>
      <c r="P1124" s="14"/>
      <c r="Q1124" s="13"/>
    </row>
    <row r="1125" spans="3:17" x14ac:dyDescent="0.25">
      <c r="C1125" s="12"/>
      <c r="D1125" s="7"/>
      <c r="P1125" s="14"/>
      <c r="Q1125" s="13"/>
    </row>
    <row r="1126" spans="3:17" x14ac:dyDescent="0.25">
      <c r="C1126" s="12"/>
      <c r="D1126" s="7"/>
      <c r="P1126" s="14"/>
      <c r="Q1126" s="13"/>
    </row>
    <row r="1127" spans="3:17" x14ac:dyDescent="0.25">
      <c r="C1127" s="12"/>
      <c r="D1127" s="7"/>
      <c r="P1127" s="14"/>
      <c r="Q1127" s="13"/>
    </row>
    <row r="1128" spans="3:17" x14ac:dyDescent="0.25">
      <c r="C1128" s="12"/>
      <c r="D1128" s="7"/>
      <c r="P1128" s="14"/>
      <c r="Q1128" s="13"/>
    </row>
    <row r="1129" spans="3:17" x14ac:dyDescent="0.25">
      <c r="C1129" s="12"/>
      <c r="D1129" s="7"/>
      <c r="P1129" s="14"/>
      <c r="Q1129" s="13"/>
    </row>
    <row r="1130" spans="3:17" x14ac:dyDescent="0.25">
      <c r="C1130" s="12"/>
      <c r="D1130" s="7"/>
      <c r="P1130" s="14"/>
      <c r="Q1130" s="13"/>
    </row>
    <row r="1131" spans="3:17" x14ac:dyDescent="0.25">
      <c r="C1131" s="12"/>
      <c r="D1131" s="7"/>
      <c r="P1131" s="14"/>
      <c r="Q1131" s="13"/>
    </row>
    <row r="1132" spans="3:17" x14ac:dyDescent="0.25">
      <c r="C1132" s="12"/>
      <c r="D1132" s="7"/>
      <c r="P1132" s="14"/>
      <c r="Q1132" s="13"/>
    </row>
    <row r="1133" spans="3:17" x14ac:dyDescent="0.25">
      <c r="C1133" s="12"/>
      <c r="D1133" s="7"/>
      <c r="P1133" s="14"/>
      <c r="Q1133" s="13"/>
    </row>
    <row r="1134" spans="3:17" x14ac:dyDescent="0.25">
      <c r="C1134" s="12"/>
      <c r="D1134" s="7"/>
      <c r="P1134" s="14"/>
      <c r="Q1134" s="13"/>
    </row>
    <row r="1135" spans="3:17" x14ac:dyDescent="0.25">
      <c r="C1135" s="12"/>
      <c r="D1135" s="7"/>
      <c r="P1135" s="14"/>
      <c r="Q1135" s="13"/>
    </row>
    <row r="1136" spans="3:17" x14ac:dyDescent="0.25">
      <c r="C1136" s="12"/>
      <c r="D1136" s="7"/>
      <c r="P1136" s="14"/>
      <c r="Q1136" s="13"/>
    </row>
    <row r="1137" spans="3:17" x14ac:dyDescent="0.25">
      <c r="C1137" s="12"/>
      <c r="D1137" s="7"/>
      <c r="P1137" s="14"/>
      <c r="Q1137" s="13"/>
    </row>
    <row r="1138" spans="3:17" x14ac:dyDescent="0.25">
      <c r="C1138" s="12"/>
      <c r="D1138" s="7"/>
      <c r="P1138" s="14"/>
      <c r="Q1138" s="13"/>
    </row>
    <row r="1139" spans="3:17" x14ac:dyDescent="0.25">
      <c r="C1139" s="12"/>
      <c r="D1139" s="7"/>
      <c r="P1139" s="14"/>
      <c r="Q1139" s="13"/>
    </row>
    <row r="1140" spans="3:17" x14ac:dyDescent="0.25">
      <c r="C1140" s="12"/>
      <c r="D1140" s="7"/>
      <c r="P1140" s="14"/>
      <c r="Q1140" s="13"/>
    </row>
    <row r="1141" spans="3:17" x14ac:dyDescent="0.25">
      <c r="C1141" s="12"/>
      <c r="D1141" s="7"/>
      <c r="P1141" s="14"/>
      <c r="Q1141" s="13"/>
    </row>
    <row r="1142" spans="3:17" x14ac:dyDescent="0.25">
      <c r="C1142" s="12"/>
      <c r="D1142" s="7"/>
      <c r="P1142" s="14"/>
      <c r="Q1142" s="13"/>
    </row>
    <row r="1143" spans="3:17" x14ac:dyDescent="0.25">
      <c r="C1143" s="12"/>
      <c r="D1143" s="7"/>
      <c r="P1143" s="14"/>
      <c r="Q1143" s="13"/>
    </row>
    <row r="1144" spans="3:17" x14ac:dyDescent="0.25">
      <c r="C1144" s="12"/>
      <c r="D1144" s="7"/>
      <c r="P1144" s="14"/>
      <c r="Q1144" s="13"/>
    </row>
    <row r="1145" spans="3:17" x14ac:dyDescent="0.25">
      <c r="C1145" s="12"/>
      <c r="D1145" s="7"/>
      <c r="P1145" s="14"/>
      <c r="Q1145" s="13"/>
    </row>
    <row r="1146" spans="3:17" x14ac:dyDescent="0.25">
      <c r="C1146" s="12"/>
      <c r="D1146" s="7"/>
      <c r="P1146" s="14"/>
      <c r="Q1146" s="13"/>
    </row>
    <row r="1147" spans="3:17" x14ac:dyDescent="0.25">
      <c r="C1147" s="12"/>
      <c r="D1147" s="7"/>
      <c r="P1147" s="14"/>
      <c r="Q1147" s="13"/>
    </row>
    <row r="1148" spans="3:17" x14ac:dyDescent="0.25">
      <c r="C1148" s="12"/>
      <c r="D1148" s="7"/>
      <c r="P1148" s="14"/>
      <c r="Q1148" s="13"/>
    </row>
    <row r="1149" spans="3:17" x14ac:dyDescent="0.25">
      <c r="C1149" s="12"/>
      <c r="D1149" s="7"/>
      <c r="P1149" s="14"/>
      <c r="Q1149" s="13"/>
    </row>
    <row r="1150" spans="3:17" x14ac:dyDescent="0.25">
      <c r="C1150" s="12"/>
      <c r="D1150" s="7"/>
      <c r="P1150" s="14"/>
      <c r="Q1150" s="13"/>
    </row>
    <row r="1151" spans="3:17" x14ac:dyDescent="0.25">
      <c r="C1151" s="12"/>
      <c r="D1151" s="7"/>
      <c r="P1151" s="14"/>
      <c r="Q1151" s="13"/>
    </row>
    <row r="1152" spans="3:17" x14ac:dyDescent="0.25">
      <c r="C1152" s="12"/>
      <c r="D1152" s="7"/>
      <c r="P1152" s="14"/>
      <c r="Q1152" s="13"/>
    </row>
    <row r="1153" spans="3:17" x14ac:dyDescent="0.25">
      <c r="C1153" s="12"/>
      <c r="D1153" s="7"/>
      <c r="P1153" s="14"/>
      <c r="Q1153" s="13"/>
    </row>
    <row r="1154" spans="3:17" x14ac:dyDescent="0.25">
      <c r="C1154" s="12"/>
      <c r="D1154" s="7"/>
      <c r="P1154" s="14"/>
      <c r="Q1154" s="13"/>
    </row>
    <row r="1155" spans="3:17" x14ac:dyDescent="0.25">
      <c r="C1155" s="12"/>
      <c r="D1155" s="7"/>
      <c r="P1155" s="14"/>
      <c r="Q1155" s="13"/>
    </row>
    <row r="1156" spans="3:17" x14ac:dyDescent="0.25">
      <c r="C1156" s="12"/>
      <c r="D1156" s="7"/>
      <c r="P1156" s="14"/>
      <c r="Q1156" s="13"/>
    </row>
    <row r="1157" spans="3:17" x14ac:dyDescent="0.25">
      <c r="C1157" s="12"/>
      <c r="D1157" s="7"/>
      <c r="P1157" s="14"/>
      <c r="Q1157" s="13"/>
    </row>
    <row r="1158" spans="3:17" x14ac:dyDescent="0.25">
      <c r="C1158" s="12"/>
      <c r="D1158" s="7"/>
      <c r="P1158" s="14"/>
      <c r="Q1158" s="13"/>
    </row>
    <row r="1159" spans="3:17" x14ac:dyDescent="0.25">
      <c r="C1159" s="12"/>
      <c r="D1159" s="7"/>
      <c r="P1159" s="14"/>
      <c r="Q1159" s="13"/>
    </row>
    <row r="1160" spans="3:17" x14ac:dyDescent="0.25">
      <c r="C1160" s="12"/>
      <c r="D1160" s="7"/>
      <c r="P1160" s="14"/>
      <c r="Q1160" s="13"/>
    </row>
    <row r="1161" spans="3:17" x14ac:dyDescent="0.25">
      <c r="C1161" s="12"/>
      <c r="D1161" s="7"/>
      <c r="P1161" s="14"/>
      <c r="Q1161" s="13"/>
    </row>
    <row r="1162" spans="3:17" x14ac:dyDescent="0.25">
      <c r="C1162" s="12"/>
      <c r="D1162" s="7"/>
      <c r="P1162" s="14"/>
      <c r="Q1162" s="13"/>
    </row>
    <row r="1163" spans="3:17" x14ac:dyDescent="0.25">
      <c r="C1163" s="12"/>
      <c r="D1163" s="7"/>
      <c r="P1163" s="14"/>
      <c r="Q1163" s="13"/>
    </row>
    <row r="1164" spans="3:17" x14ac:dyDescent="0.25">
      <c r="C1164" s="12"/>
      <c r="D1164" s="7"/>
      <c r="P1164" s="14"/>
      <c r="Q1164" s="13"/>
    </row>
    <row r="1165" spans="3:17" x14ac:dyDescent="0.25">
      <c r="C1165" s="12"/>
      <c r="D1165" s="7"/>
      <c r="P1165" s="14"/>
      <c r="Q1165" s="13"/>
    </row>
    <row r="1166" spans="3:17" x14ac:dyDescent="0.25">
      <c r="C1166" s="12"/>
      <c r="D1166" s="7"/>
      <c r="P1166" s="14"/>
      <c r="Q1166" s="13"/>
    </row>
    <row r="1167" spans="3:17" x14ac:dyDescent="0.25">
      <c r="C1167" s="12"/>
      <c r="D1167" s="7"/>
      <c r="P1167" s="14"/>
      <c r="Q1167" s="13"/>
    </row>
    <row r="1168" spans="3:17" x14ac:dyDescent="0.25">
      <c r="C1168" s="12"/>
      <c r="D1168" s="7"/>
      <c r="P1168" s="14"/>
      <c r="Q1168" s="13"/>
    </row>
    <row r="1169" spans="3:17" x14ac:dyDescent="0.25">
      <c r="C1169" s="12"/>
      <c r="D1169" s="7"/>
      <c r="P1169" s="14"/>
      <c r="Q1169" s="13"/>
    </row>
    <row r="1170" spans="3:17" x14ac:dyDescent="0.25">
      <c r="C1170" s="12"/>
      <c r="D1170" s="7"/>
      <c r="P1170" s="14"/>
      <c r="Q1170" s="13"/>
    </row>
    <row r="1171" spans="3:17" x14ac:dyDescent="0.25">
      <c r="C1171" s="12"/>
      <c r="D1171" s="7"/>
      <c r="P1171" s="14"/>
      <c r="Q1171" s="13"/>
    </row>
    <row r="1172" spans="3:17" x14ac:dyDescent="0.25">
      <c r="C1172" s="12"/>
      <c r="D1172" s="7"/>
      <c r="P1172" s="14"/>
      <c r="Q1172" s="13"/>
    </row>
    <row r="1173" spans="3:17" x14ac:dyDescent="0.25">
      <c r="C1173" s="12"/>
      <c r="D1173" s="7"/>
      <c r="P1173" s="14"/>
      <c r="Q1173" s="13"/>
    </row>
    <row r="1174" spans="3:17" x14ac:dyDescent="0.25">
      <c r="C1174" s="12"/>
      <c r="D1174" s="7"/>
      <c r="P1174" s="14"/>
      <c r="Q1174" s="13"/>
    </row>
    <row r="1175" spans="3:17" x14ac:dyDescent="0.25">
      <c r="C1175" s="12"/>
      <c r="D1175" s="7"/>
      <c r="P1175" s="14"/>
      <c r="Q1175" s="13"/>
    </row>
    <row r="1176" spans="3:17" x14ac:dyDescent="0.25">
      <c r="C1176" s="12"/>
      <c r="D1176" s="7"/>
      <c r="P1176" s="14"/>
      <c r="Q1176" s="13"/>
    </row>
    <row r="1177" spans="3:17" x14ac:dyDescent="0.25">
      <c r="C1177" s="12"/>
      <c r="D1177" s="7"/>
      <c r="P1177" s="14"/>
      <c r="Q1177" s="13"/>
    </row>
    <row r="1178" spans="3:17" x14ac:dyDescent="0.25">
      <c r="C1178" s="12"/>
      <c r="D1178" s="7"/>
      <c r="P1178" s="14"/>
      <c r="Q1178" s="13"/>
    </row>
    <row r="1179" spans="3:17" x14ac:dyDescent="0.25">
      <c r="C1179" s="12"/>
      <c r="D1179" s="7"/>
      <c r="P1179" s="14"/>
      <c r="Q1179" s="13"/>
    </row>
    <row r="1180" spans="3:17" x14ac:dyDescent="0.25">
      <c r="C1180" s="12"/>
      <c r="D1180" s="7"/>
      <c r="P1180" s="14"/>
      <c r="Q1180" s="13"/>
    </row>
    <row r="1181" spans="3:17" x14ac:dyDescent="0.25">
      <c r="C1181" s="12"/>
      <c r="D1181" s="7"/>
      <c r="P1181" s="14"/>
      <c r="Q1181" s="13"/>
    </row>
    <row r="1182" spans="3:17" x14ac:dyDescent="0.25">
      <c r="C1182" s="12"/>
      <c r="D1182" s="7"/>
      <c r="P1182" s="14"/>
      <c r="Q1182" s="13"/>
    </row>
    <row r="1183" spans="3:17" x14ac:dyDescent="0.25">
      <c r="C1183" s="12"/>
      <c r="D1183" s="7"/>
      <c r="P1183" s="14"/>
      <c r="Q1183" s="13"/>
    </row>
    <row r="1184" spans="3:17" x14ac:dyDescent="0.25">
      <c r="C1184" s="12"/>
      <c r="D1184" s="7"/>
      <c r="P1184" s="14"/>
      <c r="Q1184" s="13"/>
    </row>
    <row r="1185" spans="3:17" x14ac:dyDescent="0.25">
      <c r="C1185" s="12"/>
      <c r="D1185" s="7"/>
      <c r="P1185" s="14"/>
      <c r="Q1185" s="13"/>
    </row>
    <row r="1186" spans="3:17" x14ac:dyDescent="0.25">
      <c r="C1186" s="12"/>
      <c r="D1186" s="7"/>
      <c r="P1186" s="14"/>
      <c r="Q1186" s="13"/>
    </row>
    <row r="1187" spans="3:17" x14ac:dyDescent="0.25">
      <c r="C1187" s="12"/>
      <c r="D1187" s="7"/>
      <c r="P1187" s="14"/>
      <c r="Q1187" s="13"/>
    </row>
    <row r="1188" spans="3:17" x14ac:dyDescent="0.25">
      <c r="C1188" s="12"/>
      <c r="D1188" s="7"/>
      <c r="P1188" s="14"/>
      <c r="Q1188" s="13"/>
    </row>
    <row r="1189" spans="3:17" x14ac:dyDescent="0.25">
      <c r="C1189" s="12"/>
      <c r="D1189" s="7"/>
      <c r="P1189" s="14"/>
      <c r="Q1189" s="13"/>
    </row>
    <row r="1190" spans="3:17" x14ac:dyDescent="0.25">
      <c r="C1190" s="12"/>
      <c r="D1190" s="7"/>
      <c r="P1190" s="14"/>
      <c r="Q1190" s="13"/>
    </row>
    <row r="1191" spans="3:17" x14ac:dyDescent="0.25">
      <c r="C1191" s="12"/>
      <c r="D1191" s="7"/>
      <c r="P1191" s="14"/>
      <c r="Q1191" s="13"/>
    </row>
    <row r="1192" spans="3:17" x14ac:dyDescent="0.25">
      <c r="C1192" s="12"/>
      <c r="D1192" s="7"/>
      <c r="P1192" s="14"/>
      <c r="Q1192" s="13"/>
    </row>
    <row r="1193" spans="3:17" x14ac:dyDescent="0.25">
      <c r="C1193" s="12"/>
      <c r="D1193" s="7"/>
      <c r="P1193" s="14"/>
      <c r="Q1193" s="13"/>
    </row>
    <row r="1194" spans="3:17" x14ac:dyDescent="0.25">
      <c r="C1194" s="12"/>
      <c r="D1194" s="7"/>
      <c r="P1194" s="14"/>
      <c r="Q1194" s="13"/>
    </row>
    <row r="1195" spans="3:17" x14ac:dyDescent="0.25">
      <c r="C1195" s="12"/>
      <c r="D1195" s="7"/>
      <c r="P1195" s="14"/>
      <c r="Q1195" s="13"/>
    </row>
    <row r="1196" spans="3:17" x14ac:dyDescent="0.25">
      <c r="C1196" s="12"/>
      <c r="D1196" s="7"/>
      <c r="P1196" s="14"/>
      <c r="Q1196" s="13"/>
    </row>
    <row r="1197" spans="3:17" x14ac:dyDescent="0.25">
      <c r="C1197" s="12"/>
      <c r="D1197" s="7"/>
      <c r="P1197" s="14"/>
      <c r="Q1197" s="13"/>
    </row>
    <row r="1198" spans="3:17" x14ac:dyDescent="0.25">
      <c r="C1198" s="12"/>
      <c r="D1198" s="7"/>
      <c r="P1198" s="14"/>
      <c r="Q1198" s="13"/>
    </row>
    <row r="1199" spans="3:17" x14ac:dyDescent="0.25">
      <c r="C1199" s="12"/>
      <c r="D1199" s="7"/>
      <c r="P1199" s="14"/>
      <c r="Q1199" s="13"/>
    </row>
    <row r="1200" spans="3:17" x14ac:dyDescent="0.25">
      <c r="C1200" s="12"/>
      <c r="D1200" s="7"/>
      <c r="P1200" s="14"/>
      <c r="Q1200" s="13"/>
    </row>
    <row r="1201" spans="3:17" x14ac:dyDescent="0.25">
      <c r="C1201" s="12"/>
      <c r="D1201" s="7"/>
      <c r="P1201" s="14"/>
      <c r="Q1201" s="13"/>
    </row>
    <row r="1202" spans="3:17" x14ac:dyDescent="0.25">
      <c r="C1202" s="12"/>
      <c r="D1202" s="7"/>
      <c r="P1202" s="14"/>
      <c r="Q1202" s="13"/>
    </row>
    <row r="1203" spans="3:17" x14ac:dyDescent="0.25">
      <c r="C1203" s="12"/>
      <c r="D1203" s="7"/>
      <c r="P1203" s="14"/>
      <c r="Q1203" s="13"/>
    </row>
    <row r="1204" spans="3:17" x14ac:dyDescent="0.25">
      <c r="C1204" s="12"/>
      <c r="D1204" s="7"/>
      <c r="P1204" s="14"/>
      <c r="Q1204" s="13"/>
    </row>
    <row r="1205" spans="3:17" x14ac:dyDescent="0.25">
      <c r="C1205" s="12"/>
      <c r="D1205" s="7"/>
      <c r="P1205" s="14"/>
      <c r="Q1205" s="13"/>
    </row>
    <row r="1206" spans="3:17" x14ac:dyDescent="0.25">
      <c r="C1206" s="12"/>
      <c r="D1206" s="7"/>
      <c r="P1206" s="14"/>
      <c r="Q1206" s="13"/>
    </row>
    <row r="1207" spans="3:17" x14ac:dyDescent="0.25">
      <c r="C1207" s="12"/>
      <c r="D1207" s="7"/>
      <c r="P1207" s="14"/>
      <c r="Q1207" s="13"/>
    </row>
    <row r="1208" spans="3:17" x14ac:dyDescent="0.25">
      <c r="C1208" s="12"/>
      <c r="D1208" s="7"/>
      <c r="P1208" s="14"/>
      <c r="Q1208" s="13"/>
    </row>
    <row r="1209" spans="3:17" x14ac:dyDescent="0.25">
      <c r="C1209" s="12"/>
      <c r="D1209" s="7"/>
      <c r="P1209" s="14"/>
      <c r="Q1209" s="13"/>
    </row>
    <row r="1210" spans="3:17" x14ac:dyDescent="0.25">
      <c r="C1210" s="12"/>
      <c r="D1210" s="7"/>
      <c r="P1210" s="14"/>
      <c r="Q1210" s="13"/>
    </row>
    <row r="1211" spans="3:17" x14ac:dyDescent="0.25">
      <c r="C1211" s="12"/>
      <c r="D1211" s="7"/>
      <c r="P1211" s="14"/>
      <c r="Q1211" s="13"/>
    </row>
    <row r="1212" spans="3:17" x14ac:dyDescent="0.25">
      <c r="C1212" s="12"/>
      <c r="D1212" s="7"/>
      <c r="P1212" s="14"/>
      <c r="Q1212" s="13"/>
    </row>
    <row r="1213" spans="3:17" x14ac:dyDescent="0.25">
      <c r="C1213" s="12"/>
      <c r="D1213" s="7"/>
      <c r="P1213" s="14"/>
      <c r="Q1213" s="13"/>
    </row>
    <row r="1214" spans="3:17" x14ac:dyDescent="0.25">
      <c r="C1214" s="12"/>
      <c r="D1214" s="7"/>
      <c r="P1214" s="14"/>
      <c r="Q1214" s="13"/>
    </row>
    <row r="1215" spans="3:17" x14ac:dyDescent="0.25">
      <c r="C1215" s="12"/>
      <c r="D1215" s="7"/>
      <c r="P1215" s="14"/>
      <c r="Q1215" s="13"/>
    </row>
    <row r="1216" spans="3:17" x14ac:dyDescent="0.25">
      <c r="C1216" s="12"/>
      <c r="D1216" s="7"/>
      <c r="P1216" s="14"/>
      <c r="Q1216" s="13"/>
    </row>
    <row r="1217" spans="3:17" x14ac:dyDescent="0.25">
      <c r="C1217" s="12"/>
      <c r="D1217" s="7"/>
      <c r="P1217" s="14"/>
      <c r="Q1217" s="13"/>
    </row>
    <row r="1218" spans="3:17" x14ac:dyDescent="0.25">
      <c r="C1218" s="12"/>
      <c r="D1218" s="7"/>
      <c r="P1218" s="14"/>
      <c r="Q1218" s="13"/>
    </row>
    <row r="1219" spans="3:17" x14ac:dyDescent="0.25">
      <c r="C1219" s="12"/>
      <c r="D1219" s="7"/>
      <c r="P1219" s="14"/>
      <c r="Q1219" s="13"/>
    </row>
    <row r="1220" spans="3:17" x14ac:dyDescent="0.25">
      <c r="C1220" s="12"/>
      <c r="D1220" s="7"/>
      <c r="P1220" s="14"/>
      <c r="Q1220" s="13"/>
    </row>
    <row r="1221" spans="3:17" x14ac:dyDescent="0.25">
      <c r="C1221" s="12"/>
      <c r="D1221" s="7"/>
      <c r="P1221" s="14"/>
      <c r="Q1221" s="13"/>
    </row>
    <row r="1222" spans="3:17" x14ac:dyDescent="0.25">
      <c r="C1222" s="12"/>
      <c r="D1222" s="7"/>
      <c r="P1222" s="14"/>
      <c r="Q1222" s="13"/>
    </row>
    <row r="1223" spans="3:17" x14ac:dyDescent="0.25">
      <c r="C1223" s="12"/>
      <c r="D1223" s="7"/>
      <c r="P1223" s="14"/>
      <c r="Q1223" s="13"/>
    </row>
    <row r="1224" spans="3:17" x14ac:dyDescent="0.25">
      <c r="C1224" s="12"/>
      <c r="D1224" s="7"/>
      <c r="P1224" s="14"/>
      <c r="Q1224" s="13"/>
    </row>
    <row r="1225" spans="3:17" x14ac:dyDescent="0.25">
      <c r="C1225" s="12"/>
      <c r="D1225" s="7"/>
      <c r="P1225" s="14"/>
      <c r="Q1225" s="13"/>
    </row>
    <row r="1226" spans="3:17" x14ac:dyDescent="0.25">
      <c r="C1226" s="12"/>
      <c r="D1226" s="7"/>
      <c r="P1226" s="14"/>
      <c r="Q1226" s="13"/>
    </row>
    <row r="1227" spans="3:17" x14ac:dyDescent="0.25">
      <c r="C1227" s="12"/>
      <c r="D1227" s="7"/>
      <c r="P1227" s="14"/>
      <c r="Q1227" s="13"/>
    </row>
    <row r="1228" spans="3:17" x14ac:dyDescent="0.25">
      <c r="C1228" s="12"/>
      <c r="D1228" s="7"/>
      <c r="P1228" s="14"/>
      <c r="Q1228" s="13"/>
    </row>
    <row r="1229" spans="3:17" x14ac:dyDescent="0.25">
      <c r="C1229" s="12"/>
      <c r="D1229" s="7"/>
      <c r="P1229" s="14"/>
      <c r="Q1229" s="13"/>
    </row>
    <row r="1230" spans="3:17" x14ac:dyDescent="0.25">
      <c r="C1230" s="12"/>
      <c r="D1230" s="7"/>
      <c r="P1230" s="14"/>
      <c r="Q1230" s="13"/>
    </row>
    <row r="1231" spans="3:17" x14ac:dyDescent="0.25">
      <c r="C1231" s="12"/>
      <c r="D1231" s="7"/>
      <c r="P1231" s="14"/>
      <c r="Q1231" s="13"/>
    </row>
    <row r="1232" spans="3:17" x14ac:dyDescent="0.25">
      <c r="C1232" s="12"/>
      <c r="D1232" s="7"/>
      <c r="P1232" s="14"/>
      <c r="Q1232" s="13"/>
    </row>
    <row r="1233" spans="3:17" x14ac:dyDescent="0.25">
      <c r="C1233" s="12"/>
      <c r="D1233" s="7"/>
      <c r="P1233" s="14"/>
      <c r="Q1233" s="13"/>
    </row>
    <row r="1234" spans="3:17" x14ac:dyDescent="0.25">
      <c r="C1234" s="12"/>
      <c r="D1234" s="7"/>
      <c r="P1234" s="14"/>
      <c r="Q1234" s="13"/>
    </row>
    <row r="1235" spans="3:17" x14ac:dyDescent="0.25">
      <c r="C1235" s="12"/>
      <c r="D1235" s="7"/>
      <c r="P1235" s="14"/>
      <c r="Q1235" s="13"/>
    </row>
    <row r="1236" spans="3:17" x14ac:dyDescent="0.25">
      <c r="C1236" s="12"/>
      <c r="D1236" s="7"/>
      <c r="P1236" s="14"/>
      <c r="Q1236" s="13"/>
    </row>
    <row r="1237" spans="3:17" x14ac:dyDescent="0.25">
      <c r="C1237" s="12"/>
      <c r="D1237" s="7"/>
      <c r="P1237" s="14"/>
      <c r="Q1237" s="13"/>
    </row>
    <row r="1238" spans="3:17" x14ac:dyDescent="0.25">
      <c r="C1238" s="12"/>
      <c r="D1238" s="7"/>
      <c r="P1238" s="14"/>
      <c r="Q1238" s="13"/>
    </row>
    <row r="1239" spans="3:17" x14ac:dyDescent="0.25">
      <c r="C1239" s="12"/>
      <c r="D1239" s="7"/>
      <c r="P1239" s="14"/>
      <c r="Q1239" s="13"/>
    </row>
    <row r="1240" spans="3:17" x14ac:dyDescent="0.25">
      <c r="C1240" s="12"/>
      <c r="D1240" s="7"/>
      <c r="P1240" s="14"/>
      <c r="Q1240" s="13"/>
    </row>
    <row r="1241" spans="3:17" x14ac:dyDescent="0.25">
      <c r="C1241" s="12"/>
      <c r="D1241" s="7"/>
      <c r="P1241" s="14"/>
      <c r="Q1241" s="13"/>
    </row>
    <row r="1242" spans="3:17" x14ac:dyDescent="0.25">
      <c r="C1242" s="12"/>
      <c r="D1242" s="7"/>
      <c r="P1242" s="14"/>
      <c r="Q1242" s="13"/>
    </row>
    <row r="1243" spans="3:17" x14ac:dyDescent="0.25">
      <c r="C1243" s="12"/>
      <c r="D1243" s="7"/>
      <c r="P1243" s="14"/>
      <c r="Q1243" s="13"/>
    </row>
    <row r="1244" spans="3:17" x14ac:dyDescent="0.25">
      <c r="C1244" s="12"/>
      <c r="D1244" s="7"/>
      <c r="P1244" s="14"/>
      <c r="Q1244" s="13"/>
    </row>
    <row r="1245" spans="3:17" x14ac:dyDescent="0.25">
      <c r="C1245" s="12"/>
      <c r="D1245" s="7"/>
      <c r="P1245" s="14"/>
      <c r="Q1245" s="13"/>
    </row>
    <row r="1246" spans="3:17" x14ac:dyDescent="0.25">
      <c r="C1246" s="12"/>
      <c r="D1246" s="7"/>
      <c r="P1246" s="14"/>
      <c r="Q1246" s="13"/>
    </row>
    <row r="1247" spans="3:17" x14ac:dyDescent="0.25">
      <c r="C1247" s="12"/>
      <c r="D1247" s="7"/>
      <c r="P1247" s="14"/>
      <c r="Q1247" s="13"/>
    </row>
    <row r="1248" spans="3:17" x14ac:dyDescent="0.25">
      <c r="C1248" s="12"/>
      <c r="D1248" s="7"/>
      <c r="P1248" s="14"/>
      <c r="Q1248" s="13"/>
    </row>
    <row r="1249" spans="3:17" x14ac:dyDescent="0.25">
      <c r="C1249" s="12"/>
      <c r="D1249" s="7"/>
      <c r="P1249" s="14"/>
      <c r="Q1249" s="13"/>
    </row>
    <row r="1250" spans="3:17" x14ac:dyDescent="0.25">
      <c r="C1250" s="12"/>
      <c r="D1250" s="7"/>
      <c r="P1250" s="14"/>
      <c r="Q1250" s="13"/>
    </row>
    <row r="1251" spans="3:17" x14ac:dyDescent="0.25">
      <c r="C1251" s="12"/>
      <c r="D1251" s="7"/>
      <c r="P1251" s="14"/>
      <c r="Q1251" s="13"/>
    </row>
    <row r="1252" spans="3:17" x14ac:dyDescent="0.25">
      <c r="C1252" s="12"/>
      <c r="D1252" s="7"/>
      <c r="P1252" s="14"/>
      <c r="Q1252" s="13"/>
    </row>
    <row r="1253" spans="3:17" x14ac:dyDescent="0.25">
      <c r="C1253" s="12"/>
      <c r="D1253" s="7"/>
      <c r="P1253" s="14"/>
      <c r="Q1253" s="13"/>
    </row>
    <row r="1254" spans="3:17" x14ac:dyDescent="0.25">
      <c r="C1254" s="12"/>
      <c r="D1254" s="7"/>
      <c r="P1254" s="14"/>
      <c r="Q1254" s="13"/>
    </row>
    <row r="1255" spans="3:17" x14ac:dyDescent="0.25">
      <c r="C1255" s="12"/>
      <c r="D1255" s="7"/>
      <c r="P1255" s="14"/>
      <c r="Q1255" s="13"/>
    </row>
    <row r="1256" spans="3:17" x14ac:dyDescent="0.25">
      <c r="C1256" s="12"/>
      <c r="D1256" s="7"/>
      <c r="P1256" s="14"/>
      <c r="Q1256" s="13"/>
    </row>
    <row r="1257" spans="3:17" x14ac:dyDescent="0.25">
      <c r="C1257" s="12"/>
      <c r="D1257" s="7"/>
      <c r="P1257" s="14"/>
      <c r="Q1257" s="13"/>
    </row>
    <row r="1258" spans="3:17" x14ac:dyDescent="0.25">
      <c r="C1258" s="12"/>
      <c r="D1258" s="7"/>
      <c r="P1258" s="14"/>
      <c r="Q1258" s="13"/>
    </row>
    <row r="1259" spans="3:17" x14ac:dyDescent="0.25">
      <c r="C1259" s="12"/>
      <c r="D1259" s="7"/>
      <c r="P1259" s="14"/>
      <c r="Q1259" s="13"/>
    </row>
    <row r="1260" spans="3:17" x14ac:dyDescent="0.25">
      <c r="C1260" s="12"/>
      <c r="D1260" s="7"/>
      <c r="P1260" s="14"/>
      <c r="Q1260" s="13"/>
    </row>
    <row r="1261" spans="3:17" x14ac:dyDescent="0.25">
      <c r="C1261" s="12"/>
      <c r="D1261" s="7"/>
      <c r="P1261" s="14"/>
      <c r="Q1261" s="13"/>
    </row>
    <row r="1262" spans="3:17" x14ac:dyDescent="0.25">
      <c r="C1262" s="12"/>
      <c r="D1262" s="7"/>
      <c r="P1262" s="14"/>
      <c r="Q1262" s="13"/>
    </row>
    <row r="1263" spans="3:17" x14ac:dyDescent="0.25">
      <c r="C1263" s="12"/>
      <c r="D1263" s="7"/>
      <c r="P1263" s="14"/>
      <c r="Q1263" s="13"/>
    </row>
    <row r="1264" spans="3:17" x14ac:dyDescent="0.25">
      <c r="C1264" s="12"/>
      <c r="D1264" s="7"/>
      <c r="P1264" s="14"/>
      <c r="Q1264" s="13"/>
    </row>
    <row r="1265" spans="3:17" x14ac:dyDescent="0.25">
      <c r="C1265" s="12"/>
      <c r="D1265" s="7"/>
      <c r="P1265" s="14"/>
      <c r="Q1265" s="13"/>
    </row>
    <row r="1266" spans="3:17" x14ac:dyDescent="0.25">
      <c r="C1266" s="12"/>
      <c r="D1266" s="7"/>
      <c r="P1266" s="14"/>
      <c r="Q1266" s="13"/>
    </row>
    <row r="1267" spans="3:17" x14ac:dyDescent="0.25">
      <c r="C1267" s="12"/>
      <c r="D1267" s="7"/>
      <c r="P1267" s="14"/>
      <c r="Q1267" s="13"/>
    </row>
    <row r="1268" spans="3:17" x14ac:dyDescent="0.25">
      <c r="C1268" s="12"/>
      <c r="D1268" s="7"/>
      <c r="P1268" s="14"/>
      <c r="Q1268" s="13"/>
    </row>
    <row r="1269" spans="3:17" x14ac:dyDescent="0.25">
      <c r="C1269" s="12"/>
      <c r="D1269" s="7"/>
      <c r="P1269" s="14"/>
      <c r="Q1269" s="13"/>
    </row>
    <row r="1270" spans="3:17" x14ac:dyDescent="0.25">
      <c r="C1270" s="12"/>
      <c r="D1270" s="7"/>
      <c r="P1270" s="14"/>
      <c r="Q1270" s="13"/>
    </row>
    <row r="1271" spans="3:17" x14ac:dyDescent="0.25">
      <c r="C1271" s="12"/>
      <c r="D1271" s="7"/>
      <c r="P1271" s="14"/>
      <c r="Q1271" s="13"/>
    </row>
    <row r="1272" spans="3:17" x14ac:dyDescent="0.25">
      <c r="C1272" s="12"/>
      <c r="D1272" s="7"/>
      <c r="P1272" s="14"/>
      <c r="Q1272" s="13"/>
    </row>
    <row r="1273" spans="3:17" x14ac:dyDescent="0.25">
      <c r="C1273" s="12"/>
      <c r="D1273" s="7"/>
      <c r="P1273" s="14"/>
      <c r="Q1273" s="13"/>
    </row>
    <row r="1274" spans="3:17" x14ac:dyDescent="0.25">
      <c r="C1274" s="12"/>
      <c r="D1274" s="7"/>
      <c r="P1274" s="14"/>
      <c r="Q1274" s="13"/>
    </row>
    <row r="1275" spans="3:17" x14ac:dyDescent="0.25">
      <c r="C1275" s="12"/>
      <c r="D1275" s="7"/>
      <c r="P1275" s="14"/>
      <c r="Q1275" s="13"/>
    </row>
    <row r="1276" spans="3:17" x14ac:dyDescent="0.25">
      <c r="C1276" s="12"/>
      <c r="D1276" s="7"/>
      <c r="P1276" s="14"/>
      <c r="Q1276" s="13"/>
    </row>
    <row r="1277" spans="3:17" x14ac:dyDescent="0.25">
      <c r="C1277" s="12"/>
      <c r="D1277" s="7"/>
      <c r="P1277" s="14"/>
      <c r="Q1277" s="13"/>
    </row>
    <row r="1278" spans="3:17" x14ac:dyDescent="0.25">
      <c r="C1278" s="12"/>
      <c r="D1278" s="7"/>
      <c r="P1278" s="14"/>
      <c r="Q1278" s="13"/>
    </row>
    <row r="1279" spans="3:17" x14ac:dyDescent="0.25">
      <c r="C1279" s="12"/>
      <c r="D1279" s="7"/>
      <c r="P1279" s="14"/>
      <c r="Q1279" s="13"/>
    </row>
    <row r="1280" spans="3:17" x14ac:dyDescent="0.25">
      <c r="C1280" s="12"/>
      <c r="D1280" s="7"/>
      <c r="P1280" s="14"/>
      <c r="Q1280" s="13"/>
    </row>
    <row r="1281" spans="3:17" x14ac:dyDescent="0.25">
      <c r="C1281" s="12"/>
      <c r="D1281" s="7"/>
      <c r="P1281" s="14"/>
      <c r="Q1281" s="13"/>
    </row>
    <row r="1282" spans="3:17" x14ac:dyDescent="0.25">
      <c r="C1282" s="12"/>
      <c r="D1282" s="7"/>
      <c r="P1282" s="14"/>
      <c r="Q1282" s="13"/>
    </row>
    <row r="1283" spans="3:17" x14ac:dyDescent="0.25">
      <c r="C1283" s="12"/>
      <c r="D1283" s="7"/>
      <c r="P1283" s="14"/>
      <c r="Q1283" s="13"/>
    </row>
    <row r="1284" spans="3:17" x14ac:dyDescent="0.25">
      <c r="C1284" s="12"/>
      <c r="D1284" s="7"/>
      <c r="P1284" s="14"/>
      <c r="Q1284" s="13"/>
    </row>
    <row r="1285" spans="3:17" x14ac:dyDescent="0.25">
      <c r="C1285" s="12"/>
      <c r="D1285" s="7"/>
      <c r="P1285" s="14"/>
      <c r="Q1285" s="13"/>
    </row>
    <row r="1286" spans="3:17" x14ac:dyDescent="0.25">
      <c r="C1286" s="12"/>
      <c r="D1286" s="7"/>
      <c r="P1286" s="14"/>
      <c r="Q1286" s="13"/>
    </row>
    <row r="1287" spans="3:17" x14ac:dyDescent="0.25">
      <c r="C1287" s="12"/>
      <c r="D1287" s="7"/>
      <c r="P1287" s="14"/>
      <c r="Q1287" s="13"/>
    </row>
    <row r="1288" spans="3:17" x14ac:dyDescent="0.25">
      <c r="C1288" s="12"/>
      <c r="D1288" s="7"/>
      <c r="P1288" s="14"/>
      <c r="Q1288" s="13"/>
    </row>
    <row r="1289" spans="3:17" x14ac:dyDescent="0.25">
      <c r="C1289" s="12"/>
      <c r="D1289" s="7"/>
      <c r="P1289" s="14"/>
      <c r="Q1289" s="13"/>
    </row>
    <row r="1290" spans="3:17" x14ac:dyDescent="0.25">
      <c r="C1290" s="12"/>
      <c r="D1290" s="7"/>
      <c r="P1290" s="14"/>
      <c r="Q1290" s="13"/>
    </row>
    <row r="1291" spans="3:17" x14ac:dyDescent="0.25">
      <c r="C1291" s="12"/>
      <c r="D1291" s="7"/>
      <c r="P1291" s="14"/>
      <c r="Q1291" s="13"/>
    </row>
    <row r="1292" spans="3:17" x14ac:dyDescent="0.25">
      <c r="C1292" s="12"/>
      <c r="D1292" s="7"/>
      <c r="P1292" s="14"/>
      <c r="Q1292" s="13"/>
    </row>
    <row r="1293" spans="3:17" x14ac:dyDescent="0.25">
      <c r="C1293" s="12"/>
      <c r="D1293" s="7"/>
      <c r="P1293" s="14"/>
      <c r="Q1293" s="13"/>
    </row>
    <row r="1294" spans="3:17" x14ac:dyDescent="0.25">
      <c r="C1294" s="12"/>
      <c r="D1294" s="7"/>
      <c r="P1294" s="14"/>
      <c r="Q1294" s="13"/>
    </row>
    <row r="1295" spans="3:17" x14ac:dyDescent="0.25">
      <c r="C1295" s="12"/>
      <c r="D1295" s="7"/>
      <c r="P1295" s="14"/>
      <c r="Q1295" s="13"/>
    </row>
    <row r="1296" spans="3:17" x14ac:dyDescent="0.25">
      <c r="C1296" s="12"/>
      <c r="D1296" s="7"/>
      <c r="P1296" s="14"/>
      <c r="Q1296" s="13"/>
    </row>
    <row r="1297" spans="3:17" x14ac:dyDescent="0.25">
      <c r="C1297" s="12"/>
      <c r="D1297" s="7"/>
      <c r="P1297" s="14"/>
      <c r="Q1297" s="13"/>
    </row>
    <row r="1298" spans="3:17" x14ac:dyDescent="0.25">
      <c r="C1298" s="12"/>
      <c r="D1298" s="7"/>
      <c r="P1298" s="14"/>
      <c r="Q1298" s="13"/>
    </row>
    <row r="1299" spans="3:17" x14ac:dyDescent="0.25">
      <c r="C1299" s="12"/>
      <c r="D1299" s="7"/>
      <c r="P1299" s="14"/>
      <c r="Q1299" s="13"/>
    </row>
    <row r="1300" spans="3:17" x14ac:dyDescent="0.25">
      <c r="C1300" s="12"/>
      <c r="D1300" s="7"/>
      <c r="P1300" s="14"/>
      <c r="Q1300" s="13"/>
    </row>
    <row r="1301" spans="3:17" x14ac:dyDescent="0.25">
      <c r="C1301" s="12"/>
      <c r="D1301" s="7"/>
      <c r="P1301" s="14"/>
      <c r="Q1301" s="13"/>
    </row>
    <row r="1302" spans="3:17" x14ac:dyDescent="0.25">
      <c r="C1302" s="12"/>
      <c r="D1302" s="7"/>
      <c r="P1302" s="14"/>
      <c r="Q1302" s="13"/>
    </row>
    <row r="1303" spans="3:17" x14ac:dyDescent="0.25">
      <c r="C1303" s="12"/>
      <c r="D1303" s="7"/>
      <c r="P1303" s="14"/>
      <c r="Q1303" s="13"/>
    </row>
    <row r="1304" spans="3:17" x14ac:dyDescent="0.25">
      <c r="C1304" s="12"/>
      <c r="D1304" s="7"/>
      <c r="P1304" s="14"/>
      <c r="Q1304" s="13"/>
    </row>
    <row r="1305" spans="3:17" x14ac:dyDescent="0.25">
      <c r="C1305" s="12"/>
      <c r="D1305" s="7"/>
      <c r="P1305" s="14"/>
      <c r="Q1305" s="13"/>
    </row>
    <row r="1306" spans="3:17" x14ac:dyDescent="0.25">
      <c r="C1306" s="12"/>
      <c r="D1306" s="7"/>
      <c r="P1306" s="14"/>
      <c r="Q1306" s="13"/>
    </row>
    <row r="1307" spans="3:17" x14ac:dyDescent="0.25">
      <c r="C1307" s="12"/>
      <c r="D1307" s="7"/>
      <c r="P1307" s="14"/>
      <c r="Q1307" s="13"/>
    </row>
    <row r="1308" spans="3:17" x14ac:dyDescent="0.25">
      <c r="C1308" s="12"/>
      <c r="D1308" s="7"/>
      <c r="P1308" s="14"/>
      <c r="Q1308" s="13"/>
    </row>
    <row r="1309" spans="3:17" x14ac:dyDescent="0.25">
      <c r="C1309" s="12"/>
      <c r="D1309" s="7"/>
      <c r="P1309" s="14"/>
      <c r="Q1309" s="13"/>
    </row>
    <row r="1310" spans="3:17" x14ac:dyDescent="0.25">
      <c r="C1310" s="12"/>
      <c r="D1310" s="7"/>
      <c r="P1310" s="14"/>
      <c r="Q1310" s="13"/>
    </row>
    <row r="1311" spans="3:17" x14ac:dyDescent="0.25">
      <c r="C1311" s="12"/>
      <c r="D1311" s="7"/>
      <c r="P1311" s="14"/>
      <c r="Q1311" s="13"/>
    </row>
    <row r="1312" spans="3:17" x14ac:dyDescent="0.25">
      <c r="C1312" s="12"/>
      <c r="D1312" s="7"/>
      <c r="P1312" s="14"/>
      <c r="Q1312" s="13"/>
    </row>
    <row r="1313" spans="3:17" x14ac:dyDescent="0.25">
      <c r="C1313" s="12"/>
      <c r="D1313" s="7"/>
      <c r="P1313" s="14"/>
      <c r="Q1313" s="13"/>
    </row>
    <row r="1314" spans="3:17" x14ac:dyDescent="0.25">
      <c r="C1314" s="12"/>
      <c r="D1314" s="7"/>
      <c r="P1314" s="14"/>
      <c r="Q1314" s="13"/>
    </row>
    <row r="1315" spans="3:17" x14ac:dyDescent="0.25">
      <c r="C1315" s="12"/>
      <c r="D1315" s="7"/>
      <c r="P1315" s="14"/>
      <c r="Q1315" s="13"/>
    </row>
    <row r="1316" spans="3:17" x14ac:dyDescent="0.25">
      <c r="C1316" s="12"/>
      <c r="D1316" s="7"/>
      <c r="P1316" s="14"/>
      <c r="Q1316" s="13"/>
    </row>
    <row r="1317" spans="3:17" x14ac:dyDescent="0.25">
      <c r="C1317" s="12"/>
      <c r="D1317" s="7"/>
      <c r="P1317" s="14"/>
      <c r="Q1317" s="13"/>
    </row>
    <row r="1318" spans="3:17" x14ac:dyDescent="0.25">
      <c r="C1318" s="12"/>
      <c r="D1318" s="7"/>
      <c r="P1318" s="14"/>
      <c r="Q1318" s="13"/>
    </row>
    <row r="1319" spans="3:17" x14ac:dyDescent="0.25">
      <c r="C1319" s="12"/>
      <c r="D1319" s="7"/>
      <c r="P1319" s="14"/>
      <c r="Q1319" s="13"/>
    </row>
    <row r="1320" spans="3:17" x14ac:dyDescent="0.25">
      <c r="C1320" s="12"/>
      <c r="D1320" s="7"/>
      <c r="P1320" s="14"/>
      <c r="Q1320" s="13"/>
    </row>
    <row r="1321" spans="3:17" x14ac:dyDescent="0.25">
      <c r="C1321" s="12"/>
      <c r="D1321" s="7"/>
      <c r="P1321" s="14"/>
      <c r="Q1321" s="13"/>
    </row>
    <row r="1322" spans="3:17" x14ac:dyDescent="0.25">
      <c r="C1322" s="12"/>
      <c r="D1322" s="7"/>
      <c r="P1322" s="14"/>
      <c r="Q1322" s="13"/>
    </row>
    <row r="1323" spans="3:17" x14ac:dyDescent="0.25">
      <c r="C1323" s="12"/>
      <c r="D1323" s="7"/>
      <c r="P1323" s="14"/>
      <c r="Q1323" s="13"/>
    </row>
    <row r="1324" spans="3:17" x14ac:dyDescent="0.25">
      <c r="C1324" s="12"/>
      <c r="D1324" s="7"/>
      <c r="P1324" s="14"/>
      <c r="Q1324" s="13"/>
    </row>
    <row r="1325" spans="3:17" x14ac:dyDescent="0.25">
      <c r="C1325" s="12"/>
      <c r="D1325" s="7"/>
      <c r="P1325" s="14"/>
      <c r="Q1325" s="13"/>
    </row>
    <row r="1326" spans="3:17" x14ac:dyDescent="0.25">
      <c r="C1326" s="12"/>
      <c r="D1326" s="7"/>
      <c r="P1326" s="14"/>
      <c r="Q1326" s="13"/>
    </row>
    <row r="1327" spans="3:17" x14ac:dyDescent="0.25">
      <c r="C1327" s="12"/>
      <c r="D1327" s="7"/>
      <c r="P1327" s="14"/>
      <c r="Q1327" s="13"/>
    </row>
    <row r="1328" spans="3:17" x14ac:dyDescent="0.25">
      <c r="C1328" s="12"/>
      <c r="D1328" s="7"/>
      <c r="P1328" s="14"/>
      <c r="Q1328" s="13"/>
    </row>
    <row r="1329" spans="3:17" x14ac:dyDescent="0.25">
      <c r="C1329" s="12"/>
      <c r="D1329" s="7"/>
      <c r="P1329" s="14"/>
      <c r="Q1329" s="13"/>
    </row>
    <row r="1330" spans="3:17" x14ac:dyDescent="0.25">
      <c r="C1330" s="12"/>
      <c r="D1330" s="7"/>
      <c r="P1330" s="14"/>
      <c r="Q1330" s="13"/>
    </row>
    <row r="1331" spans="3:17" x14ac:dyDescent="0.25">
      <c r="C1331" s="12"/>
      <c r="D1331" s="7"/>
      <c r="P1331" s="14"/>
      <c r="Q1331" s="13"/>
    </row>
    <row r="1332" spans="3:17" x14ac:dyDescent="0.25">
      <c r="C1332" s="12"/>
      <c r="D1332" s="7"/>
      <c r="P1332" s="14"/>
      <c r="Q1332" s="13"/>
    </row>
    <row r="1333" spans="3:17" x14ac:dyDescent="0.25">
      <c r="C1333" s="12"/>
      <c r="D1333" s="7"/>
      <c r="P1333" s="14"/>
      <c r="Q1333" s="13"/>
    </row>
    <row r="1334" spans="3:17" x14ac:dyDescent="0.25">
      <c r="C1334" s="12"/>
      <c r="D1334" s="7"/>
      <c r="P1334" s="14"/>
      <c r="Q1334" s="13"/>
    </row>
    <row r="1335" spans="3:17" x14ac:dyDescent="0.25">
      <c r="C1335" s="12"/>
      <c r="D1335" s="7"/>
      <c r="P1335" s="14"/>
      <c r="Q1335" s="13"/>
    </row>
    <row r="1336" spans="3:17" x14ac:dyDescent="0.25">
      <c r="C1336" s="12"/>
      <c r="D1336" s="7"/>
      <c r="P1336" s="14"/>
      <c r="Q1336" s="13"/>
    </row>
    <row r="1337" spans="3:17" x14ac:dyDescent="0.25">
      <c r="C1337" s="12"/>
      <c r="D1337" s="7"/>
      <c r="P1337" s="14"/>
      <c r="Q1337" s="13"/>
    </row>
    <row r="1338" spans="3:17" x14ac:dyDescent="0.25">
      <c r="C1338" s="12"/>
      <c r="D1338" s="7"/>
      <c r="P1338" s="14"/>
      <c r="Q1338" s="13"/>
    </row>
    <row r="1339" spans="3:17" x14ac:dyDescent="0.25">
      <c r="C1339" s="12"/>
      <c r="D1339" s="7"/>
      <c r="P1339" s="14"/>
      <c r="Q1339" s="13"/>
    </row>
    <row r="1340" spans="3:17" x14ac:dyDescent="0.25">
      <c r="C1340" s="12"/>
      <c r="D1340" s="7"/>
      <c r="P1340" s="14"/>
      <c r="Q1340" s="13"/>
    </row>
    <row r="1341" spans="3:17" x14ac:dyDescent="0.25">
      <c r="C1341" s="12"/>
      <c r="D1341" s="7"/>
      <c r="P1341" s="14"/>
      <c r="Q1341" s="13"/>
    </row>
    <row r="1342" spans="3:17" x14ac:dyDescent="0.25">
      <c r="C1342" s="12"/>
      <c r="D1342" s="7"/>
      <c r="P1342" s="14"/>
      <c r="Q1342" s="13"/>
    </row>
    <row r="1343" spans="3:17" x14ac:dyDescent="0.25">
      <c r="C1343" s="12"/>
      <c r="D1343" s="7"/>
      <c r="P1343" s="14"/>
      <c r="Q1343" s="13"/>
    </row>
    <row r="1344" spans="3:17" x14ac:dyDescent="0.25">
      <c r="C1344" s="12"/>
      <c r="D1344" s="7"/>
      <c r="P1344" s="14"/>
      <c r="Q1344" s="13"/>
    </row>
    <row r="1345" spans="3:17" x14ac:dyDescent="0.25">
      <c r="C1345" s="12"/>
      <c r="D1345" s="7"/>
      <c r="P1345" s="14"/>
      <c r="Q1345" s="13"/>
    </row>
    <row r="1346" spans="3:17" x14ac:dyDescent="0.25">
      <c r="C1346" s="12"/>
      <c r="D1346" s="7"/>
      <c r="P1346" s="14"/>
      <c r="Q1346" s="13"/>
    </row>
    <row r="1347" spans="3:17" x14ac:dyDescent="0.25">
      <c r="C1347" s="12"/>
      <c r="D1347" s="7"/>
      <c r="P1347" s="14"/>
      <c r="Q1347" s="13"/>
    </row>
    <row r="1348" spans="3:17" x14ac:dyDescent="0.25">
      <c r="C1348" s="12"/>
      <c r="D1348" s="7"/>
      <c r="P1348" s="14"/>
      <c r="Q1348" s="13"/>
    </row>
    <row r="1349" spans="3:17" x14ac:dyDescent="0.25">
      <c r="C1349" s="12"/>
      <c r="D1349" s="7"/>
      <c r="P1349" s="14"/>
      <c r="Q1349" s="13"/>
    </row>
    <row r="1350" spans="3:17" x14ac:dyDescent="0.25">
      <c r="C1350" s="12"/>
      <c r="D1350" s="7"/>
      <c r="P1350" s="14"/>
      <c r="Q1350" s="13"/>
    </row>
    <row r="1351" spans="3:17" x14ac:dyDescent="0.25">
      <c r="C1351" s="12"/>
      <c r="D1351" s="7"/>
      <c r="P1351" s="14"/>
      <c r="Q1351" s="13"/>
    </row>
    <row r="1352" spans="3:17" x14ac:dyDescent="0.25">
      <c r="C1352" s="12"/>
      <c r="D1352" s="7"/>
      <c r="P1352" s="14"/>
      <c r="Q1352" s="13"/>
    </row>
    <row r="1353" spans="3:17" x14ac:dyDescent="0.25">
      <c r="C1353" s="12"/>
      <c r="D1353" s="7"/>
      <c r="P1353" s="14"/>
      <c r="Q1353" s="13"/>
    </row>
    <row r="1354" spans="3:17" x14ac:dyDescent="0.25">
      <c r="C1354" s="12"/>
      <c r="D1354" s="7"/>
      <c r="P1354" s="14"/>
      <c r="Q1354" s="13"/>
    </row>
    <row r="1355" spans="3:17" x14ac:dyDescent="0.25">
      <c r="C1355" s="12"/>
      <c r="D1355" s="7"/>
      <c r="P1355" s="14"/>
      <c r="Q1355" s="13"/>
    </row>
    <row r="1356" spans="3:17" x14ac:dyDescent="0.25">
      <c r="C1356" s="12"/>
      <c r="D1356" s="7"/>
      <c r="P1356" s="14"/>
      <c r="Q1356" s="13"/>
    </row>
    <row r="1357" spans="3:17" x14ac:dyDescent="0.25">
      <c r="C1357" s="12"/>
      <c r="D1357" s="7"/>
      <c r="P1357" s="14"/>
      <c r="Q1357" s="13"/>
    </row>
    <row r="1358" spans="3:17" x14ac:dyDescent="0.25">
      <c r="C1358" s="12"/>
      <c r="D1358" s="7"/>
      <c r="P1358" s="14"/>
      <c r="Q1358" s="13"/>
    </row>
    <row r="1359" spans="3:17" x14ac:dyDescent="0.25">
      <c r="C1359" s="12"/>
      <c r="D1359" s="7"/>
      <c r="P1359" s="14"/>
      <c r="Q1359" s="13"/>
    </row>
    <row r="1360" spans="3:17" x14ac:dyDescent="0.25">
      <c r="C1360" s="12"/>
      <c r="D1360" s="7"/>
      <c r="P1360" s="14"/>
      <c r="Q1360" s="13"/>
    </row>
    <row r="1361" spans="3:17" x14ac:dyDescent="0.25">
      <c r="C1361" s="12"/>
      <c r="D1361" s="7"/>
      <c r="P1361" s="14"/>
      <c r="Q1361" s="13"/>
    </row>
    <row r="1362" spans="3:17" x14ac:dyDescent="0.25">
      <c r="C1362" s="12"/>
      <c r="D1362" s="7"/>
      <c r="P1362" s="14"/>
      <c r="Q1362" s="13"/>
    </row>
    <row r="1363" spans="3:17" x14ac:dyDescent="0.25">
      <c r="C1363" s="12"/>
      <c r="D1363" s="7"/>
      <c r="P1363" s="14"/>
      <c r="Q1363" s="13"/>
    </row>
    <row r="1364" spans="3:17" x14ac:dyDescent="0.25">
      <c r="C1364" s="12"/>
      <c r="D1364" s="7"/>
      <c r="P1364" s="14"/>
      <c r="Q1364" s="13"/>
    </row>
    <row r="1365" spans="3:17" x14ac:dyDescent="0.25">
      <c r="C1365" s="12"/>
      <c r="D1365" s="7"/>
      <c r="P1365" s="14"/>
      <c r="Q1365" s="13"/>
    </row>
    <row r="1366" spans="3:17" x14ac:dyDescent="0.25">
      <c r="C1366" s="12"/>
      <c r="D1366" s="7"/>
      <c r="P1366" s="14"/>
      <c r="Q1366" s="13"/>
    </row>
    <row r="1367" spans="3:17" x14ac:dyDescent="0.25">
      <c r="C1367" s="12"/>
      <c r="D1367" s="7"/>
      <c r="P1367" s="14"/>
      <c r="Q1367" s="13"/>
    </row>
    <row r="1368" spans="3:17" x14ac:dyDescent="0.25">
      <c r="C1368" s="12"/>
      <c r="D1368" s="7"/>
      <c r="P1368" s="14"/>
      <c r="Q1368" s="13"/>
    </row>
    <row r="1369" spans="3:17" x14ac:dyDescent="0.25">
      <c r="C1369" s="12"/>
      <c r="D1369" s="7"/>
      <c r="P1369" s="14"/>
      <c r="Q1369" s="13"/>
    </row>
    <row r="1370" spans="3:17" x14ac:dyDescent="0.25">
      <c r="C1370" s="12"/>
      <c r="D1370" s="7"/>
      <c r="P1370" s="14"/>
      <c r="Q1370" s="13"/>
    </row>
    <row r="1371" spans="3:17" x14ac:dyDescent="0.25">
      <c r="C1371" s="12"/>
      <c r="D1371" s="7"/>
      <c r="P1371" s="14"/>
      <c r="Q1371" s="13"/>
    </row>
    <row r="1372" spans="3:17" x14ac:dyDescent="0.25">
      <c r="C1372" s="12"/>
      <c r="D1372" s="7"/>
      <c r="P1372" s="14"/>
      <c r="Q1372" s="13"/>
    </row>
    <row r="1373" spans="3:17" x14ac:dyDescent="0.25">
      <c r="C1373" s="12"/>
      <c r="D1373" s="7"/>
      <c r="P1373" s="14"/>
      <c r="Q1373" s="13"/>
    </row>
    <row r="1374" spans="3:17" x14ac:dyDescent="0.25">
      <c r="C1374" s="12"/>
      <c r="D1374" s="7"/>
      <c r="P1374" s="14"/>
      <c r="Q1374" s="13"/>
    </row>
    <row r="1375" spans="3:17" x14ac:dyDescent="0.25">
      <c r="C1375" s="12"/>
      <c r="D1375" s="7"/>
      <c r="P1375" s="14"/>
      <c r="Q1375" s="13"/>
    </row>
    <row r="1376" spans="3:17" x14ac:dyDescent="0.25">
      <c r="C1376" s="12"/>
      <c r="D1376" s="7"/>
      <c r="P1376" s="14"/>
      <c r="Q1376" s="13"/>
    </row>
    <row r="1377" spans="3:17" x14ac:dyDescent="0.25">
      <c r="C1377" s="12"/>
      <c r="D1377" s="7"/>
      <c r="P1377" s="14"/>
      <c r="Q1377" s="13"/>
    </row>
    <row r="1378" spans="3:17" x14ac:dyDescent="0.25">
      <c r="C1378" s="12"/>
      <c r="D1378" s="7"/>
      <c r="P1378" s="14"/>
      <c r="Q1378" s="13"/>
    </row>
    <row r="1379" spans="3:17" x14ac:dyDescent="0.25">
      <c r="C1379" s="12"/>
      <c r="D1379" s="7"/>
      <c r="P1379" s="14"/>
      <c r="Q1379" s="13"/>
    </row>
    <row r="1380" spans="3:17" x14ac:dyDescent="0.25">
      <c r="C1380" s="12"/>
      <c r="D1380" s="7"/>
      <c r="P1380" s="14"/>
      <c r="Q1380" s="13"/>
    </row>
    <row r="1381" spans="3:17" x14ac:dyDescent="0.25">
      <c r="C1381" s="12"/>
      <c r="D1381" s="7"/>
      <c r="P1381" s="14"/>
      <c r="Q1381" s="13"/>
    </row>
    <row r="1382" spans="3:17" x14ac:dyDescent="0.25">
      <c r="C1382" s="12"/>
      <c r="D1382" s="7"/>
      <c r="P1382" s="14"/>
      <c r="Q1382" s="13"/>
    </row>
    <row r="1383" spans="3:17" x14ac:dyDescent="0.25">
      <c r="C1383" s="12"/>
      <c r="D1383" s="7"/>
      <c r="P1383" s="14"/>
      <c r="Q1383" s="13"/>
    </row>
    <row r="1384" spans="3:17" x14ac:dyDescent="0.25">
      <c r="C1384" s="12"/>
      <c r="D1384" s="7"/>
      <c r="P1384" s="14"/>
      <c r="Q1384" s="13"/>
    </row>
    <row r="1385" spans="3:17" x14ac:dyDescent="0.25">
      <c r="C1385" s="12"/>
      <c r="D1385" s="7"/>
      <c r="P1385" s="14"/>
      <c r="Q1385" s="13"/>
    </row>
    <row r="1386" spans="3:17" x14ac:dyDescent="0.25">
      <c r="C1386" s="12"/>
      <c r="D1386" s="7"/>
      <c r="P1386" s="14"/>
      <c r="Q1386" s="13"/>
    </row>
    <row r="1387" spans="3:17" x14ac:dyDescent="0.25">
      <c r="C1387" s="12"/>
      <c r="D1387" s="7"/>
      <c r="P1387" s="14"/>
      <c r="Q1387" s="13"/>
    </row>
    <row r="1388" spans="3:17" x14ac:dyDescent="0.25">
      <c r="C1388" s="12"/>
      <c r="D1388" s="7"/>
      <c r="P1388" s="14"/>
      <c r="Q1388" s="13"/>
    </row>
    <row r="1389" spans="3:17" x14ac:dyDescent="0.25">
      <c r="C1389" s="12"/>
      <c r="D1389" s="7"/>
      <c r="P1389" s="14"/>
      <c r="Q1389" s="13"/>
    </row>
    <row r="1390" spans="3:17" x14ac:dyDescent="0.25">
      <c r="C1390" s="12"/>
      <c r="D1390" s="7"/>
      <c r="P1390" s="14"/>
      <c r="Q1390" s="13"/>
    </row>
    <row r="1391" spans="3:17" x14ac:dyDescent="0.25">
      <c r="C1391" s="12"/>
      <c r="D1391" s="7"/>
      <c r="P1391" s="14"/>
      <c r="Q1391" s="13"/>
    </row>
    <row r="1392" spans="3:17" x14ac:dyDescent="0.25">
      <c r="C1392" s="12"/>
      <c r="D1392" s="7"/>
      <c r="P1392" s="14"/>
      <c r="Q1392" s="13"/>
    </row>
    <row r="1393" spans="3:17" x14ac:dyDescent="0.25">
      <c r="C1393" s="12"/>
      <c r="D1393" s="7"/>
      <c r="P1393" s="14"/>
      <c r="Q1393" s="13"/>
    </row>
    <row r="1394" spans="3:17" x14ac:dyDescent="0.25">
      <c r="C1394" s="12"/>
      <c r="D1394" s="7"/>
      <c r="P1394" s="14"/>
      <c r="Q1394" s="13"/>
    </row>
    <row r="1395" spans="3:17" x14ac:dyDescent="0.25">
      <c r="C1395" s="12"/>
      <c r="D1395" s="7"/>
      <c r="P1395" s="14"/>
      <c r="Q1395" s="13"/>
    </row>
    <row r="1396" spans="3:17" x14ac:dyDescent="0.25">
      <c r="C1396" s="12"/>
      <c r="D1396" s="7"/>
      <c r="P1396" s="14"/>
      <c r="Q1396" s="13"/>
    </row>
    <row r="1397" spans="3:17" x14ac:dyDescent="0.25">
      <c r="C1397" s="12"/>
      <c r="D1397" s="7"/>
      <c r="P1397" s="14"/>
      <c r="Q1397" s="13"/>
    </row>
    <row r="1398" spans="3:17" x14ac:dyDescent="0.25">
      <c r="C1398" s="12"/>
      <c r="D1398" s="7"/>
      <c r="P1398" s="14"/>
      <c r="Q1398" s="13"/>
    </row>
    <row r="1399" spans="3:17" x14ac:dyDescent="0.25">
      <c r="C1399" s="12"/>
      <c r="D1399" s="7"/>
      <c r="P1399" s="14"/>
      <c r="Q1399" s="13"/>
    </row>
    <row r="1400" spans="3:17" x14ac:dyDescent="0.25">
      <c r="C1400" s="12"/>
      <c r="D1400" s="7"/>
      <c r="P1400" s="14"/>
      <c r="Q1400" s="13"/>
    </row>
    <row r="1401" spans="3:17" x14ac:dyDescent="0.25">
      <c r="C1401" s="12"/>
      <c r="D1401" s="7"/>
      <c r="P1401" s="14"/>
      <c r="Q1401" s="13"/>
    </row>
    <row r="1402" spans="3:17" x14ac:dyDescent="0.25">
      <c r="C1402" s="12"/>
      <c r="D1402" s="7"/>
      <c r="P1402" s="14"/>
      <c r="Q1402" s="13"/>
    </row>
    <row r="1403" spans="3:17" x14ac:dyDescent="0.25">
      <c r="C1403" s="12"/>
      <c r="D1403" s="7"/>
      <c r="P1403" s="14"/>
      <c r="Q1403" s="13"/>
    </row>
    <row r="1404" spans="3:17" x14ac:dyDescent="0.25">
      <c r="C1404" s="12"/>
      <c r="D1404" s="7"/>
      <c r="P1404" s="14"/>
      <c r="Q1404" s="13"/>
    </row>
    <row r="1405" spans="3:17" x14ac:dyDescent="0.25">
      <c r="C1405" s="12"/>
      <c r="D1405" s="7"/>
      <c r="P1405" s="14"/>
      <c r="Q1405" s="13"/>
    </row>
    <row r="1406" spans="3:17" x14ac:dyDescent="0.25">
      <c r="C1406" s="12"/>
      <c r="D1406" s="7"/>
      <c r="P1406" s="14"/>
      <c r="Q1406" s="13"/>
    </row>
    <row r="1407" spans="3:17" x14ac:dyDescent="0.25">
      <c r="C1407" s="12"/>
      <c r="D1407" s="7"/>
      <c r="P1407" s="14"/>
      <c r="Q1407" s="13"/>
    </row>
    <row r="1408" spans="3:17" x14ac:dyDescent="0.25">
      <c r="C1408" s="12"/>
      <c r="D1408" s="7"/>
      <c r="P1408" s="14"/>
      <c r="Q1408" s="13"/>
    </row>
    <row r="1409" spans="3:17" x14ac:dyDescent="0.25">
      <c r="C1409" s="12"/>
      <c r="D1409" s="7"/>
      <c r="P1409" s="14"/>
      <c r="Q1409" s="13"/>
    </row>
    <row r="1410" spans="3:17" x14ac:dyDescent="0.25">
      <c r="C1410" s="12"/>
      <c r="D1410" s="7"/>
      <c r="P1410" s="14"/>
      <c r="Q1410" s="13"/>
    </row>
    <row r="1411" spans="3:17" x14ac:dyDescent="0.25">
      <c r="C1411" s="12"/>
      <c r="D1411" s="7"/>
      <c r="P1411" s="14"/>
      <c r="Q1411" s="13"/>
    </row>
    <row r="1412" spans="3:17" x14ac:dyDescent="0.25">
      <c r="C1412" s="12"/>
      <c r="D1412" s="7"/>
      <c r="P1412" s="14"/>
      <c r="Q1412" s="13"/>
    </row>
    <row r="1413" spans="3:17" x14ac:dyDescent="0.25">
      <c r="C1413" s="12"/>
      <c r="D1413" s="7"/>
      <c r="P1413" s="14"/>
      <c r="Q1413" s="13"/>
    </row>
    <row r="1414" spans="3:17" x14ac:dyDescent="0.25">
      <c r="C1414" s="12"/>
      <c r="D1414" s="7"/>
      <c r="P1414" s="14"/>
      <c r="Q1414" s="13"/>
    </row>
    <row r="1415" spans="3:17" x14ac:dyDescent="0.25">
      <c r="C1415" s="12"/>
      <c r="D1415" s="7"/>
      <c r="P1415" s="14"/>
      <c r="Q1415" s="13"/>
    </row>
    <row r="1416" spans="3:17" x14ac:dyDescent="0.25">
      <c r="C1416" s="12"/>
      <c r="D1416" s="7"/>
      <c r="P1416" s="14"/>
      <c r="Q1416" s="13"/>
    </row>
    <row r="1417" spans="3:17" x14ac:dyDescent="0.25">
      <c r="C1417" s="12"/>
      <c r="D1417" s="7"/>
      <c r="P1417" s="14"/>
      <c r="Q1417" s="13"/>
    </row>
    <row r="1418" spans="3:17" x14ac:dyDescent="0.25">
      <c r="C1418" s="12"/>
      <c r="D1418" s="7"/>
      <c r="P1418" s="14"/>
      <c r="Q1418" s="13"/>
    </row>
    <row r="1419" spans="3:17" x14ac:dyDescent="0.25">
      <c r="C1419" s="12"/>
      <c r="D1419" s="7"/>
      <c r="P1419" s="14"/>
      <c r="Q1419" s="13"/>
    </row>
    <row r="1420" spans="3:17" x14ac:dyDescent="0.25">
      <c r="C1420" s="12"/>
      <c r="D1420" s="7"/>
      <c r="P1420" s="14"/>
      <c r="Q1420" s="13"/>
    </row>
    <row r="1421" spans="3:17" x14ac:dyDescent="0.25">
      <c r="C1421" s="12"/>
      <c r="D1421" s="7"/>
      <c r="P1421" s="14"/>
      <c r="Q1421" s="13"/>
    </row>
    <row r="1422" spans="3:17" x14ac:dyDescent="0.25">
      <c r="C1422" s="12"/>
      <c r="D1422" s="7"/>
      <c r="P1422" s="14"/>
      <c r="Q1422" s="13"/>
    </row>
    <row r="1423" spans="3:17" x14ac:dyDescent="0.25">
      <c r="C1423" s="12"/>
      <c r="D1423" s="7"/>
      <c r="P1423" s="14"/>
      <c r="Q1423" s="13"/>
    </row>
    <row r="1424" spans="3:17" x14ac:dyDescent="0.25">
      <c r="C1424" s="12"/>
      <c r="D1424" s="7"/>
      <c r="P1424" s="14"/>
      <c r="Q1424" s="13"/>
    </row>
    <row r="1425" spans="3:17" x14ac:dyDescent="0.25">
      <c r="C1425" s="12"/>
      <c r="D1425" s="7"/>
      <c r="P1425" s="14"/>
      <c r="Q1425" s="13"/>
    </row>
    <row r="1426" spans="3:17" x14ac:dyDescent="0.25">
      <c r="C1426" s="12"/>
      <c r="D1426" s="7"/>
      <c r="P1426" s="14"/>
      <c r="Q1426" s="13"/>
    </row>
    <row r="1427" spans="3:17" x14ac:dyDescent="0.25">
      <c r="C1427" s="12"/>
      <c r="D1427" s="7"/>
      <c r="P1427" s="14"/>
      <c r="Q1427" s="13"/>
    </row>
    <row r="1428" spans="3:17" x14ac:dyDescent="0.25">
      <c r="C1428" s="12"/>
      <c r="D1428" s="7"/>
      <c r="P1428" s="14"/>
      <c r="Q1428" s="13"/>
    </row>
    <row r="1429" spans="3:17" x14ac:dyDescent="0.25">
      <c r="C1429" s="12"/>
      <c r="D1429" s="7"/>
      <c r="P1429" s="14"/>
      <c r="Q1429" s="13"/>
    </row>
    <row r="1430" spans="3:17" x14ac:dyDescent="0.25">
      <c r="C1430" s="12"/>
      <c r="D1430" s="7"/>
      <c r="P1430" s="14"/>
      <c r="Q1430" s="13"/>
    </row>
    <row r="1431" spans="3:17" x14ac:dyDescent="0.25">
      <c r="C1431" s="12"/>
      <c r="D1431" s="7"/>
      <c r="P1431" s="14"/>
      <c r="Q1431" s="13"/>
    </row>
    <row r="1432" spans="3:17" x14ac:dyDescent="0.25">
      <c r="C1432" s="12"/>
      <c r="D1432" s="7"/>
      <c r="P1432" s="14"/>
      <c r="Q1432" s="13"/>
    </row>
    <row r="1433" spans="3:17" x14ac:dyDescent="0.25">
      <c r="C1433" s="12"/>
      <c r="D1433" s="7"/>
      <c r="P1433" s="14"/>
      <c r="Q1433" s="13"/>
    </row>
    <row r="1434" spans="3:17" x14ac:dyDescent="0.25">
      <c r="C1434" s="12"/>
      <c r="D1434" s="7"/>
      <c r="P1434" s="14"/>
      <c r="Q1434" s="13"/>
    </row>
    <row r="1435" spans="3:17" x14ac:dyDescent="0.25">
      <c r="C1435" s="12"/>
      <c r="D1435" s="7"/>
      <c r="P1435" s="14"/>
      <c r="Q1435" s="13"/>
    </row>
    <row r="1436" spans="3:17" x14ac:dyDescent="0.25">
      <c r="C1436" s="12"/>
      <c r="D1436" s="7"/>
      <c r="P1436" s="14"/>
      <c r="Q1436" s="13"/>
    </row>
    <row r="1437" spans="3:17" x14ac:dyDescent="0.25">
      <c r="C1437" s="12"/>
      <c r="D1437" s="7"/>
      <c r="P1437" s="14"/>
      <c r="Q1437" s="13"/>
    </row>
    <row r="1438" spans="3:17" x14ac:dyDescent="0.25">
      <c r="C1438" s="12"/>
      <c r="D1438" s="7"/>
      <c r="P1438" s="14"/>
      <c r="Q1438" s="13"/>
    </row>
    <row r="1439" spans="3:17" x14ac:dyDescent="0.25">
      <c r="C1439" s="12"/>
      <c r="D1439" s="7"/>
      <c r="P1439" s="14"/>
      <c r="Q1439" s="13"/>
    </row>
    <row r="1440" spans="3:17" x14ac:dyDescent="0.25">
      <c r="C1440" s="12"/>
      <c r="D1440" s="7"/>
      <c r="P1440" s="14"/>
      <c r="Q1440" s="13"/>
    </row>
    <row r="1441" spans="3:17" x14ac:dyDescent="0.25">
      <c r="C1441" s="12"/>
      <c r="D1441" s="7"/>
      <c r="P1441" s="14"/>
      <c r="Q1441" s="13"/>
    </row>
    <row r="1442" spans="3:17" x14ac:dyDescent="0.25">
      <c r="C1442" s="12"/>
      <c r="D1442" s="7"/>
      <c r="P1442" s="14"/>
      <c r="Q1442" s="13"/>
    </row>
    <row r="1443" spans="3:17" x14ac:dyDescent="0.25">
      <c r="C1443" s="12"/>
      <c r="D1443" s="7"/>
      <c r="P1443" s="14"/>
      <c r="Q1443" s="13"/>
    </row>
    <row r="1444" spans="3:17" x14ac:dyDescent="0.25">
      <c r="C1444" s="12"/>
      <c r="D1444" s="7"/>
      <c r="P1444" s="14"/>
      <c r="Q1444" s="13"/>
    </row>
    <row r="1445" spans="3:17" x14ac:dyDescent="0.25">
      <c r="C1445" s="12"/>
      <c r="D1445" s="7"/>
      <c r="P1445" s="14"/>
      <c r="Q1445" s="13"/>
    </row>
    <row r="1446" spans="3:17" x14ac:dyDescent="0.25">
      <c r="C1446" s="12"/>
      <c r="D1446" s="7"/>
      <c r="P1446" s="14"/>
      <c r="Q1446" s="13"/>
    </row>
    <row r="1447" spans="3:17" x14ac:dyDescent="0.25">
      <c r="C1447" s="12"/>
      <c r="D1447" s="7"/>
      <c r="P1447" s="14"/>
      <c r="Q1447" s="13"/>
    </row>
    <row r="1448" spans="3:17" x14ac:dyDescent="0.25">
      <c r="C1448" s="12"/>
      <c r="D1448" s="7"/>
      <c r="P1448" s="14"/>
      <c r="Q1448" s="13"/>
    </row>
    <row r="1449" spans="3:17" x14ac:dyDescent="0.25">
      <c r="C1449" s="12"/>
      <c r="D1449" s="7"/>
      <c r="P1449" s="14"/>
      <c r="Q1449" s="13"/>
    </row>
    <row r="1450" spans="3:17" x14ac:dyDescent="0.25">
      <c r="C1450" s="12"/>
      <c r="D1450" s="7"/>
      <c r="P1450" s="14"/>
      <c r="Q1450" s="13"/>
    </row>
    <row r="1451" spans="3:17" x14ac:dyDescent="0.25">
      <c r="C1451" s="12"/>
      <c r="D1451" s="7"/>
      <c r="P1451" s="14"/>
      <c r="Q1451" s="13"/>
    </row>
    <row r="1452" spans="3:17" x14ac:dyDescent="0.25">
      <c r="C1452" s="12"/>
      <c r="D1452" s="7"/>
      <c r="P1452" s="14"/>
      <c r="Q1452" s="13"/>
    </row>
    <row r="1453" spans="3:17" x14ac:dyDescent="0.25">
      <c r="C1453" s="12"/>
      <c r="D1453" s="7"/>
      <c r="P1453" s="14"/>
      <c r="Q1453" s="13"/>
    </row>
    <row r="1454" spans="3:17" x14ac:dyDescent="0.25">
      <c r="C1454" s="12"/>
      <c r="D1454" s="7"/>
      <c r="P1454" s="14"/>
      <c r="Q1454" s="13"/>
    </row>
    <row r="1455" spans="3:17" x14ac:dyDescent="0.25">
      <c r="C1455" s="12"/>
      <c r="D1455" s="7"/>
      <c r="P1455" s="14"/>
      <c r="Q1455" s="13"/>
    </row>
    <row r="1456" spans="3:17" x14ac:dyDescent="0.25">
      <c r="C1456" s="12"/>
      <c r="D1456" s="7"/>
      <c r="P1456" s="14"/>
      <c r="Q1456" s="13"/>
    </row>
    <row r="1457" spans="3:17" x14ac:dyDescent="0.25">
      <c r="C1457" s="12"/>
      <c r="D1457" s="7"/>
      <c r="P1457" s="14"/>
      <c r="Q1457" s="13"/>
    </row>
    <row r="1458" spans="3:17" x14ac:dyDescent="0.25">
      <c r="C1458" s="12"/>
      <c r="D1458" s="7"/>
      <c r="P1458" s="14"/>
      <c r="Q1458" s="13"/>
    </row>
    <row r="1459" spans="3:17" x14ac:dyDescent="0.25">
      <c r="C1459" s="12"/>
      <c r="D1459" s="7"/>
      <c r="P1459" s="14"/>
      <c r="Q1459" s="13"/>
    </row>
    <row r="1460" spans="3:17" x14ac:dyDescent="0.25">
      <c r="C1460" s="12"/>
      <c r="D1460" s="7"/>
      <c r="P1460" s="14"/>
      <c r="Q1460" s="13"/>
    </row>
    <row r="1461" spans="3:17" x14ac:dyDescent="0.25">
      <c r="C1461" s="12"/>
      <c r="D1461" s="7"/>
      <c r="P1461" s="14"/>
      <c r="Q1461" s="13"/>
    </row>
    <row r="1462" spans="3:17" x14ac:dyDescent="0.25">
      <c r="C1462" s="12"/>
      <c r="D1462" s="7"/>
      <c r="P1462" s="14"/>
      <c r="Q1462" s="13"/>
    </row>
    <row r="1463" spans="3:17" x14ac:dyDescent="0.25">
      <c r="C1463" s="12"/>
      <c r="D1463" s="7"/>
      <c r="P1463" s="14"/>
      <c r="Q1463" s="13"/>
    </row>
    <row r="1464" spans="3:17" x14ac:dyDescent="0.25">
      <c r="C1464" s="12"/>
      <c r="D1464" s="7"/>
      <c r="P1464" s="14"/>
      <c r="Q1464" s="13"/>
    </row>
    <row r="1465" spans="3:17" x14ac:dyDescent="0.25">
      <c r="C1465" s="12"/>
      <c r="D1465" s="7"/>
      <c r="P1465" s="14"/>
      <c r="Q1465" s="13"/>
    </row>
    <row r="1466" spans="3:17" x14ac:dyDescent="0.25">
      <c r="C1466" s="12"/>
      <c r="D1466" s="7"/>
      <c r="P1466" s="14"/>
      <c r="Q1466" s="13"/>
    </row>
    <row r="1467" spans="3:17" x14ac:dyDescent="0.25">
      <c r="C1467" s="12"/>
      <c r="D1467" s="7"/>
      <c r="P1467" s="14"/>
      <c r="Q1467" s="13"/>
    </row>
    <row r="1468" spans="3:17" x14ac:dyDescent="0.25">
      <c r="C1468" s="12"/>
      <c r="D1468" s="7"/>
      <c r="P1468" s="14"/>
      <c r="Q1468" s="13"/>
    </row>
    <row r="1469" spans="3:17" x14ac:dyDescent="0.25">
      <c r="C1469" s="12"/>
      <c r="D1469" s="7"/>
      <c r="P1469" s="14"/>
      <c r="Q1469" s="13"/>
    </row>
    <row r="1470" spans="3:17" x14ac:dyDescent="0.25">
      <c r="C1470" s="12"/>
      <c r="D1470" s="7"/>
      <c r="P1470" s="14"/>
      <c r="Q1470" s="13"/>
    </row>
    <row r="1471" spans="3:17" x14ac:dyDescent="0.25">
      <c r="C1471" s="12"/>
      <c r="D1471" s="7"/>
      <c r="P1471" s="14"/>
      <c r="Q1471" s="13"/>
    </row>
    <row r="1472" spans="3:17" x14ac:dyDescent="0.25">
      <c r="C1472" s="12"/>
      <c r="D1472" s="7"/>
      <c r="P1472" s="14"/>
      <c r="Q1472" s="13"/>
    </row>
    <row r="1473" spans="3:17" x14ac:dyDescent="0.25">
      <c r="C1473" s="12"/>
      <c r="D1473" s="7"/>
      <c r="P1473" s="14"/>
      <c r="Q1473" s="13"/>
    </row>
    <row r="1474" spans="3:17" x14ac:dyDescent="0.25">
      <c r="C1474" s="12"/>
      <c r="D1474" s="7"/>
      <c r="P1474" s="14"/>
      <c r="Q1474" s="13"/>
    </row>
    <row r="1475" spans="3:17" x14ac:dyDescent="0.25">
      <c r="C1475" s="12"/>
      <c r="D1475" s="7"/>
      <c r="P1475" s="14"/>
      <c r="Q1475" s="13"/>
    </row>
    <row r="1476" spans="3:17" x14ac:dyDescent="0.25">
      <c r="C1476" s="12"/>
      <c r="D1476" s="7"/>
      <c r="P1476" s="14"/>
      <c r="Q1476" s="13"/>
    </row>
    <row r="1477" spans="3:17" x14ac:dyDescent="0.25">
      <c r="C1477" s="12"/>
      <c r="D1477" s="7"/>
      <c r="P1477" s="14"/>
      <c r="Q1477" s="13"/>
    </row>
    <row r="1478" spans="3:17" x14ac:dyDescent="0.25">
      <c r="C1478" s="12"/>
      <c r="D1478" s="7"/>
      <c r="P1478" s="14"/>
      <c r="Q1478" s="13"/>
    </row>
    <row r="1479" spans="3:17" x14ac:dyDescent="0.25">
      <c r="C1479" s="12"/>
      <c r="D1479" s="7"/>
      <c r="P1479" s="14"/>
      <c r="Q1479" s="13"/>
    </row>
    <row r="1480" spans="3:17" x14ac:dyDescent="0.25">
      <c r="C1480" s="12"/>
      <c r="D1480" s="7"/>
      <c r="P1480" s="14"/>
      <c r="Q1480" s="13"/>
    </row>
    <row r="1481" spans="3:17" x14ac:dyDescent="0.25">
      <c r="C1481" s="12"/>
      <c r="D1481" s="7"/>
      <c r="P1481" s="14"/>
      <c r="Q1481" s="13"/>
    </row>
    <row r="1482" spans="3:17" x14ac:dyDescent="0.25">
      <c r="C1482" s="12"/>
      <c r="D1482" s="7"/>
      <c r="P1482" s="14"/>
      <c r="Q1482" s="13"/>
    </row>
    <row r="1483" spans="3:17" x14ac:dyDescent="0.25">
      <c r="C1483" s="12"/>
      <c r="D1483" s="7"/>
      <c r="P1483" s="14"/>
      <c r="Q1483" s="13"/>
    </row>
    <row r="1484" spans="3:17" x14ac:dyDescent="0.25">
      <c r="C1484" s="12"/>
      <c r="D1484" s="7"/>
      <c r="P1484" s="14"/>
      <c r="Q1484" s="13"/>
    </row>
    <row r="1485" spans="3:17" x14ac:dyDescent="0.25">
      <c r="C1485" s="12"/>
      <c r="D1485" s="7"/>
      <c r="P1485" s="14"/>
      <c r="Q1485" s="13"/>
    </row>
    <row r="1486" spans="3:17" x14ac:dyDescent="0.25">
      <c r="C1486" s="12"/>
      <c r="D1486" s="7"/>
      <c r="P1486" s="14"/>
      <c r="Q1486" s="13"/>
    </row>
    <row r="1487" spans="3:17" x14ac:dyDescent="0.25">
      <c r="C1487" s="12"/>
      <c r="D1487" s="7"/>
      <c r="P1487" s="14"/>
      <c r="Q1487" s="13"/>
    </row>
    <row r="1488" spans="3:17" x14ac:dyDescent="0.25">
      <c r="C1488" s="12"/>
      <c r="D1488" s="7"/>
      <c r="P1488" s="14"/>
      <c r="Q1488" s="13"/>
    </row>
    <row r="1489" spans="3:17" x14ac:dyDescent="0.25">
      <c r="C1489" s="12"/>
      <c r="D1489" s="7"/>
      <c r="P1489" s="14"/>
      <c r="Q1489" s="13"/>
    </row>
    <row r="1490" spans="3:17" x14ac:dyDescent="0.25">
      <c r="C1490" s="12"/>
      <c r="D1490" s="7"/>
      <c r="P1490" s="14"/>
      <c r="Q1490" s="13"/>
    </row>
    <row r="1491" spans="3:17" x14ac:dyDescent="0.25">
      <c r="C1491" s="12"/>
      <c r="D1491" s="7"/>
      <c r="P1491" s="14"/>
      <c r="Q1491" s="13"/>
    </row>
    <row r="1492" spans="3:17" x14ac:dyDescent="0.25">
      <c r="C1492" s="12"/>
      <c r="D1492" s="7"/>
      <c r="P1492" s="14"/>
      <c r="Q1492" s="13"/>
    </row>
    <row r="1493" spans="3:17" x14ac:dyDescent="0.25">
      <c r="C1493" s="12"/>
      <c r="D1493" s="7"/>
      <c r="P1493" s="14"/>
      <c r="Q1493" s="13"/>
    </row>
    <row r="1494" spans="3:17" x14ac:dyDescent="0.25">
      <c r="C1494" s="12"/>
      <c r="D1494" s="7"/>
      <c r="P1494" s="14"/>
      <c r="Q1494" s="13"/>
    </row>
    <row r="1495" spans="3:17" x14ac:dyDescent="0.25">
      <c r="C1495" s="12"/>
      <c r="D1495" s="7"/>
      <c r="P1495" s="14"/>
      <c r="Q1495" s="13"/>
    </row>
    <row r="1496" spans="3:17" x14ac:dyDescent="0.25">
      <c r="C1496" s="12"/>
      <c r="D1496" s="7"/>
      <c r="P1496" s="14"/>
      <c r="Q1496" s="13"/>
    </row>
    <row r="1497" spans="3:17" x14ac:dyDescent="0.25">
      <c r="C1497" s="12"/>
      <c r="D1497" s="7"/>
      <c r="P1497" s="14"/>
      <c r="Q1497" s="13"/>
    </row>
    <row r="1498" spans="3:17" x14ac:dyDescent="0.25">
      <c r="C1498" s="12"/>
      <c r="D1498" s="7"/>
      <c r="P1498" s="14"/>
      <c r="Q1498" s="13"/>
    </row>
    <row r="1499" spans="3:17" x14ac:dyDescent="0.25">
      <c r="C1499" s="12"/>
      <c r="D1499" s="7"/>
      <c r="P1499" s="14"/>
      <c r="Q1499" s="13"/>
    </row>
    <row r="1500" spans="3:17" x14ac:dyDescent="0.25">
      <c r="C1500" s="12"/>
      <c r="D1500" s="7"/>
      <c r="P1500" s="14"/>
      <c r="Q1500" s="13"/>
    </row>
    <row r="1501" spans="3:17" x14ac:dyDescent="0.25">
      <c r="C1501" s="12"/>
      <c r="D1501" s="7"/>
      <c r="P1501" s="14"/>
      <c r="Q1501" s="13"/>
    </row>
    <row r="1502" spans="3:17" x14ac:dyDescent="0.25">
      <c r="C1502" s="12"/>
      <c r="D1502" s="7"/>
      <c r="P1502" s="14"/>
      <c r="Q1502" s="13"/>
    </row>
    <row r="1503" spans="3:17" x14ac:dyDescent="0.25">
      <c r="C1503" s="12"/>
      <c r="D1503" s="7"/>
      <c r="P1503" s="14"/>
      <c r="Q1503" s="13"/>
    </row>
    <row r="1504" spans="3:17" x14ac:dyDescent="0.25">
      <c r="C1504" s="12"/>
      <c r="D1504" s="7"/>
      <c r="P1504" s="14"/>
      <c r="Q1504" s="13"/>
    </row>
    <row r="1505" spans="3:17" x14ac:dyDescent="0.25">
      <c r="C1505" s="12"/>
      <c r="D1505" s="7"/>
      <c r="P1505" s="14"/>
      <c r="Q1505" s="13"/>
    </row>
    <row r="1506" spans="3:17" x14ac:dyDescent="0.25">
      <c r="C1506" s="12"/>
      <c r="D1506" s="7"/>
      <c r="P1506" s="14"/>
      <c r="Q1506" s="13"/>
    </row>
    <row r="1507" spans="3:17" x14ac:dyDescent="0.25">
      <c r="C1507" s="12"/>
      <c r="D1507" s="7"/>
      <c r="P1507" s="14"/>
      <c r="Q1507" s="13"/>
    </row>
    <row r="1508" spans="3:17" x14ac:dyDescent="0.25">
      <c r="C1508" s="12"/>
      <c r="D1508" s="7"/>
      <c r="P1508" s="14"/>
      <c r="Q1508" s="13"/>
    </row>
    <row r="1509" spans="3:17" x14ac:dyDescent="0.25">
      <c r="C1509" s="12"/>
      <c r="D1509" s="7"/>
      <c r="P1509" s="14"/>
      <c r="Q1509" s="13"/>
    </row>
    <row r="1510" spans="3:17" x14ac:dyDescent="0.25">
      <c r="C1510" s="12"/>
      <c r="D1510" s="7"/>
      <c r="P1510" s="14"/>
      <c r="Q1510" s="13"/>
    </row>
    <row r="1511" spans="3:17" x14ac:dyDescent="0.25">
      <c r="C1511" s="12"/>
      <c r="D1511" s="7"/>
      <c r="P1511" s="14"/>
      <c r="Q1511" s="13"/>
    </row>
    <row r="1512" spans="3:17" x14ac:dyDescent="0.25">
      <c r="C1512" s="12"/>
      <c r="D1512" s="7"/>
      <c r="P1512" s="14"/>
      <c r="Q1512" s="13"/>
    </row>
    <row r="1513" spans="3:17" x14ac:dyDescent="0.25">
      <c r="C1513" s="12"/>
      <c r="D1513" s="7"/>
      <c r="P1513" s="14"/>
      <c r="Q1513" s="13"/>
    </row>
    <row r="1514" spans="3:17" x14ac:dyDescent="0.25">
      <c r="C1514" s="12"/>
      <c r="D1514" s="7"/>
      <c r="P1514" s="14"/>
      <c r="Q1514" s="13"/>
    </row>
    <row r="1515" spans="3:17" x14ac:dyDescent="0.25">
      <c r="C1515" s="12"/>
      <c r="D1515" s="7"/>
      <c r="P1515" s="14"/>
      <c r="Q1515" s="13"/>
    </row>
    <row r="1516" spans="3:17" x14ac:dyDescent="0.25">
      <c r="C1516" s="12"/>
      <c r="D1516" s="7"/>
      <c r="P1516" s="14"/>
      <c r="Q1516" s="13"/>
    </row>
    <row r="1517" spans="3:17" x14ac:dyDescent="0.25">
      <c r="C1517" s="12"/>
      <c r="D1517" s="7"/>
      <c r="P1517" s="14"/>
      <c r="Q1517" s="13"/>
    </row>
    <row r="1518" spans="3:17" x14ac:dyDescent="0.25">
      <c r="C1518" s="12"/>
      <c r="D1518" s="7"/>
      <c r="P1518" s="14"/>
      <c r="Q1518" s="13"/>
    </row>
    <row r="1519" spans="3:17" x14ac:dyDescent="0.25">
      <c r="C1519" s="12"/>
      <c r="D1519" s="7"/>
      <c r="P1519" s="14"/>
      <c r="Q1519" s="13"/>
    </row>
    <row r="1520" spans="3:17" x14ac:dyDescent="0.25">
      <c r="C1520" s="12"/>
      <c r="D1520" s="7"/>
      <c r="P1520" s="14"/>
      <c r="Q1520" s="13"/>
    </row>
    <row r="1521" spans="3:17" x14ac:dyDescent="0.25">
      <c r="C1521" s="12"/>
      <c r="D1521" s="7"/>
      <c r="P1521" s="14"/>
      <c r="Q1521" s="13"/>
    </row>
    <row r="1522" spans="3:17" x14ac:dyDescent="0.25">
      <c r="C1522" s="12"/>
      <c r="D1522" s="7"/>
      <c r="P1522" s="14"/>
      <c r="Q1522" s="13"/>
    </row>
    <row r="1523" spans="3:17" x14ac:dyDescent="0.25">
      <c r="C1523" s="12"/>
      <c r="D1523" s="7"/>
      <c r="P1523" s="14"/>
      <c r="Q1523" s="13"/>
    </row>
    <row r="1524" spans="3:17" x14ac:dyDescent="0.25">
      <c r="C1524" s="12"/>
      <c r="D1524" s="7"/>
      <c r="P1524" s="14"/>
      <c r="Q1524" s="13"/>
    </row>
    <row r="1525" spans="3:17" x14ac:dyDescent="0.25">
      <c r="C1525" s="12"/>
      <c r="D1525" s="7"/>
      <c r="P1525" s="14"/>
      <c r="Q1525" s="13"/>
    </row>
    <row r="1526" spans="3:17" x14ac:dyDescent="0.25">
      <c r="C1526" s="12"/>
      <c r="D1526" s="7"/>
      <c r="P1526" s="14"/>
      <c r="Q1526" s="13"/>
    </row>
    <row r="1527" spans="3:17" x14ac:dyDescent="0.25">
      <c r="C1527" s="12"/>
      <c r="D1527" s="7"/>
      <c r="P1527" s="14"/>
      <c r="Q1527" s="13"/>
    </row>
    <row r="1528" spans="3:17" x14ac:dyDescent="0.25">
      <c r="C1528" s="12"/>
      <c r="D1528" s="7"/>
      <c r="P1528" s="14"/>
      <c r="Q1528" s="13"/>
    </row>
    <row r="1529" spans="3:17" x14ac:dyDescent="0.25">
      <c r="C1529" s="12"/>
      <c r="D1529" s="7"/>
      <c r="P1529" s="14"/>
      <c r="Q1529" s="13"/>
    </row>
    <row r="1530" spans="3:17" x14ac:dyDescent="0.25">
      <c r="C1530" s="12"/>
      <c r="D1530" s="7"/>
      <c r="P1530" s="14"/>
      <c r="Q1530" s="13"/>
    </row>
    <row r="1531" spans="3:17" x14ac:dyDescent="0.25">
      <c r="C1531" s="12"/>
      <c r="D1531" s="7"/>
      <c r="P1531" s="14"/>
      <c r="Q1531" s="13"/>
    </row>
    <row r="1532" spans="3:17" x14ac:dyDescent="0.25">
      <c r="C1532" s="12"/>
      <c r="D1532" s="7"/>
      <c r="P1532" s="14"/>
      <c r="Q1532" s="13"/>
    </row>
    <row r="1533" spans="3:17" x14ac:dyDescent="0.25">
      <c r="C1533" s="12"/>
      <c r="D1533" s="7"/>
      <c r="P1533" s="14"/>
      <c r="Q1533" s="13"/>
    </row>
    <row r="1534" spans="3:17" x14ac:dyDescent="0.25">
      <c r="C1534" s="12"/>
      <c r="D1534" s="7"/>
      <c r="P1534" s="14"/>
      <c r="Q1534" s="13"/>
    </row>
    <row r="1535" spans="3:17" x14ac:dyDescent="0.25">
      <c r="C1535" s="12"/>
      <c r="D1535" s="7"/>
      <c r="P1535" s="14"/>
      <c r="Q1535" s="13"/>
    </row>
    <row r="1536" spans="3:17" x14ac:dyDescent="0.25">
      <c r="C1536" s="12"/>
      <c r="D1536" s="7"/>
      <c r="P1536" s="14"/>
      <c r="Q1536" s="13"/>
    </row>
    <row r="1537" spans="3:17" x14ac:dyDescent="0.25">
      <c r="C1537" s="12"/>
      <c r="D1537" s="7"/>
      <c r="P1537" s="14"/>
      <c r="Q1537" s="13"/>
    </row>
    <row r="1538" spans="3:17" x14ac:dyDescent="0.25">
      <c r="C1538" s="12"/>
      <c r="D1538" s="7"/>
      <c r="P1538" s="14"/>
      <c r="Q1538" s="13"/>
    </row>
    <row r="1539" spans="3:17" x14ac:dyDescent="0.25">
      <c r="C1539" s="12"/>
      <c r="D1539" s="7"/>
      <c r="P1539" s="14"/>
      <c r="Q1539" s="13"/>
    </row>
    <row r="1540" spans="3:17" x14ac:dyDescent="0.25">
      <c r="C1540" s="12"/>
      <c r="D1540" s="7"/>
      <c r="P1540" s="14"/>
      <c r="Q1540" s="13"/>
    </row>
    <row r="1541" spans="3:17" x14ac:dyDescent="0.25">
      <c r="C1541" s="12"/>
      <c r="D1541" s="7"/>
      <c r="P1541" s="14"/>
      <c r="Q1541" s="13"/>
    </row>
    <row r="1542" spans="3:17" x14ac:dyDescent="0.25">
      <c r="C1542" s="12"/>
      <c r="D1542" s="7"/>
      <c r="P1542" s="14"/>
      <c r="Q1542" s="13"/>
    </row>
    <row r="1543" spans="3:17" x14ac:dyDescent="0.25">
      <c r="C1543" s="12"/>
      <c r="D1543" s="7"/>
      <c r="P1543" s="14"/>
      <c r="Q1543" s="13"/>
    </row>
    <row r="1544" spans="3:17" x14ac:dyDescent="0.25">
      <c r="C1544" s="12"/>
      <c r="D1544" s="7"/>
      <c r="P1544" s="14"/>
      <c r="Q1544" s="13"/>
    </row>
    <row r="1545" spans="3:17" x14ac:dyDescent="0.25">
      <c r="C1545" s="12"/>
      <c r="D1545" s="7"/>
      <c r="P1545" s="14"/>
      <c r="Q1545" s="13"/>
    </row>
    <row r="1546" spans="3:17" x14ac:dyDescent="0.25">
      <c r="C1546" s="12"/>
      <c r="D1546" s="7"/>
      <c r="P1546" s="14"/>
      <c r="Q1546" s="13"/>
    </row>
    <row r="1547" spans="3:17" x14ac:dyDescent="0.25">
      <c r="C1547" s="12"/>
      <c r="D1547" s="7"/>
      <c r="P1547" s="14"/>
      <c r="Q1547" s="13"/>
    </row>
    <row r="1548" spans="3:17" x14ac:dyDescent="0.25">
      <c r="C1548" s="12"/>
      <c r="D1548" s="7"/>
      <c r="P1548" s="14"/>
      <c r="Q1548" s="13"/>
    </row>
    <row r="1549" spans="3:17" x14ac:dyDescent="0.25">
      <c r="C1549" s="12"/>
      <c r="D1549" s="7"/>
      <c r="P1549" s="14"/>
      <c r="Q1549" s="13"/>
    </row>
    <row r="1550" spans="3:17" x14ac:dyDescent="0.25">
      <c r="C1550" s="12"/>
      <c r="D1550" s="7"/>
      <c r="P1550" s="14"/>
      <c r="Q1550" s="13"/>
    </row>
    <row r="1551" spans="3:17" x14ac:dyDescent="0.25">
      <c r="C1551" s="12"/>
      <c r="D1551" s="7"/>
      <c r="P1551" s="14"/>
      <c r="Q1551" s="13"/>
    </row>
    <row r="1552" spans="3:17" x14ac:dyDescent="0.25">
      <c r="C1552" s="12"/>
      <c r="D1552" s="7"/>
      <c r="P1552" s="14"/>
      <c r="Q1552" s="13"/>
    </row>
    <row r="1553" spans="3:17" x14ac:dyDescent="0.25">
      <c r="C1553" s="12"/>
      <c r="D1553" s="7"/>
      <c r="P1553" s="14"/>
      <c r="Q1553" s="13"/>
    </row>
    <row r="1554" spans="3:17" x14ac:dyDescent="0.25">
      <c r="C1554" s="12"/>
      <c r="D1554" s="7"/>
      <c r="P1554" s="14"/>
      <c r="Q1554" s="13"/>
    </row>
    <row r="1555" spans="3:17" x14ac:dyDescent="0.25">
      <c r="C1555" s="12"/>
      <c r="D1555" s="7"/>
      <c r="P1555" s="14"/>
      <c r="Q1555" s="13"/>
    </row>
    <row r="1556" spans="3:17" x14ac:dyDescent="0.25">
      <c r="C1556" s="12"/>
      <c r="D1556" s="7"/>
      <c r="P1556" s="14"/>
      <c r="Q1556" s="13"/>
    </row>
    <row r="1557" spans="3:17" x14ac:dyDescent="0.25">
      <c r="C1557" s="12"/>
      <c r="D1557" s="7"/>
      <c r="P1557" s="14"/>
      <c r="Q1557" s="13"/>
    </row>
    <row r="1558" spans="3:17" x14ac:dyDescent="0.25">
      <c r="C1558" s="12"/>
      <c r="D1558" s="7"/>
      <c r="P1558" s="14"/>
      <c r="Q1558" s="13"/>
    </row>
    <row r="1559" spans="3:17" x14ac:dyDescent="0.25">
      <c r="C1559" s="12"/>
      <c r="D1559" s="7"/>
      <c r="P1559" s="14"/>
      <c r="Q1559" s="13"/>
    </row>
    <row r="1560" spans="3:17" x14ac:dyDescent="0.25">
      <c r="C1560" s="12"/>
      <c r="D1560" s="7"/>
      <c r="P1560" s="14"/>
      <c r="Q1560" s="13"/>
    </row>
    <row r="1561" spans="3:17" x14ac:dyDescent="0.25">
      <c r="C1561" s="12"/>
      <c r="D1561" s="7"/>
      <c r="P1561" s="14"/>
      <c r="Q1561" s="13"/>
    </row>
    <row r="1562" spans="3:17" x14ac:dyDescent="0.25">
      <c r="C1562" s="12"/>
      <c r="D1562" s="7"/>
      <c r="P1562" s="14"/>
      <c r="Q1562" s="13"/>
    </row>
    <row r="1563" spans="3:17" x14ac:dyDescent="0.25">
      <c r="C1563" s="12"/>
      <c r="D1563" s="7"/>
      <c r="P1563" s="14"/>
      <c r="Q1563" s="13"/>
    </row>
    <row r="1564" spans="3:17" x14ac:dyDescent="0.25">
      <c r="C1564" s="12"/>
      <c r="D1564" s="7"/>
      <c r="P1564" s="14"/>
      <c r="Q1564" s="13"/>
    </row>
    <row r="1565" spans="3:17" x14ac:dyDescent="0.25">
      <c r="C1565" s="12"/>
      <c r="D1565" s="7"/>
      <c r="P1565" s="14"/>
      <c r="Q1565" s="13"/>
    </row>
    <row r="1566" spans="3:17" x14ac:dyDescent="0.25">
      <c r="C1566" s="12"/>
      <c r="D1566" s="7"/>
      <c r="P1566" s="14"/>
      <c r="Q1566" s="13"/>
    </row>
    <row r="1567" spans="3:17" x14ac:dyDescent="0.25">
      <c r="C1567" s="12"/>
      <c r="D1567" s="7"/>
      <c r="P1567" s="14"/>
      <c r="Q1567" s="13"/>
    </row>
    <row r="1568" spans="3:17" x14ac:dyDescent="0.25">
      <c r="C1568" s="12"/>
      <c r="D1568" s="7"/>
      <c r="P1568" s="14"/>
      <c r="Q1568" s="13"/>
    </row>
    <row r="1569" spans="3:17" x14ac:dyDescent="0.25">
      <c r="C1569" s="12"/>
      <c r="D1569" s="7"/>
      <c r="P1569" s="14"/>
      <c r="Q1569" s="13"/>
    </row>
    <row r="1570" spans="3:17" x14ac:dyDescent="0.25">
      <c r="C1570" s="12"/>
      <c r="D1570" s="7"/>
      <c r="P1570" s="14"/>
      <c r="Q1570" s="13"/>
    </row>
    <row r="1571" spans="3:17" x14ac:dyDescent="0.25">
      <c r="C1571" s="12"/>
      <c r="D1571" s="7"/>
      <c r="P1571" s="14"/>
      <c r="Q1571" s="13"/>
    </row>
    <row r="1572" spans="3:17" x14ac:dyDescent="0.25">
      <c r="C1572" s="12"/>
      <c r="D1572" s="7"/>
      <c r="P1572" s="14"/>
      <c r="Q1572" s="13"/>
    </row>
    <row r="1573" spans="3:17" x14ac:dyDescent="0.25">
      <c r="C1573" s="12"/>
      <c r="D1573" s="7"/>
      <c r="P1573" s="14"/>
      <c r="Q1573" s="13"/>
    </row>
    <row r="1574" spans="3:17" x14ac:dyDescent="0.25">
      <c r="C1574" s="12"/>
      <c r="D1574" s="7"/>
      <c r="P1574" s="14"/>
      <c r="Q1574" s="13"/>
    </row>
    <row r="1575" spans="3:17" x14ac:dyDescent="0.25">
      <c r="C1575" s="12"/>
      <c r="D1575" s="7"/>
      <c r="P1575" s="14"/>
      <c r="Q1575" s="13"/>
    </row>
    <row r="1576" spans="3:17" x14ac:dyDescent="0.25">
      <c r="C1576" s="12"/>
      <c r="D1576" s="7"/>
      <c r="P1576" s="14"/>
      <c r="Q1576" s="13"/>
    </row>
    <row r="1577" spans="3:17" x14ac:dyDescent="0.25">
      <c r="C1577" s="12"/>
      <c r="D1577" s="7"/>
      <c r="P1577" s="14"/>
      <c r="Q1577" s="13"/>
    </row>
    <row r="1578" spans="3:17" x14ac:dyDescent="0.25">
      <c r="C1578" s="12"/>
      <c r="D1578" s="7"/>
      <c r="P1578" s="14"/>
      <c r="Q1578" s="13"/>
    </row>
    <row r="1579" spans="3:17" x14ac:dyDescent="0.25">
      <c r="C1579" s="12"/>
      <c r="D1579" s="7"/>
      <c r="P1579" s="14"/>
      <c r="Q1579" s="13"/>
    </row>
    <row r="1580" spans="3:17" x14ac:dyDescent="0.25">
      <c r="C1580" s="12"/>
      <c r="D1580" s="7"/>
      <c r="P1580" s="14"/>
      <c r="Q1580" s="13"/>
    </row>
    <row r="1581" spans="3:17" x14ac:dyDescent="0.25">
      <c r="C1581" s="12"/>
      <c r="D1581" s="7"/>
      <c r="P1581" s="14"/>
      <c r="Q1581" s="13"/>
    </row>
    <row r="1582" spans="3:17" x14ac:dyDescent="0.25">
      <c r="C1582" s="12"/>
      <c r="D1582" s="7"/>
      <c r="P1582" s="14"/>
      <c r="Q1582" s="13"/>
    </row>
    <row r="1583" spans="3:17" x14ac:dyDescent="0.25">
      <c r="C1583" s="12"/>
      <c r="D1583" s="7"/>
      <c r="P1583" s="14"/>
      <c r="Q1583" s="13"/>
    </row>
    <row r="1584" spans="3:17" x14ac:dyDescent="0.25">
      <c r="C1584" s="12"/>
      <c r="D1584" s="7"/>
      <c r="P1584" s="14"/>
      <c r="Q1584" s="13"/>
    </row>
    <row r="1585" spans="3:17" x14ac:dyDescent="0.25">
      <c r="C1585" s="12"/>
      <c r="D1585" s="7"/>
      <c r="P1585" s="14"/>
      <c r="Q1585" s="13"/>
    </row>
    <row r="1586" spans="3:17" x14ac:dyDescent="0.25">
      <c r="C1586" s="12"/>
      <c r="D1586" s="7"/>
      <c r="P1586" s="14"/>
      <c r="Q1586" s="13"/>
    </row>
    <row r="1587" spans="3:17" x14ac:dyDescent="0.25">
      <c r="C1587" s="12"/>
      <c r="D1587" s="7"/>
      <c r="P1587" s="14"/>
      <c r="Q1587" s="13"/>
    </row>
    <row r="1588" spans="3:17" x14ac:dyDescent="0.25">
      <c r="C1588" s="12"/>
      <c r="D1588" s="7"/>
      <c r="P1588" s="14"/>
      <c r="Q1588" s="13"/>
    </row>
    <row r="1589" spans="3:17" x14ac:dyDescent="0.25">
      <c r="C1589" s="12"/>
      <c r="D1589" s="7"/>
      <c r="P1589" s="14"/>
      <c r="Q1589" s="13"/>
    </row>
    <row r="1590" spans="3:17" x14ac:dyDescent="0.25">
      <c r="C1590" s="12"/>
      <c r="D1590" s="7"/>
      <c r="P1590" s="14"/>
      <c r="Q1590" s="13"/>
    </row>
    <row r="1591" spans="3:17" x14ac:dyDescent="0.25">
      <c r="C1591" s="12"/>
      <c r="D1591" s="7"/>
      <c r="P1591" s="14"/>
      <c r="Q1591" s="13"/>
    </row>
    <row r="1592" spans="3:17" x14ac:dyDescent="0.25">
      <c r="C1592" s="12"/>
      <c r="D1592" s="7"/>
      <c r="P1592" s="14"/>
      <c r="Q1592" s="13"/>
    </row>
    <row r="1593" spans="3:17" x14ac:dyDescent="0.25">
      <c r="C1593" s="12"/>
      <c r="D1593" s="7"/>
      <c r="P1593" s="14"/>
      <c r="Q1593" s="13"/>
    </row>
    <row r="1594" spans="3:17" x14ac:dyDescent="0.25">
      <c r="C1594" s="12"/>
      <c r="D1594" s="7"/>
      <c r="P1594" s="14"/>
      <c r="Q1594" s="13"/>
    </row>
    <row r="1595" spans="3:17" x14ac:dyDescent="0.25">
      <c r="C1595" s="12"/>
      <c r="D1595" s="7"/>
      <c r="P1595" s="14"/>
      <c r="Q1595" s="13"/>
    </row>
    <row r="1596" spans="3:17" x14ac:dyDescent="0.25">
      <c r="C1596" s="12"/>
      <c r="D1596" s="7"/>
      <c r="P1596" s="14"/>
      <c r="Q1596" s="13"/>
    </row>
    <row r="1597" spans="3:17" x14ac:dyDescent="0.25">
      <c r="C1597" s="12"/>
      <c r="D1597" s="7"/>
      <c r="P1597" s="14"/>
      <c r="Q1597" s="13"/>
    </row>
    <row r="1598" spans="3:17" x14ac:dyDescent="0.25">
      <c r="C1598" s="12"/>
      <c r="D1598" s="7"/>
      <c r="P1598" s="14"/>
      <c r="Q1598" s="13"/>
    </row>
    <row r="1599" spans="3:17" x14ac:dyDescent="0.25">
      <c r="C1599" s="12"/>
      <c r="D1599" s="7"/>
      <c r="P1599" s="14"/>
      <c r="Q1599" s="13"/>
    </row>
    <row r="1600" spans="3:17" x14ac:dyDescent="0.25">
      <c r="C1600" s="12"/>
      <c r="D1600" s="7"/>
      <c r="P1600" s="14"/>
      <c r="Q1600" s="13"/>
    </row>
    <row r="1601" spans="3:17" x14ac:dyDescent="0.25">
      <c r="C1601" s="12"/>
      <c r="D1601" s="7"/>
      <c r="P1601" s="14"/>
      <c r="Q1601" s="13"/>
    </row>
    <row r="1602" spans="3:17" x14ac:dyDescent="0.25">
      <c r="C1602" s="12"/>
      <c r="D1602" s="7"/>
      <c r="P1602" s="14"/>
      <c r="Q1602" s="13"/>
    </row>
    <row r="1603" spans="3:17" x14ac:dyDescent="0.25">
      <c r="C1603" s="12"/>
      <c r="D1603" s="7"/>
      <c r="P1603" s="14"/>
      <c r="Q1603" s="13"/>
    </row>
    <row r="1604" spans="3:17" x14ac:dyDescent="0.25">
      <c r="C1604" s="12"/>
      <c r="D1604" s="7"/>
      <c r="P1604" s="14"/>
      <c r="Q1604" s="13"/>
    </row>
    <row r="1605" spans="3:17" x14ac:dyDescent="0.25">
      <c r="C1605" s="12"/>
      <c r="D1605" s="7"/>
      <c r="P1605" s="14"/>
      <c r="Q1605" s="13"/>
    </row>
    <row r="1606" spans="3:17" x14ac:dyDescent="0.25">
      <c r="C1606" s="12"/>
      <c r="D1606" s="7"/>
      <c r="P1606" s="14"/>
      <c r="Q1606" s="13"/>
    </row>
    <row r="1607" spans="3:17" x14ac:dyDescent="0.25">
      <c r="C1607" s="12"/>
      <c r="D1607" s="7"/>
      <c r="P1607" s="14"/>
      <c r="Q1607" s="13"/>
    </row>
    <row r="1608" spans="3:17" x14ac:dyDescent="0.25">
      <c r="C1608" s="12"/>
      <c r="D1608" s="7"/>
      <c r="P1608" s="14"/>
      <c r="Q1608" s="13"/>
    </row>
    <row r="1609" spans="3:17" x14ac:dyDescent="0.25">
      <c r="C1609" s="12"/>
      <c r="D1609" s="7"/>
      <c r="P1609" s="14"/>
      <c r="Q1609" s="13"/>
    </row>
    <row r="1610" spans="3:17" x14ac:dyDescent="0.25">
      <c r="C1610" s="12"/>
      <c r="D1610" s="7"/>
      <c r="P1610" s="14"/>
      <c r="Q1610" s="13"/>
    </row>
    <row r="1611" spans="3:17" x14ac:dyDescent="0.25">
      <c r="C1611" s="12"/>
      <c r="D1611" s="7"/>
      <c r="P1611" s="14"/>
      <c r="Q1611" s="13"/>
    </row>
    <row r="1612" spans="3:17" x14ac:dyDescent="0.25">
      <c r="C1612" s="12"/>
      <c r="D1612" s="7"/>
      <c r="P1612" s="14"/>
      <c r="Q1612" s="13"/>
    </row>
    <row r="1613" spans="3:17" x14ac:dyDescent="0.25">
      <c r="C1613" s="12"/>
      <c r="D1613" s="7"/>
      <c r="P1613" s="14"/>
      <c r="Q1613" s="13"/>
    </row>
    <row r="1614" spans="3:17" x14ac:dyDescent="0.25">
      <c r="C1614" s="12"/>
      <c r="D1614" s="7"/>
      <c r="P1614" s="14"/>
      <c r="Q1614" s="13"/>
    </row>
    <row r="1615" spans="3:17" x14ac:dyDescent="0.25">
      <c r="C1615" s="12"/>
      <c r="D1615" s="7"/>
      <c r="P1615" s="14"/>
      <c r="Q1615" s="13"/>
    </row>
    <row r="1616" spans="3:17" x14ac:dyDescent="0.25">
      <c r="C1616" s="12"/>
      <c r="D1616" s="7"/>
      <c r="P1616" s="14"/>
      <c r="Q1616" s="13"/>
    </row>
    <row r="1617" spans="3:17" x14ac:dyDescent="0.25">
      <c r="C1617" s="12"/>
      <c r="D1617" s="7"/>
      <c r="P1617" s="14"/>
      <c r="Q1617" s="13"/>
    </row>
    <row r="1618" spans="3:17" x14ac:dyDescent="0.25">
      <c r="C1618" s="12"/>
      <c r="D1618" s="7"/>
      <c r="P1618" s="14"/>
      <c r="Q1618" s="13"/>
    </row>
    <row r="1619" spans="3:17" x14ac:dyDescent="0.25">
      <c r="C1619" s="12"/>
      <c r="D1619" s="7"/>
      <c r="P1619" s="14"/>
      <c r="Q1619" s="13"/>
    </row>
    <row r="1620" spans="3:17" x14ac:dyDescent="0.25">
      <c r="C1620" s="12"/>
      <c r="D1620" s="7"/>
      <c r="P1620" s="14"/>
      <c r="Q1620" s="13"/>
    </row>
    <row r="1621" spans="3:17" x14ac:dyDescent="0.25">
      <c r="C1621" s="12"/>
      <c r="D1621" s="7"/>
      <c r="P1621" s="14"/>
      <c r="Q1621" s="13"/>
    </row>
    <row r="1622" spans="3:17" x14ac:dyDescent="0.25">
      <c r="C1622" s="12"/>
      <c r="D1622" s="7"/>
      <c r="P1622" s="14"/>
      <c r="Q1622" s="13"/>
    </row>
    <row r="1623" spans="3:17" x14ac:dyDescent="0.25">
      <c r="C1623" s="12"/>
      <c r="D1623" s="7"/>
      <c r="P1623" s="14"/>
      <c r="Q1623" s="13"/>
    </row>
    <row r="1624" spans="3:17" x14ac:dyDescent="0.25">
      <c r="C1624" s="12"/>
      <c r="D1624" s="7"/>
      <c r="P1624" s="14"/>
      <c r="Q1624" s="13"/>
    </row>
    <row r="1625" spans="3:17" x14ac:dyDescent="0.25">
      <c r="C1625" s="12"/>
      <c r="D1625" s="7"/>
      <c r="P1625" s="14"/>
      <c r="Q1625" s="13"/>
    </row>
    <row r="1626" spans="3:17" x14ac:dyDescent="0.25">
      <c r="C1626" s="12"/>
      <c r="D1626" s="7"/>
      <c r="P1626" s="14"/>
      <c r="Q1626" s="13"/>
    </row>
    <row r="1627" spans="3:17" x14ac:dyDescent="0.25">
      <c r="C1627" s="12"/>
      <c r="D1627" s="7"/>
      <c r="P1627" s="14"/>
      <c r="Q1627" s="13"/>
    </row>
    <row r="1628" spans="3:17" x14ac:dyDescent="0.25">
      <c r="C1628" s="12"/>
      <c r="D1628" s="7"/>
      <c r="P1628" s="14"/>
      <c r="Q1628" s="13"/>
    </row>
    <row r="1629" spans="3:17" x14ac:dyDescent="0.25">
      <c r="C1629" s="12"/>
      <c r="D1629" s="7"/>
      <c r="P1629" s="14"/>
      <c r="Q1629" s="13"/>
    </row>
    <row r="1630" spans="3:17" x14ac:dyDescent="0.25">
      <c r="C1630" s="12"/>
      <c r="D1630" s="7"/>
      <c r="P1630" s="14"/>
      <c r="Q1630" s="13"/>
    </row>
    <row r="1631" spans="3:17" x14ac:dyDescent="0.25">
      <c r="C1631" s="12"/>
      <c r="D1631" s="7"/>
      <c r="P1631" s="14"/>
      <c r="Q1631" s="13"/>
    </row>
    <row r="1632" spans="3:17" x14ac:dyDescent="0.25">
      <c r="C1632" s="12"/>
      <c r="D1632" s="7"/>
      <c r="P1632" s="14"/>
      <c r="Q1632" s="13"/>
    </row>
    <row r="1633" spans="3:17" x14ac:dyDescent="0.25">
      <c r="C1633" s="12"/>
      <c r="D1633" s="7"/>
      <c r="P1633" s="14"/>
      <c r="Q1633" s="13"/>
    </row>
    <row r="1634" spans="3:17" x14ac:dyDescent="0.25">
      <c r="C1634" s="12"/>
      <c r="D1634" s="7"/>
      <c r="P1634" s="14"/>
      <c r="Q1634" s="13"/>
    </row>
    <row r="1635" spans="3:17" x14ac:dyDescent="0.25">
      <c r="C1635" s="12"/>
      <c r="D1635" s="7"/>
      <c r="P1635" s="14"/>
      <c r="Q1635" s="13"/>
    </row>
    <row r="1636" spans="3:17" x14ac:dyDescent="0.25">
      <c r="C1636" s="12"/>
      <c r="D1636" s="7"/>
      <c r="P1636" s="14"/>
      <c r="Q1636" s="13"/>
    </row>
    <row r="1637" spans="3:17" x14ac:dyDescent="0.25">
      <c r="C1637" s="12"/>
      <c r="D1637" s="7"/>
      <c r="P1637" s="14"/>
      <c r="Q1637" s="13"/>
    </row>
    <row r="1638" spans="3:17" x14ac:dyDescent="0.25">
      <c r="C1638" s="12"/>
      <c r="D1638" s="7"/>
      <c r="P1638" s="14"/>
      <c r="Q1638" s="13"/>
    </row>
    <row r="1639" spans="3:17" x14ac:dyDescent="0.25">
      <c r="C1639" s="12"/>
      <c r="D1639" s="7"/>
      <c r="P1639" s="14"/>
      <c r="Q1639" s="13"/>
    </row>
    <row r="1640" spans="3:17" x14ac:dyDescent="0.25">
      <c r="C1640" s="12"/>
      <c r="D1640" s="7"/>
      <c r="P1640" s="14"/>
      <c r="Q1640" s="13"/>
    </row>
    <row r="1641" spans="3:17" x14ac:dyDescent="0.25">
      <c r="C1641" s="12"/>
      <c r="D1641" s="7"/>
      <c r="P1641" s="14"/>
      <c r="Q1641" s="13"/>
    </row>
    <row r="1642" spans="3:17" x14ac:dyDescent="0.25">
      <c r="C1642" s="12"/>
      <c r="D1642" s="7"/>
      <c r="P1642" s="14"/>
      <c r="Q1642" s="13"/>
    </row>
    <row r="1643" spans="3:17" x14ac:dyDescent="0.25">
      <c r="C1643" s="12"/>
      <c r="D1643" s="7"/>
      <c r="P1643" s="14"/>
      <c r="Q1643" s="13"/>
    </row>
    <row r="1644" spans="3:17" x14ac:dyDescent="0.25">
      <c r="C1644" s="12"/>
      <c r="D1644" s="7"/>
      <c r="P1644" s="14"/>
      <c r="Q1644" s="13"/>
    </row>
    <row r="1645" spans="3:17" x14ac:dyDescent="0.25">
      <c r="C1645" s="12"/>
      <c r="D1645" s="7"/>
      <c r="P1645" s="14"/>
      <c r="Q1645" s="13"/>
    </row>
    <row r="1646" spans="3:17" x14ac:dyDescent="0.25">
      <c r="C1646" s="12"/>
      <c r="D1646" s="7"/>
      <c r="P1646" s="14"/>
      <c r="Q1646" s="13"/>
    </row>
    <row r="1647" spans="3:17" x14ac:dyDescent="0.25">
      <c r="C1647" s="12"/>
      <c r="D1647" s="7"/>
      <c r="P1647" s="14"/>
      <c r="Q1647" s="13"/>
    </row>
    <row r="1648" spans="3:17" x14ac:dyDescent="0.25">
      <c r="C1648" s="12"/>
      <c r="D1648" s="7"/>
      <c r="P1648" s="14"/>
      <c r="Q1648" s="13"/>
    </row>
    <row r="1649" spans="3:17" x14ac:dyDescent="0.25">
      <c r="C1649" s="12"/>
      <c r="D1649" s="7"/>
      <c r="P1649" s="14"/>
      <c r="Q1649" s="13"/>
    </row>
    <row r="1650" spans="3:17" x14ac:dyDescent="0.25">
      <c r="C1650" s="12"/>
      <c r="D1650" s="7"/>
      <c r="P1650" s="14"/>
      <c r="Q1650" s="13"/>
    </row>
    <row r="1651" spans="3:17" x14ac:dyDescent="0.25">
      <c r="C1651" s="12"/>
      <c r="D1651" s="7"/>
      <c r="P1651" s="14"/>
      <c r="Q1651" s="13"/>
    </row>
    <row r="1652" spans="3:17" x14ac:dyDescent="0.25">
      <c r="C1652" s="12"/>
      <c r="D1652" s="7"/>
      <c r="P1652" s="14"/>
      <c r="Q1652" s="13"/>
    </row>
    <row r="1653" spans="3:17" x14ac:dyDescent="0.25">
      <c r="C1653" s="12"/>
      <c r="D1653" s="7"/>
      <c r="P1653" s="14"/>
      <c r="Q1653" s="13"/>
    </row>
    <row r="1654" spans="3:17" x14ac:dyDescent="0.25">
      <c r="C1654" s="12"/>
      <c r="D1654" s="7"/>
      <c r="P1654" s="14"/>
      <c r="Q1654" s="13"/>
    </row>
    <row r="1655" spans="3:17" x14ac:dyDescent="0.25">
      <c r="C1655" s="12"/>
      <c r="D1655" s="7"/>
      <c r="P1655" s="14"/>
      <c r="Q1655" s="13"/>
    </row>
    <row r="1656" spans="3:17" x14ac:dyDescent="0.25">
      <c r="C1656" s="12"/>
      <c r="D1656" s="7"/>
      <c r="P1656" s="14"/>
      <c r="Q1656" s="13"/>
    </row>
    <row r="1657" spans="3:17" x14ac:dyDescent="0.25">
      <c r="C1657" s="12"/>
      <c r="D1657" s="7"/>
      <c r="P1657" s="14"/>
      <c r="Q1657" s="13"/>
    </row>
    <row r="1658" spans="3:17" x14ac:dyDescent="0.25">
      <c r="C1658" s="12"/>
      <c r="D1658" s="7"/>
      <c r="P1658" s="14"/>
      <c r="Q1658" s="13"/>
    </row>
    <row r="1659" spans="3:17" x14ac:dyDescent="0.25">
      <c r="C1659" s="12"/>
      <c r="D1659" s="7"/>
      <c r="P1659" s="14"/>
      <c r="Q1659" s="13"/>
    </row>
    <row r="1660" spans="3:17" x14ac:dyDescent="0.25">
      <c r="C1660" s="12"/>
      <c r="D1660" s="7"/>
      <c r="P1660" s="14"/>
      <c r="Q1660" s="13"/>
    </row>
    <row r="1661" spans="3:17" x14ac:dyDescent="0.25">
      <c r="C1661" s="12"/>
      <c r="D1661" s="7"/>
      <c r="P1661" s="14"/>
      <c r="Q1661" s="13"/>
    </row>
    <row r="1662" spans="3:17" x14ac:dyDescent="0.25">
      <c r="C1662" s="12"/>
      <c r="D1662" s="7"/>
      <c r="P1662" s="14"/>
      <c r="Q1662" s="13"/>
    </row>
    <row r="1663" spans="3:17" x14ac:dyDescent="0.25">
      <c r="C1663" s="12"/>
      <c r="D1663" s="7"/>
      <c r="P1663" s="14"/>
      <c r="Q1663" s="13"/>
    </row>
    <row r="1664" spans="3:17" x14ac:dyDescent="0.25">
      <c r="C1664" s="12"/>
      <c r="D1664" s="7"/>
      <c r="P1664" s="14"/>
      <c r="Q1664" s="13"/>
    </row>
    <row r="1665" spans="3:17" x14ac:dyDescent="0.25">
      <c r="C1665" s="12"/>
      <c r="D1665" s="7"/>
      <c r="P1665" s="14"/>
      <c r="Q1665" s="13"/>
    </row>
    <row r="1666" spans="3:17" x14ac:dyDescent="0.25">
      <c r="C1666" s="12"/>
      <c r="D1666" s="7"/>
      <c r="P1666" s="14"/>
      <c r="Q1666" s="13"/>
    </row>
    <row r="1667" spans="3:17" x14ac:dyDescent="0.25">
      <c r="C1667" s="12"/>
      <c r="D1667" s="7"/>
      <c r="P1667" s="14"/>
      <c r="Q1667" s="13"/>
    </row>
    <row r="1668" spans="3:17" x14ac:dyDescent="0.25">
      <c r="C1668" s="12"/>
      <c r="D1668" s="7"/>
      <c r="P1668" s="14"/>
      <c r="Q1668" s="13"/>
    </row>
    <row r="1669" spans="3:17" x14ac:dyDescent="0.25">
      <c r="C1669" s="12"/>
      <c r="D1669" s="7"/>
      <c r="P1669" s="14"/>
      <c r="Q1669" s="13"/>
    </row>
    <row r="1670" spans="3:17" x14ac:dyDescent="0.25">
      <c r="C1670" s="12"/>
      <c r="D1670" s="7"/>
      <c r="P1670" s="14"/>
      <c r="Q1670" s="13"/>
    </row>
    <row r="1671" spans="3:17" x14ac:dyDescent="0.25">
      <c r="C1671" s="12"/>
      <c r="D1671" s="7"/>
      <c r="P1671" s="14"/>
      <c r="Q1671" s="13"/>
    </row>
    <row r="1672" spans="3:17" x14ac:dyDescent="0.25">
      <c r="C1672" s="12"/>
      <c r="D1672" s="7"/>
      <c r="P1672" s="14"/>
      <c r="Q1672" s="13"/>
    </row>
    <row r="1673" spans="3:17" x14ac:dyDescent="0.25">
      <c r="C1673" s="12"/>
      <c r="D1673" s="7"/>
      <c r="P1673" s="14"/>
      <c r="Q1673" s="13"/>
    </row>
    <row r="1674" spans="3:17" x14ac:dyDescent="0.25">
      <c r="C1674" s="12"/>
      <c r="D1674" s="7"/>
      <c r="P1674" s="14"/>
      <c r="Q1674" s="13"/>
    </row>
    <row r="1675" spans="3:17" x14ac:dyDescent="0.25">
      <c r="C1675" s="12"/>
      <c r="D1675" s="7"/>
      <c r="P1675" s="14"/>
      <c r="Q1675" s="13"/>
    </row>
    <row r="1676" spans="3:17" x14ac:dyDescent="0.25">
      <c r="C1676" s="12"/>
      <c r="D1676" s="7"/>
      <c r="P1676" s="14"/>
      <c r="Q1676" s="13"/>
    </row>
    <row r="1677" spans="3:17" x14ac:dyDescent="0.25">
      <c r="C1677" s="12"/>
      <c r="D1677" s="7"/>
      <c r="P1677" s="14"/>
      <c r="Q1677" s="13"/>
    </row>
    <row r="1678" spans="3:17" x14ac:dyDescent="0.25">
      <c r="C1678" s="12"/>
      <c r="D1678" s="7"/>
      <c r="P1678" s="14"/>
      <c r="Q1678" s="13"/>
    </row>
    <row r="1679" spans="3:17" x14ac:dyDescent="0.25">
      <c r="C1679" s="12"/>
      <c r="D1679" s="7"/>
      <c r="P1679" s="14"/>
      <c r="Q1679" s="13"/>
    </row>
    <row r="1680" spans="3:17" x14ac:dyDescent="0.25">
      <c r="C1680" s="12"/>
      <c r="D1680" s="7"/>
      <c r="P1680" s="14"/>
      <c r="Q1680" s="13"/>
    </row>
    <row r="1681" spans="3:17" x14ac:dyDescent="0.25">
      <c r="C1681" s="12"/>
      <c r="D1681" s="7"/>
      <c r="P1681" s="14"/>
      <c r="Q1681" s="13"/>
    </row>
    <row r="1682" spans="3:17" x14ac:dyDescent="0.25">
      <c r="C1682" s="12"/>
      <c r="D1682" s="7"/>
      <c r="P1682" s="14"/>
      <c r="Q1682" s="13"/>
    </row>
    <row r="1683" spans="3:17" x14ac:dyDescent="0.25">
      <c r="C1683" s="12"/>
      <c r="D1683" s="7"/>
      <c r="P1683" s="14"/>
      <c r="Q1683" s="13"/>
    </row>
    <row r="1684" spans="3:17" x14ac:dyDescent="0.25">
      <c r="C1684" s="12"/>
      <c r="D1684" s="7"/>
      <c r="P1684" s="14"/>
      <c r="Q1684" s="13"/>
    </row>
    <row r="1685" spans="3:17" x14ac:dyDescent="0.25">
      <c r="C1685" s="12"/>
      <c r="D1685" s="7"/>
      <c r="P1685" s="14"/>
      <c r="Q1685" s="13"/>
    </row>
    <row r="1686" spans="3:17" x14ac:dyDescent="0.25">
      <c r="C1686" s="12"/>
      <c r="D1686" s="7"/>
      <c r="P1686" s="14"/>
      <c r="Q1686" s="13"/>
    </row>
    <row r="1687" spans="3:17" x14ac:dyDescent="0.25">
      <c r="C1687" s="12"/>
      <c r="D1687" s="7"/>
      <c r="P1687" s="14"/>
      <c r="Q1687" s="13"/>
    </row>
    <row r="1688" spans="3:17" x14ac:dyDescent="0.25">
      <c r="C1688" s="12"/>
      <c r="D1688" s="7"/>
      <c r="P1688" s="14"/>
      <c r="Q1688" s="13"/>
    </row>
    <row r="1689" spans="3:17" x14ac:dyDescent="0.25">
      <c r="C1689" s="12"/>
      <c r="D1689" s="7"/>
      <c r="P1689" s="14"/>
      <c r="Q1689" s="13"/>
    </row>
    <row r="1690" spans="3:17" x14ac:dyDescent="0.25">
      <c r="C1690" s="12"/>
      <c r="D1690" s="7"/>
      <c r="P1690" s="14"/>
      <c r="Q1690" s="13"/>
    </row>
    <row r="1691" spans="3:17" x14ac:dyDescent="0.25">
      <c r="C1691" s="12"/>
      <c r="D1691" s="7"/>
      <c r="P1691" s="14"/>
      <c r="Q1691" s="13"/>
    </row>
    <row r="1692" spans="3:17" x14ac:dyDescent="0.25">
      <c r="C1692" s="12"/>
      <c r="D1692" s="7"/>
      <c r="P1692" s="14"/>
      <c r="Q1692" s="13"/>
    </row>
    <row r="1693" spans="3:17" x14ac:dyDescent="0.25">
      <c r="C1693" s="12"/>
      <c r="D1693" s="7"/>
      <c r="P1693" s="14"/>
      <c r="Q1693" s="13"/>
    </row>
    <row r="1694" spans="3:17" x14ac:dyDescent="0.25">
      <c r="C1694" s="12"/>
      <c r="D1694" s="7"/>
      <c r="P1694" s="14"/>
      <c r="Q1694" s="13"/>
    </row>
    <row r="1695" spans="3:17" x14ac:dyDescent="0.25">
      <c r="C1695" s="12"/>
      <c r="D1695" s="7"/>
      <c r="P1695" s="14"/>
      <c r="Q1695" s="13"/>
    </row>
    <row r="1696" spans="3:17" x14ac:dyDescent="0.25">
      <c r="C1696" s="12"/>
      <c r="D1696" s="7"/>
      <c r="P1696" s="14"/>
      <c r="Q1696" s="13"/>
    </row>
    <row r="1697" spans="3:17" x14ac:dyDescent="0.25">
      <c r="C1697" s="12"/>
      <c r="D1697" s="7"/>
      <c r="P1697" s="14"/>
      <c r="Q1697" s="13"/>
    </row>
    <row r="1698" spans="3:17" x14ac:dyDescent="0.25">
      <c r="C1698" s="12"/>
      <c r="D1698" s="7"/>
      <c r="P1698" s="14"/>
      <c r="Q1698" s="13"/>
    </row>
    <row r="1699" spans="3:17" x14ac:dyDescent="0.25">
      <c r="C1699" s="12"/>
      <c r="D1699" s="7"/>
      <c r="P1699" s="14"/>
      <c r="Q1699" s="13"/>
    </row>
    <row r="1700" spans="3:17" x14ac:dyDescent="0.25">
      <c r="C1700" s="12"/>
      <c r="D1700" s="7"/>
      <c r="P1700" s="14"/>
      <c r="Q1700" s="13"/>
    </row>
    <row r="1701" spans="3:17" x14ac:dyDescent="0.25">
      <c r="C1701" s="12"/>
      <c r="D1701" s="7"/>
      <c r="P1701" s="14"/>
      <c r="Q1701" s="13"/>
    </row>
    <row r="1702" spans="3:17" x14ac:dyDescent="0.25">
      <c r="C1702" s="12"/>
      <c r="D1702" s="7"/>
      <c r="P1702" s="14"/>
      <c r="Q1702" s="13"/>
    </row>
    <row r="1703" spans="3:17" x14ac:dyDescent="0.25">
      <c r="C1703" s="12"/>
      <c r="D1703" s="7"/>
      <c r="P1703" s="14"/>
      <c r="Q1703" s="13"/>
    </row>
    <row r="1704" spans="3:17" x14ac:dyDescent="0.25">
      <c r="C1704" s="12"/>
      <c r="D1704" s="7"/>
      <c r="P1704" s="14"/>
      <c r="Q1704" s="13"/>
    </row>
    <row r="1705" spans="3:17" x14ac:dyDescent="0.25">
      <c r="C1705" s="12"/>
      <c r="D1705" s="7"/>
      <c r="P1705" s="14"/>
      <c r="Q1705" s="13"/>
    </row>
    <row r="1706" spans="3:17" x14ac:dyDescent="0.25">
      <c r="C1706" s="12"/>
      <c r="D1706" s="7"/>
      <c r="P1706" s="14"/>
      <c r="Q1706" s="13"/>
    </row>
    <row r="1707" spans="3:17" x14ac:dyDescent="0.25">
      <c r="C1707" s="12"/>
      <c r="D1707" s="7"/>
      <c r="P1707" s="14"/>
      <c r="Q1707" s="13"/>
    </row>
    <row r="1708" spans="3:17" x14ac:dyDescent="0.25">
      <c r="C1708" s="12"/>
      <c r="D1708" s="7"/>
      <c r="P1708" s="14"/>
      <c r="Q1708" s="13"/>
    </row>
    <row r="1709" spans="3:17" x14ac:dyDescent="0.25">
      <c r="C1709" s="12"/>
      <c r="D1709" s="7"/>
      <c r="P1709" s="14"/>
      <c r="Q1709" s="13"/>
    </row>
    <row r="1710" spans="3:17" x14ac:dyDescent="0.25">
      <c r="C1710" s="12"/>
      <c r="D1710" s="7"/>
      <c r="P1710" s="14"/>
      <c r="Q1710" s="13"/>
    </row>
    <row r="1711" spans="3:17" x14ac:dyDescent="0.25">
      <c r="C1711" s="12"/>
      <c r="D1711" s="7"/>
      <c r="P1711" s="14"/>
      <c r="Q1711" s="13"/>
    </row>
    <row r="1712" spans="3:17" x14ac:dyDescent="0.25">
      <c r="C1712" s="12"/>
      <c r="D1712" s="7"/>
      <c r="P1712" s="14"/>
      <c r="Q1712" s="13"/>
    </row>
    <row r="1713" spans="3:17" x14ac:dyDescent="0.25">
      <c r="C1713" s="12"/>
      <c r="D1713" s="7"/>
      <c r="P1713" s="14"/>
      <c r="Q1713" s="13"/>
    </row>
    <row r="1714" spans="3:17" x14ac:dyDescent="0.25">
      <c r="C1714" s="12"/>
      <c r="D1714" s="7"/>
      <c r="P1714" s="14"/>
      <c r="Q1714" s="13"/>
    </row>
    <row r="1715" spans="3:17" x14ac:dyDescent="0.25">
      <c r="C1715" s="12"/>
      <c r="D1715" s="7"/>
      <c r="P1715" s="14"/>
      <c r="Q1715" s="13"/>
    </row>
    <row r="1716" spans="3:17" x14ac:dyDescent="0.25">
      <c r="C1716" s="12"/>
      <c r="D1716" s="7"/>
      <c r="P1716" s="14"/>
      <c r="Q1716" s="13"/>
    </row>
    <row r="1717" spans="3:17" x14ac:dyDescent="0.25">
      <c r="C1717" s="12"/>
      <c r="D1717" s="7"/>
      <c r="P1717" s="14"/>
      <c r="Q1717" s="13"/>
    </row>
    <row r="1718" spans="3:17" x14ac:dyDescent="0.25">
      <c r="C1718" s="12"/>
      <c r="D1718" s="7"/>
      <c r="P1718" s="14"/>
      <c r="Q1718" s="13"/>
    </row>
    <row r="1719" spans="3:17" x14ac:dyDescent="0.25">
      <c r="C1719" s="12"/>
      <c r="D1719" s="7"/>
      <c r="P1719" s="14"/>
      <c r="Q1719" s="13"/>
    </row>
    <row r="1720" spans="3:17" x14ac:dyDescent="0.25">
      <c r="C1720" s="12"/>
      <c r="D1720" s="7"/>
      <c r="P1720" s="14"/>
      <c r="Q1720" s="13"/>
    </row>
    <row r="1721" spans="3:17" x14ac:dyDescent="0.25">
      <c r="C1721" s="12"/>
      <c r="D1721" s="7"/>
      <c r="P1721" s="14"/>
      <c r="Q1721" s="13"/>
    </row>
    <row r="1722" spans="3:17" x14ac:dyDescent="0.25">
      <c r="C1722" s="12"/>
      <c r="D1722" s="7"/>
      <c r="P1722" s="14"/>
      <c r="Q1722" s="13"/>
    </row>
    <row r="1723" spans="3:17" x14ac:dyDescent="0.25">
      <c r="C1723" s="12"/>
      <c r="D1723" s="7"/>
      <c r="P1723" s="14"/>
      <c r="Q1723" s="13"/>
    </row>
    <row r="1724" spans="3:17" x14ac:dyDescent="0.25">
      <c r="C1724" s="12"/>
      <c r="D1724" s="7"/>
      <c r="P1724" s="14"/>
      <c r="Q1724" s="13"/>
    </row>
    <row r="1725" spans="3:17" x14ac:dyDescent="0.25">
      <c r="C1725" s="12"/>
      <c r="D1725" s="7"/>
      <c r="P1725" s="14"/>
      <c r="Q1725" s="13"/>
    </row>
    <row r="1726" spans="3:17" x14ac:dyDescent="0.25">
      <c r="C1726" s="12"/>
      <c r="D1726" s="7"/>
      <c r="P1726" s="14"/>
      <c r="Q1726" s="13"/>
    </row>
    <row r="1727" spans="3:17" x14ac:dyDescent="0.25">
      <c r="C1727" s="12"/>
      <c r="D1727" s="7"/>
      <c r="P1727" s="14"/>
      <c r="Q1727" s="13"/>
    </row>
    <row r="1728" spans="3:17" x14ac:dyDescent="0.25">
      <c r="C1728" s="12"/>
      <c r="D1728" s="7"/>
      <c r="P1728" s="14"/>
      <c r="Q1728" s="13"/>
    </row>
    <row r="1729" spans="3:17" x14ac:dyDescent="0.25">
      <c r="C1729" s="12"/>
      <c r="D1729" s="7"/>
      <c r="P1729" s="14"/>
      <c r="Q1729" s="13"/>
    </row>
    <row r="1730" spans="3:17" x14ac:dyDescent="0.25">
      <c r="C1730" s="12"/>
      <c r="D1730" s="7"/>
      <c r="P1730" s="14"/>
      <c r="Q1730" s="13"/>
    </row>
    <row r="1731" spans="3:17" x14ac:dyDescent="0.25">
      <c r="C1731" s="12"/>
      <c r="D1731" s="7"/>
      <c r="P1731" s="14"/>
      <c r="Q1731" s="13"/>
    </row>
    <row r="1732" spans="3:17" x14ac:dyDescent="0.25">
      <c r="C1732" s="12"/>
      <c r="D1732" s="7"/>
      <c r="P1732" s="14"/>
      <c r="Q1732" s="13"/>
    </row>
    <row r="1733" spans="3:17" x14ac:dyDescent="0.25">
      <c r="C1733" s="12"/>
      <c r="D1733" s="7"/>
      <c r="P1733" s="14"/>
      <c r="Q1733" s="13"/>
    </row>
    <row r="1734" spans="3:17" x14ac:dyDescent="0.25">
      <c r="C1734" s="12"/>
      <c r="D1734" s="7"/>
      <c r="P1734" s="14"/>
      <c r="Q1734" s="13"/>
    </row>
    <row r="1735" spans="3:17" x14ac:dyDescent="0.25">
      <c r="C1735" s="12"/>
      <c r="D1735" s="7"/>
      <c r="P1735" s="14"/>
      <c r="Q1735" s="13"/>
    </row>
    <row r="1736" spans="3:17" x14ac:dyDescent="0.25">
      <c r="C1736" s="12"/>
      <c r="D1736" s="7"/>
      <c r="P1736" s="14"/>
      <c r="Q1736" s="13"/>
    </row>
    <row r="1737" spans="3:17" x14ac:dyDescent="0.25">
      <c r="C1737" s="12"/>
      <c r="D1737" s="7"/>
      <c r="P1737" s="14"/>
      <c r="Q1737" s="13"/>
    </row>
    <row r="1738" spans="3:17" x14ac:dyDescent="0.25">
      <c r="C1738" s="12"/>
      <c r="D1738" s="7"/>
      <c r="P1738" s="14"/>
      <c r="Q1738" s="13"/>
    </row>
    <row r="1739" spans="3:17" x14ac:dyDescent="0.25">
      <c r="C1739" s="12"/>
      <c r="D1739" s="7"/>
      <c r="P1739" s="14"/>
      <c r="Q1739" s="13"/>
    </row>
    <row r="1740" spans="3:17" x14ac:dyDescent="0.25">
      <c r="C1740" s="12"/>
      <c r="D1740" s="7"/>
      <c r="P1740" s="14"/>
      <c r="Q1740" s="13"/>
    </row>
    <row r="1741" spans="3:17" x14ac:dyDescent="0.25">
      <c r="C1741" s="12"/>
      <c r="D1741" s="7"/>
      <c r="P1741" s="14"/>
      <c r="Q1741" s="13"/>
    </row>
    <row r="1742" spans="3:17" x14ac:dyDescent="0.25">
      <c r="C1742" s="12"/>
      <c r="D1742" s="7"/>
      <c r="P1742" s="14"/>
      <c r="Q1742" s="13"/>
    </row>
    <row r="1743" spans="3:17" x14ac:dyDescent="0.25">
      <c r="C1743" s="12"/>
      <c r="D1743" s="7"/>
      <c r="P1743" s="14"/>
      <c r="Q1743" s="13"/>
    </row>
    <row r="1744" spans="3:17" x14ac:dyDescent="0.25">
      <c r="C1744" s="12"/>
      <c r="D1744" s="7"/>
      <c r="P1744" s="14"/>
      <c r="Q1744" s="13"/>
    </row>
    <row r="1745" spans="3:17" x14ac:dyDescent="0.25">
      <c r="C1745" s="12"/>
      <c r="D1745" s="7"/>
      <c r="P1745" s="14"/>
      <c r="Q1745" s="13"/>
    </row>
    <row r="1746" spans="3:17" x14ac:dyDescent="0.25">
      <c r="C1746" s="12"/>
      <c r="D1746" s="7"/>
      <c r="P1746" s="14"/>
      <c r="Q1746" s="13"/>
    </row>
    <row r="1747" spans="3:17" x14ac:dyDescent="0.25">
      <c r="C1747" s="12"/>
      <c r="D1747" s="7"/>
      <c r="P1747" s="14"/>
      <c r="Q1747" s="13"/>
    </row>
    <row r="1748" spans="3:17" x14ac:dyDescent="0.25">
      <c r="C1748" s="12"/>
      <c r="D1748" s="7"/>
      <c r="P1748" s="14"/>
      <c r="Q1748" s="13"/>
    </row>
    <row r="1749" spans="3:17" x14ac:dyDescent="0.25">
      <c r="C1749" s="12"/>
      <c r="D1749" s="7"/>
      <c r="P1749" s="14"/>
      <c r="Q1749" s="13"/>
    </row>
    <row r="1750" spans="3:17" x14ac:dyDescent="0.25">
      <c r="C1750" s="12"/>
      <c r="D1750" s="7"/>
      <c r="P1750" s="14"/>
      <c r="Q1750" s="13"/>
    </row>
    <row r="1751" spans="3:17" x14ac:dyDescent="0.25">
      <c r="C1751" s="12"/>
      <c r="D1751" s="7"/>
      <c r="P1751" s="14"/>
      <c r="Q1751" s="13"/>
    </row>
    <row r="1752" spans="3:17" x14ac:dyDescent="0.25">
      <c r="C1752" s="12"/>
      <c r="D1752" s="7"/>
      <c r="P1752" s="14"/>
      <c r="Q1752" s="13"/>
    </row>
    <row r="1753" spans="3:17" x14ac:dyDescent="0.25">
      <c r="C1753" s="12"/>
      <c r="D1753" s="7"/>
      <c r="P1753" s="14"/>
      <c r="Q1753" s="13"/>
    </row>
    <row r="1754" spans="3:17" x14ac:dyDescent="0.25">
      <c r="C1754" s="12"/>
      <c r="D1754" s="7"/>
      <c r="P1754" s="14"/>
      <c r="Q1754" s="13"/>
    </row>
    <row r="1755" spans="3:17" x14ac:dyDescent="0.25">
      <c r="C1755" s="12"/>
      <c r="D1755" s="7"/>
      <c r="P1755" s="14"/>
      <c r="Q1755" s="13"/>
    </row>
    <row r="1756" spans="3:17" x14ac:dyDescent="0.25">
      <c r="C1756" s="12"/>
      <c r="D1756" s="7"/>
      <c r="P1756" s="14"/>
      <c r="Q1756" s="13"/>
    </row>
    <row r="1757" spans="3:17" x14ac:dyDescent="0.25">
      <c r="C1757" s="12"/>
      <c r="D1757" s="7"/>
      <c r="P1757" s="14"/>
      <c r="Q1757" s="13"/>
    </row>
    <row r="1758" spans="3:17" x14ac:dyDescent="0.25">
      <c r="C1758" s="12"/>
      <c r="D1758" s="7"/>
      <c r="P1758" s="14"/>
      <c r="Q1758" s="13"/>
    </row>
    <row r="1759" spans="3:17" x14ac:dyDescent="0.25">
      <c r="C1759" s="12"/>
      <c r="D1759" s="7"/>
      <c r="P1759" s="14"/>
      <c r="Q1759" s="13"/>
    </row>
    <row r="1760" spans="3:17" x14ac:dyDescent="0.25">
      <c r="C1760" s="12"/>
      <c r="D1760" s="7"/>
      <c r="P1760" s="14"/>
      <c r="Q1760" s="13"/>
    </row>
    <row r="1761" spans="3:17" x14ac:dyDescent="0.25">
      <c r="C1761" s="12"/>
      <c r="D1761" s="7"/>
      <c r="P1761" s="14"/>
      <c r="Q1761" s="13"/>
    </row>
    <row r="1762" spans="3:17" x14ac:dyDescent="0.25">
      <c r="C1762" s="12"/>
      <c r="D1762" s="7"/>
      <c r="P1762" s="14"/>
      <c r="Q1762" s="13"/>
    </row>
    <row r="1763" spans="3:17" x14ac:dyDescent="0.25">
      <c r="C1763" s="12"/>
      <c r="D1763" s="7"/>
      <c r="P1763" s="14"/>
      <c r="Q1763" s="13"/>
    </row>
    <row r="1764" spans="3:17" x14ac:dyDescent="0.25">
      <c r="C1764" s="12"/>
      <c r="D1764" s="7"/>
      <c r="P1764" s="14"/>
      <c r="Q1764" s="13"/>
    </row>
    <row r="1765" spans="3:17" x14ac:dyDescent="0.25">
      <c r="C1765" s="12"/>
      <c r="D1765" s="7"/>
      <c r="P1765" s="14"/>
      <c r="Q1765" s="13"/>
    </row>
    <row r="1766" spans="3:17" x14ac:dyDescent="0.25">
      <c r="C1766" s="12"/>
      <c r="D1766" s="7"/>
      <c r="P1766" s="14"/>
      <c r="Q1766" s="13"/>
    </row>
    <row r="1767" spans="3:17" x14ac:dyDescent="0.25">
      <c r="C1767" s="12"/>
      <c r="D1767" s="7"/>
      <c r="P1767" s="14"/>
      <c r="Q1767" s="13"/>
    </row>
    <row r="1768" spans="3:17" x14ac:dyDescent="0.25">
      <c r="C1768" s="12"/>
      <c r="D1768" s="7"/>
      <c r="P1768" s="14"/>
      <c r="Q1768" s="13"/>
    </row>
    <row r="1769" spans="3:17" x14ac:dyDescent="0.25">
      <c r="C1769" s="12"/>
      <c r="D1769" s="7"/>
      <c r="P1769" s="14"/>
      <c r="Q1769" s="13"/>
    </row>
    <row r="1770" spans="3:17" x14ac:dyDescent="0.25">
      <c r="C1770" s="12"/>
      <c r="D1770" s="7"/>
      <c r="P1770" s="14"/>
      <c r="Q1770" s="13"/>
    </row>
    <row r="1771" spans="3:17" x14ac:dyDescent="0.25">
      <c r="C1771" s="12"/>
      <c r="D1771" s="7"/>
      <c r="P1771" s="14"/>
      <c r="Q1771" s="13"/>
    </row>
    <row r="1772" spans="3:17" x14ac:dyDescent="0.25">
      <c r="C1772" s="12"/>
      <c r="D1772" s="7"/>
      <c r="P1772" s="14"/>
      <c r="Q1772" s="13"/>
    </row>
    <row r="1773" spans="3:17" x14ac:dyDescent="0.25">
      <c r="C1773" s="12"/>
      <c r="D1773" s="7"/>
      <c r="P1773" s="14"/>
      <c r="Q1773" s="13"/>
    </row>
    <row r="1774" spans="3:17" x14ac:dyDescent="0.25">
      <c r="C1774" s="12"/>
      <c r="D1774" s="7"/>
      <c r="P1774" s="14"/>
      <c r="Q1774" s="13"/>
    </row>
    <row r="1775" spans="3:17" x14ac:dyDescent="0.25">
      <c r="C1775" s="12"/>
      <c r="D1775" s="7"/>
      <c r="P1775" s="14"/>
      <c r="Q1775" s="13"/>
    </row>
    <row r="1776" spans="3:17" x14ac:dyDescent="0.25">
      <c r="C1776" s="12"/>
      <c r="D1776" s="7"/>
      <c r="P1776" s="14"/>
      <c r="Q1776" s="13"/>
    </row>
    <row r="1777" spans="3:17" x14ac:dyDescent="0.25">
      <c r="C1777" s="12"/>
      <c r="D1777" s="7"/>
      <c r="P1777" s="14"/>
      <c r="Q1777" s="13"/>
    </row>
    <row r="1778" spans="3:17" x14ac:dyDescent="0.25">
      <c r="C1778" s="12"/>
      <c r="D1778" s="7"/>
      <c r="P1778" s="14"/>
      <c r="Q1778" s="13"/>
    </row>
    <row r="1779" spans="3:17" x14ac:dyDescent="0.25">
      <c r="C1779" s="12"/>
      <c r="D1779" s="7"/>
      <c r="P1779" s="14"/>
      <c r="Q1779" s="13"/>
    </row>
    <row r="1780" spans="3:17" x14ac:dyDescent="0.25">
      <c r="C1780" s="12"/>
      <c r="D1780" s="7"/>
      <c r="P1780" s="14"/>
      <c r="Q1780" s="13"/>
    </row>
    <row r="1781" spans="3:17" x14ac:dyDescent="0.25">
      <c r="C1781" s="12"/>
      <c r="D1781" s="7"/>
      <c r="P1781" s="14"/>
      <c r="Q1781" s="13"/>
    </row>
    <row r="1782" spans="3:17" x14ac:dyDescent="0.25">
      <c r="C1782" s="12"/>
      <c r="D1782" s="7"/>
      <c r="P1782" s="14"/>
      <c r="Q1782" s="13"/>
    </row>
    <row r="1783" spans="3:17" x14ac:dyDescent="0.25">
      <c r="C1783" s="12"/>
      <c r="D1783" s="7"/>
      <c r="P1783" s="14"/>
      <c r="Q1783" s="13"/>
    </row>
    <row r="1784" spans="3:17" x14ac:dyDescent="0.25">
      <c r="C1784" s="12"/>
      <c r="D1784" s="7"/>
      <c r="P1784" s="14"/>
      <c r="Q1784" s="13"/>
    </row>
    <row r="1785" spans="3:17" x14ac:dyDescent="0.25">
      <c r="C1785" s="12"/>
      <c r="D1785" s="7"/>
      <c r="P1785" s="14"/>
      <c r="Q1785" s="13"/>
    </row>
    <row r="1786" spans="3:17" x14ac:dyDescent="0.25">
      <c r="C1786" s="12"/>
      <c r="D1786" s="7"/>
      <c r="P1786" s="14"/>
      <c r="Q1786" s="13"/>
    </row>
    <row r="1787" spans="3:17" x14ac:dyDescent="0.25">
      <c r="C1787" s="12"/>
      <c r="D1787" s="7"/>
      <c r="P1787" s="14"/>
      <c r="Q1787" s="13"/>
    </row>
    <row r="1788" spans="3:17" x14ac:dyDescent="0.25">
      <c r="C1788" s="12"/>
      <c r="D1788" s="7"/>
      <c r="P1788" s="14"/>
      <c r="Q1788" s="13"/>
    </row>
    <row r="1789" spans="3:17" x14ac:dyDescent="0.25">
      <c r="C1789" s="12"/>
      <c r="D1789" s="7"/>
      <c r="P1789" s="14"/>
      <c r="Q1789" s="13"/>
    </row>
    <row r="1790" spans="3:17" x14ac:dyDescent="0.25">
      <c r="C1790" s="12"/>
      <c r="D1790" s="7"/>
      <c r="P1790" s="14"/>
      <c r="Q1790" s="13"/>
    </row>
    <row r="1791" spans="3:17" x14ac:dyDescent="0.25">
      <c r="C1791" s="12"/>
      <c r="D1791" s="7"/>
      <c r="P1791" s="14"/>
      <c r="Q1791" s="13"/>
    </row>
    <row r="1792" spans="3:17" x14ac:dyDescent="0.25">
      <c r="C1792" s="12"/>
      <c r="D1792" s="7"/>
      <c r="P1792" s="14"/>
      <c r="Q1792" s="13"/>
    </row>
    <row r="1793" spans="3:17" x14ac:dyDescent="0.25">
      <c r="C1793" s="12"/>
      <c r="D1793" s="7"/>
      <c r="P1793" s="14"/>
      <c r="Q1793" s="13"/>
    </row>
    <row r="1794" spans="3:17" x14ac:dyDescent="0.25">
      <c r="C1794" s="12"/>
      <c r="D1794" s="7"/>
      <c r="P1794" s="14"/>
      <c r="Q1794" s="13"/>
    </row>
    <row r="1795" spans="3:17" x14ac:dyDescent="0.25">
      <c r="C1795" s="12"/>
      <c r="D1795" s="7"/>
      <c r="P1795" s="14"/>
      <c r="Q1795" s="13"/>
    </row>
    <row r="1796" spans="3:17" x14ac:dyDescent="0.25">
      <c r="C1796" s="12"/>
      <c r="D1796" s="7"/>
      <c r="P1796" s="14"/>
      <c r="Q1796" s="13"/>
    </row>
    <row r="1797" spans="3:17" x14ac:dyDescent="0.25">
      <c r="C1797" s="12"/>
      <c r="D1797" s="7"/>
      <c r="P1797" s="14"/>
      <c r="Q1797" s="13"/>
    </row>
    <row r="1798" spans="3:17" x14ac:dyDescent="0.25">
      <c r="C1798" s="12"/>
      <c r="D1798" s="7"/>
      <c r="P1798" s="14"/>
      <c r="Q1798" s="13"/>
    </row>
    <row r="1799" spans="3:17" x14ac:dyDescent="0.25">
      <c r="C1799" s="12"/>
      <c r="D1799" s="7"/>
      <c r="P1799" s="14"/>
      <c r="Q1799" s="13"/>
    </row>
    <row r="1800" spans="3:17" x14ac:dyDescent="0.25">
      <c r="C1800" s="12"/>
      <c r="D1800" s="7"/>
      <c r="P1800" s="14"/>
      <c r="Q1800" s="13"/>
    </row>
    <row r="1801" spans="3:17" x14ac:dyDescent="0.25">
      <c r="C1801" s="12"/>
      <c r="D1801" s="7"/>
      <c r="P1801" s="14"/>
      <c r="Q1801" s="13"/>
    </row>
    <row r="1802" spans="3:17" x14ac:dyDescent="0.25">
      <c r="C1802" s="12"/>
      <c r="D1802" s="7"/>
      <c r="P1802" s="14"/>
      <c r="Q1802" s="13"/>
    </row>
    <row r="1803" spans="3:17" x14ac:dyDescent="0.25">
      <c r="C1803" s="12"/>
      <c r="D1803" s="7"/>
      <c r="P1803" s="14"/>
      <c r="Q1803" s="13"/>
    </row>
    <row r="1804" spans="3:17" x14ac:dyDescent="0.25">
      <c r="C1804" s="12"/>
      <c r="D1804" s="7"/>
      <c r="P1804" s="14"/>
      <c r="Q1804" s="13"/>
    </row>
    <row r="1805" spans="3:17" x14ac:dyDescent="0.25">
      <c r="C1805" s="12"/>
      <c r="D1805" s="7"/>
      <c r="P1805" s="14"/>
      <c r="Q1805" s="13"/>
    </row>
    <row r="1806" spans="3:17" x14ac:dyDescent="0.25">
      <c r="C1806" s="12"/>
      <c r="D1806" s="7"/>
      <c r="P1806" s="14"/>
      <c r="Q1806" s="13"/>
    </row>
    <row r="1807" spans="3:17" x14ac:dyDescent="0.25">
      <c r="C1807" s="12"/>
      <c r="D1807" s="7"/>
      <c r="P1807" s="14"/>
      <c r="Q1807" s="13"/>
    </row>
    <row r="1808" spans="3:17" x14ac:dyDescent="0.25">
      <c r="C1808" s="12"/>
      <c r="D1808" s="7"/>
      <c r="P1808" s="14"/>
      <c r="Q1808" s="13"/>
    </row>
    <row r="1809" spans="3:17" x14ac:dyDescent="0.25">
      <c r="C1809" s="12"/>
      <c r="D1809" s="7"/>
      <c r="P1809" s="14"/>
      <c r="Q1809" s="13"/>
    </row>
    <row r="1810" spans="3:17" x14ac:dyDescent="0.25">
      <c r="C1810" s="12"/>
      <c r="D1810" s="7"/>
      <c r="P1810" s="14"/>
      <c r="Q1810" s="13"/>
    </row>
    <row r="1811" spans="3:17" x14ac:dyDescent="0.25">
      <c r="C1811" s="12"/>
      <c r="D1811" s="7"/>
      <c r="P1811" s="14"/>
      <c r="Q1811" s="13"/>
    </row>
    <row r="1812" spans="3:17" x14ac:dyDescent="0.25">
      <c r="C1812" s="12"/>
      <c r="D1812" s="7"/>
      <c r="P1812" s="14"/>
      <c r="Q1812" s="13"/>
    </row>
    <row r="1813" spans="3:17" x14ac:dyDescent="0.25">
      <c r="C1813" s="12"/>
      <c r="D1813" s="7"/>
      <c r="P1813" s="14"/>
      <c r="Q1813" s="13"/>
    </row>
    <row r="1814" spans="3:17" x14ac:dyDescent="0.25">
      <c r="C1814" s="12"/>
      <c r="D1814" s="7"/>
      <c r="P1814" s="14"/>
      <c r="Q1814" s="13"/>
    </row>
    <row r="1815" spans="3:17" x14ac:dyDescent="0.25">
      <c r="C1815" s="12"/>
      <c r="D1815" s="7"/>
      <c r="P1815" s="14"/>
      <c r="Q1815" s="13"/>
    </row>
    <row r="1816" spans="3:17" x14ac:dyDescent="0.25">
      <c r="C1816" s="12"/>
      <c r="D1816" s="7"/>
      <c r="P1816" s="14"/>
      <c r="Q1816" s="13"/>
    </row>
    <row r="1817" spans="3:17" x14ac:dyDescent="0.25">
      <c r="C1817" s="12"/>
      <c r="D1817" s="7"/>
      <c r="P1817" s="14"/>
      <c r="Q1817" s="13"/>
    </row>
    <row r="1818" spans="3:17" x14ac:dyDescent="0.25">
      <c r="C1818" s="12"/>
      <c r="D1818" s="7"/>
      <c r="P1818" s="14"/>
      <c r="Q1818" s="13"/>
    </row>
    <row r="1819" spans="3:17" x14ac:dyDescent="0.25">
      <c r="C1819" s="12"/>
      <c r="D1819" s="7"/>
      <c r="P1819" s="14"/>
      <c r="Q1819" s="13"/>
    </row>
    <row r="1820" spans="3:17" x14ac:dyDescent="0.25">
      <c r="C1820" s="12"/>
      <c r="D1820" s="7"/>
      <c r="P1820" s="14"/>
      <c r="Q1820" s="13"/>
    </row>
    <row r="1821" spans="3:17" x14ac:dyDescent="0.25">
      <c r="C1821" s="12"/>
      <c r="D1821" s="7"/>
      <c r="P1821" s="14"/>
      <c r="Q1821" s="13"/>
    </row>
    <row r="1822" spans="3:17" x14ac:dyDescent="0.25">
      <c r="C1822" s="12"/>
      <c r="D1822" s="7"/>
      <c r="P1822" s="14"/>
      <c r="Q1822" s="13"/>
    </row>
    <row r="1823" spans="3:17" x14ac:dyDescent="0.25">
      <c r="C1823" s="12"/>
      <c r="D1823" s="7"/>
      <c r="P1823" s="14"/>
      <c r="Q1823" s="13"/>
    </row>
    <row r="1824" spans="3:17" x14ac:dyDescent="0.25">
      <c r="C1824" s="12"/>
      <c r="D1824" s="7"/>
      <c r="P1824" s="14"/>
      <c r="Q1824" s="13"/>
    </row>
    <row r="1825" spans="3:17" x14ac:dyDescent="0.25">
      <c r="C1825" s="12"/>
      <c r="D1825" s="7"/>
      <c r="P1825" s="14"/>
      <c r="Q1825" s="13"/>
    </row>
    <row r="1826" spans="3:17" x14ac:dyDescent="0.25">
      <c r="C1826" s="12"/>
      <c r="D1826" s="7"/>
      <c r="P1826" s="14"/>
      <c r="Q1826" s="13"/>
    </row>
    <row r="1827" spans="3:17" x14ac:dyDescent="0.25">
      <c r="C1827" s="12"/>
      <c r="D1827" s="7"/>
      <c r="P1827" s="14"/>
      <c r="Q1827" s="13"/>
    </row>
    <row r="1828" spans="3:17" x14ac:dyDescent="0.25">
      <c r="C1828" s="12"/>
      <c r="D1828" s="7"/>
      <c r="P1828" s="14"/>
      <c r="Q1828" s="13"/>
    </row>
    <row r="1829" spans="3:17" x14ac:dyDescent="0.25">
      <c r="C1829" s="12"/>
      <c r="D1829" s="7"/>
      <c r="P1829" s="14"/>
      <c r="Q1829" s="13"/>
    </row>
    <row r="1830" spans="3:17" x14ac:dyDescent="0.25">
      <c r="C1830" s="12"/>
      <c r="D1830" s="7"/>
      <c r="P1830" s="14"/>
      <c r="Q1830" s="13"/>
    </row>
    <row r="1831" spans="3:17" x14ac:dyDescent="0.25">
      <c r="C1831" s="12"/>
      <c r="D1831" s="7"/>
      <c r="P1831" s="14"/>
      <c r="Q1831" s="13"/>
    </row>
    <row r="1832" spans="3:17" x14ac:dyDescent="0.25">
      <c r="C1832" s="12"/>
      <c r="D1832" s="7"/>
      <c r="P1832" s="14"/>
      <c r="Q1832" s="13"/>
    </row>
    <row r="1833" spans="3:17" x14ac:dyDescent="0.25">
      <c r="C1833" s="12"/>
      <c r="D1833" s="7"/>
      <c r="P1833" s="14"/>
      <c r="Q1833" s="13"/>
    </row>
    <row r="1834" spans="3:17" x14ac:dyDescent="0.25">
      <c r="C1834" s="12"/>
      <c r="D1834" s="7"/>
      <c r="P1834" s="14"/>
      <c r="Q1834" s="13"/>
    </row>
    <row r="1835" spans="3:17" x14ac:dyDescent="0.25">
      <c r="C1835" s="12"/>
      <c r="D1835" s="7"/>
      <c r="P1835" s="14"/>
      <c r="Q1835" s="13"/>
    </row>
    <row r="1836" spans="3:17" x14ac:dyDescent="0.25">
      <c r="C1836" s="12"/>
      <c r="D1836" s="7"/>
      <c r="P1836" s="14"/>
      <c r="Q1836" s="13"/>
    </row>
    <row r="1837" spans="3:17" x14ac:dyDescent="0.25">
      <c r="C1837" s="12"/>
      <c r="D1837" s="7"/>
      <c r="P1837" s="14"/>
      <c r="Q1837" s="13"/>
    </row>
    <row r="1838" spans="3:17" x14ac:dyDescent="0.25">
      <c r="C1838" s="12"/>
      <c r="D1838" s="7"/>
      <c r="P1838" s="14"/>
      <c r="Q1838" s="13"/>
    </row>
    <row r="1839" spans="3:17" x14ac:dyDescent="0.25">
      <c r="C1839" s="12"/>
      <c r="D1839" s="7"/>
      <c r="P1839" s="14"/>
      <c r="Q1839" s="13"/>
    </row>
    <row r="1840" spans="3:17" x14ac:dyDescent="0.25">
      <c r="C1840" s="12"/>
      <c r="D1840" s="7"/>
      <c r="P1840" s="14"/>
      <c r="Q1840" s="13"/>
    </row>
    <row r="1841" spans="3:17" x14ac:dyDescent="0.25">
      <c r="C1841" s="12"/>
      <c r="D1841" s="7"/>
      <c r="P1841" s="14"/>
      <c r="Q1841" s="13"/>
    </row>
    <row r="1842" spans="3:17" x14ac:dyDescent="0.25">
      <c r="C1842" s="12"/>
      <c r="D1842" s="7"/>
      <c r="P1842" s="14"/>
      <c r="Q1842" s="13"/>
    </row>
    <row r="1843" spans="3:17" x14ac:dyDescent="0.25">
      <c r="C1843" s="12"/>
      <c r="D1843" s="7"/>
      <c r="P1843" s="14"/>
      <c r="Q1843" s="13"/>
    </row>
    <row r="1844" spans="3:17" x14ac:dyDescent="0.25">
      <c r="C1844" s="12"/>
      <c r="D1844" s="7"/>
      <c r="P1844" s="14"/>
      <c r="Q1844" s="13"/>
    </row>
    <row r="1845" spans="3:17" x14ac:dyDescent="0.25">
      <c r="C1845" s="12"/>
      <c r="D1845" s="7"/>
      <c r="P1845" s="14"/>
      <c r="Q1845" s="13"/>
    </row>
    <row r="1846" spans="3:17" x14ac:dyDescent="0.25">
      <c r="C1846" s="12"/>
      <c r="D1846" s="7"/>
      <c r="P1846" s="14"/>
      <c r="Q1846" s="13"/>
    </row>
    <row r="1847" spans="3:17" x14ac:dyDescent="0.25">
      <c r="C1847" s="12"/>
      <c r="D1847" s="7"/>
      <c r="P1847" s="14"/>
      <c r="Q1847" s="13"/>
    </row>
    <row r="1848" spans="3:17" x14ac:dyDescent="0.25">
      <c r="C1848" s="12"/>
      <c r="D1848" s="7"/>
      <c r="P1848" s="14"/>
      <c r="Q1848" s="13"/>
    </row>
    <row r="1849" spans="3:17" x14ac:dyDescent="0.25">
      <c r="C1849" s="12"/>
      <c r="D1849" s="7"/>
      <c r="P1849" s="14"/>
      <c r="Q1849" s="13"/>
    </row>
    <row r="1850" spans="3:17" x14ac:dyDescent="0.25">
      <c r="C1850" s="12"/>
      <c r="D1850" s="7"/>
      <c r="P1850" s="14"/>
      <c r="Q1850" s="13"/>
    </row>
    <row r="1851" spans="3:17" x14ac:dyDescent="0.25">
      <c r="C1851" s="12"/>
      <c r="D1851" s="7"/>
      <c r="P1851" s="14"/>
      <c r="Q1851" s="13"/>
    </row>
    <row r="1852" spans="3:17" x14ac:dyDescent="0.25">
      <c r="C1852" s="12"/>
      <c r="D1852" s="7"/>
      <c r="P1852" s="14"/>
      <c r="Q1852" s="13"/>
    </row>
    <row r="1853" spans="3:17" x14ac:dyDescent="0.25">
      <c r="C1853" s="12"/>
      <c r="D1853" s="7"/>
      <c r="P1853" s="14"/>
      <c r="Q1853" s="13"/>
    </row>
    <row r="1854" spans="3:17" x14ac:dyDescent="0.25">
      <c r="C1854" s="12"/>
      <c r="D1854" s="7"/>
      <c r="P1854" s="14"/>
      <c r="Q1854" s="13"/>
    </row>
    <row r="1855" spans="3:17" x14ac:dyDescent="0.25">
      <c r="C1855" s="12"/>
      <c r="D1855" s="7"/>
      <c r="P1855" s="14"/>
      <c r="Q1855" s="13"/>
    </row>
    <row r="1856" spans="3:17" x14ac:dyDescent="0.25">
      <c r="C1856" s="12"/>
      <c r="D1856" s="7"/>
      <c r="P1856" s="14"/>
      <c r="Q1856" s="13"/>
    </row>
    <row r="1857" spans="3:17" x14ac:dyDescent="0.25">
      <c r="C1857" s="12"/>
      <c r="D1857" s="7"/>
      <c r="P1857" s="14"/>
      <c r="Q1857" s="13"/>
    </row>
    <row r="1858" spans="3:17" x14ac:dyDescent="0.25">
      <c r="C1858" s="12"/>
      <c r="D1858" s="7"/>
      <c r="P1858" s="14"/>
      <c r="Q1858" s="13"/>
    </row>
    <row r="1859" spans="3:17" x14ac:dyDescent="0.25">
      <c r="C1859" s="12"/>
      <c r="D1859" s="7"/>
      <c r="P1859" s="14"/>
      <c r="Q1859" s="13"/>
    </row>
    <row r="1860" spans="3:17" x14ac:dyDescent="0.25">
      <c r="C1860" s="12"/>
      <c r="D1860" s="7"/>
      <c r="P1860" s="14"/>
      <c r="Q1860" s="13"/>
    </row>
    <row r="1861" spans="3:17" x14ac:dyDescent="0.25">
      <c r="C1861" s="12"/>
      <c r="D1861" s="7"/>
      <c r="P1861" s="14"/>
      <c r="Q1861" s="13"/>
    </row>
    <row r="1862" spans="3:17" x14ac:dyDescent="0.25">
      <c r="C1862" s="12"/>
      <c r="D1862" s="7"/>
      <c r="P1862" s="14"/>
      <c r="Q1862" s="13"/>
    </row>
    <row r="1863" spans="3:17" x14ac:dyDescent="0.25">
      <c r="C1863" s="12"/>
      <c r="D1863" s="7"/>
      <c r="P1863" s="14"/>
      <c r="Q1863" s="13"/>
    </row>
    <row r="1864" spans="3:17" x14ac:dyDescent="0.25">
      <c r="C1864" s="12"/>
      <c r="D1864" s="7"/>
      <c r="P1864" s="14"/>
      <c r="Q1864" s="13"/>
    </row>
    <row r="1865" spans="3:17" x14ac:dyDescent="0.25">
      <c r="C1865" s="12"/>
      <c r="D1865" s="7"/>
      <c r="P1865" s="14"/>
      <c r="Q1865" s="13"/>
    </row>
    <row r="1866" spans="3:17" x14ac:dyDescent="0.25">
      <c r="C1866" s="12"/>
      <c r="D1866" s="7"/>
      <c r="P1866" s="14"/>
      <c r="Q1866" s="13"/>
    </row>
    <row r="1867" spans="3:17" x14ac:dyDescent="0.25">
      <c r="C1867" s="12"/>
      <c r="D1867" s="7"/>
      <c r="P1867" s="14"/>
      <c r="Q1867" s="13"/>
    </row>
    <row r="1868" spans="3:17" x14ac:dyDescent="0.25">
      <c r="C1868" s="12"/>
      <c r="D1868" s="7"/>
      <c r="P1868" s="14"/>
      <c r="Q1868" s="13"/>
    </row>
    <row r="1869" spans="3:17" x14ac:dyDescent="0.25">
      <c r="C1869" s="12"/>
      <c r="D1869" s="7"/>
      <c r="P1869" s="14"/>
      <c r="Q1869" s="13"/>
    </row>
    <row r="1870" spans="3:17" x14ac:dyDescent="0.25">
      <c r="C1870" s="12"/>
      <c r="D1870" s="7"/>
      <c r="P1870" s="14"/>
      <c r="Q1870" s="13"/>
    </row>
    <row r="1871" spans="3:17" x14ac:dyDescent="0.25">
      <c r="C1871" s="12"/>
      <c r="D1871" s="7"/>
      <c r="P1871" s="14"/>
      <c r="Q1871" s="13"/>
    </row>
    <row r="1872" spans="3:17" x14ac:dyDescent="0.25">
      <c r="C1872" s="12"/>
      <c r="D1872" s="7"/>
      <c r="P1872" s="14"/>
      <c r="Q1872" s="13"/>
    </row>
    <row r="1873" spans="3:17" x14ac:dyDescent="0.25">
      <c r="C1873" s="12"/>
      <c r="D1873" s="7"/>
      <c r="P1873" s="14"/>
      <c r="Q1873" s="13"/>
    </row>
    <row r="1874" spans="3:17" x14ac:dyDescent="0.25">
      <c r="C1874" s="12"/>
      <c r="D1874" s="7"/>
      <c r="P1874" s="14"/>
      <c r="Q1874" s="13"/>
    </row>
    <row r="1875" spans="3:17" x14ac:dyDescent="0.25">
      <c r="C1875" s="12"/>
      <c r="D1875" s="7"/>
      <c r="P1875" s="14"/>
      <c r="Q1875" s="13"/>
    </row>
    <row r="1876" spans="3:17" x14ac:dyDescent="0.25">
      <c r="C1876" s="12"/>
      <c r="D1876" s="7"/>
      <c r="P1876" s="14"/>
      <c r="Q1876" s="13"/>
    </row>
    <row r="1877" spans="3:17" x14ac:dyDescent="0.25">
      <c r="C1877" s="12"/>
      <c r="D1877" s="7"/>
      <c r="P1877" s="14"/>
      <c r="Q1877" s="13"/>
    </row>
    <row r="1878" spans="3:17" x14ac:dyDescent="0.25">
      <c r="C1878" s="12"/>
      <c r="D1878" s="7"/>
      <c r="P1878" s="14"/>
      <c r="Q1878" s="13"/>
    </row>
    <row r="1879" spans="3:17" x14ac:dyDescent="0.25">
      <c r="C1879" s="12"/>
      <c r="D1879" s="7"/>
      <c r="P1879" s="14"/>
      <c r="Q1879" s="13"/>
    </row>
    <row r="1880" spans="3:17" x14ac:dyDescent="0.25">
      <c r="C1880" s="12"/>
      <c r="D1880" s="7"/>
      <c r="P1880" s="14"/>
      <c r="Q1880" s="13"/>
    </row>
    <row r="1881" spans="3:17" x14ac:dyDescent="0.25">
      <c r="C1881" s="12"/>
      <c r="D1881" s="7"/>
      <c r="P1881" s="14"/>
      <c r="Q1881" s="13"/>
    </row>
    <row r="1882" spans="3:17" x14ac:dyDescent="0.25">
      <c r="C1882" s="12"/>
      <c r="D1882" s="7"/>
      <c r="P1882" s="14"/>
      <c r="Q1882" s="13"/>
    </row>
    <row r="1883" spans="3:17" x14ac:dyDescent="0.25">
      <c r="C1883" s="12"/>
      <c r="D1883" s="7"/>
      <c r="P1883" s="14"/>
      <c r="Q1883" s="13"/>
    </row>
    <row r="1884" spans="3:17" x14ac:dyDescent="0.25">
      <c r="C1884" s="12"/>
      <c r="D1884" s="7"/>
      <c r="P1884" s="14"/>
      <c r="Q1884" s="13"/>
    </row>
    <row r="1885" spans="3:17" x14ac:dyDescent="0.25">
      <c r="C1885" s="12"/>
      <c r="D1885" s="7"/>
      <c r="P1885" s="14"/>
      <c r="Q1885" s="13"/>
    </row>
    <row r="1886" spans="3:17" x14ac:dyDescent="0.25">
      <c r="C1886" s="12"/>
      <c r="D1886" s="7"/>
      <c r="P1886" s="14"/>
      <c r="Q1886" s="13"/>
    </row>
    <row r="1887" spans="3:17" x14ac:dyDescent="0.25">
      <c r="C1887" s="12"/>
      <c r="D1887" s="7"/>
      <c r="P1887" s="14"/>
      <c r="Q1887" s="13"/>
    </row>
    <row r="1888" spans="3:17" x14ac:dyDescent="0.25">
      <c r="C1888" s="12"/>
      <c r="D1888" s="7"/>
      <c r="P1888" s="14"/>
      <c r="Q1888" s="13"/>
    </row>
    <row r="1889" spans="3:17" x14ac:dyDescent="0.25">
      <c r="C1889" s="12"/>
      <c r="D1889" s="7"/>
      <c r="P1889" s="14"/>
      <c r="Q1889" s="13"/>
    </row>
    <row r="1890" spans="3:17" x14ac:dyDescent="0.25">
      <c r="C1890" s="12"/>
      <c r="D1890" s="7"/>
      <c r="P1890" s="14"/>
      <c r="Q1890" s="13"/>
    </row>
    <row r="1891" spans="3:17" x14ac:dyDescent="0.25">
      <c r="C1891" s="12"/>
      <c r="D1891" s="7"/>
      <c r="P1891" s="14"/>
      <c r="Q1891" s="13"/>
    </row>
    <row r="1892" spans="3:17" x14ac:dyDescent="0.25">
      <c r="C1892" s="12"/>
      <c r="D1892" s="7"/>
      <c r="P1892" s="14"/>
      <c r="Q1892" s="13"/>
    </row>
    <row r="1893" spans="3:17" x14ac:dyDescent="0.25">
      <c r="C1893" s="12"/>
      <c r="D1893" s="7"/>
      <c r="P1893" s="14"/>
      <c r="Q1893" s="13"/>
    </row>
    <row r="1894" spans="3:17" x14ac:dyDescent="0.25">
      <c r="C1894" s="12"/>
      <c r="D1894" s="7"/>
      <c r="P1894" s="14"/>
      <c r="Q1894" s="13"/>
    </row>
    <row r="1895" spans="3:17" x14ac:dyDescent="0.25">
      <c r="C1895" s="12"/>
      <c r="D1895" s="7"/>
      <c r="P1895" s="14"/>
      <c r="Q1895" s="13"/>
    </row>
    <row r="1896" spans="3:17" x14ac:dyDescent="0.25">
      <c r="C1896" s="12"/>
      <c r="D1896" s="7"/>
      <c r="P1896" s="14"/>
      <c r="Q1896" s="13"/>
    </row>
    <row r="1897" spans="3:17" x14ac:dyDescent="0.25">
      <c r="C1897" s="12"/>
      <c r="D1897" s="7"/>
      <c r="P1897" s="14"/>
      <c r="Q1897" s="13"/>
    </row>
    <row r="1898" spans="3:17" x14ac:dyDescent="0.25">
      <c r="C1898" s="12"/>
      <c r="D1898" s="7"/>
      <c r="P1898" s="14"/>
      <c r="Q1898" s="13"/>
    </row>
    <row r="1899" spans="3:17" x14ac:dyDescent="0.25">
      <c r="C1899" s="12"/>
      <c r="D1899" s="7"/>
      <c r="P1899" s="14"/>
      <c r="Q1899" s="13"/>
    </row>
    <row r="1900" spans="3:17" x14ac:dyDescent="0.25">
      <c r="C1900" s="12"/>
      <c r="D1900" s="7"/>
      <c r="P1900" s="14"/>
      <c r="Q1900" s="13"/>
    </row>
    <row r="1901" spans="3:17" x14ac:dyDescent="0.25">
      <c r="C1901" s="12"/>
      <c r="D1901" s="7"/>
      <c r="P1901" s="14"/>
      <c r="Q1901" s="13"/>
    </row>
    <row r="1902" spans="3:17" x14ac:dyDescent="0.25">
      <c r="C1902" s="12"/>
      <c r="D1902" s="7"/>
      <c r="P1902" s="14"/>
      <c r="Q1902" s="13"/>
    </row>
    <row r="1903" spans="3:17" x14ac:dyDescent="0.25">
      <c r="C1903" s="12"/>
      <c r="D1903" s="7"/>
      <c r="P1903" s="14"/>
      <c r="Q1903" s="13"/>
    </row>
    <row r="1904" spans="3:17" x14ac:dyDescent="0.25">
      <c r="C1904" s="12"/>
      <c r="D1904" s="7"/>
      <c r="P1904" s="14"/>
      <c r="Q1904" s="13"/>
    </row>
    <row r="1905" spans="3:17" x14ac:dyDescent="0.25">
      <c r="C1905" s="12"/>
      <c r="D1905" s="7"/>
      <c r="P1905" s="14"/>
      <c r="Q1905" s="13"/>
    </row>
    <row r="1906" spans="3:17" x14ac:dyDescent="0.25">
      <c r="C1906" s="12"/>
      <c r="D1906" s="7"/>
      <c r="P1906" s="14"/>
      <c r="Q1906" s="13"/>
    </row>
    <row r="1907" spans="3:17" x14ac:dyDescent="0.25">
      <c r="C1907" s="12"/>
      <c r="D1907" s="7"/>
      <c r="P1907" s="14"/>
      <c r="Q1907" s="13"/>
    </row>
    <row r="1908" spans="3:17" x14ac:dyDescent="0.25">
      <c r="C1908" s="12"/>
      <c r="D1908" s="7"/>
      <c r="P1908" s="14"/>
      <c r="Q1908" s="13"/>
    </row>
    <row r="1909" spans="3:17" x14ac:dyDescent="0.25">
      <c r="C1909" s="12"/>
      <c r="D1909" s="7"/>
      <c r="P1909" s="14"/>
      <c r="Q1909" s="13"/>
    </row>
    <row r="1910" spans="3:17" x14ac:dyDescent="0.25">
      <c r="C1910" s="12"/>
      <c r="D1910" s="7"/>
      <c r="P1910" s="14"/>
      <c r="Q1910" s="13"/>
    </row>
    <row r="1911" spans="3:17" x14ac:dyDescent="0.25">
      <c r="C1911" s="12"/>
      <c r="D1911" s="7"/>
      <c r="P1911" s="14"/>
      <c r="Q1911" s="13"/>
    </row>
    <row r="1912" spans="3:17" x14ac:dyDescent="0.25">
      <c r="C1912" s="12"/>
      <c r="D1912" s="7"/>
      <c r="P1912" s="14"/>
      <c r="Q1912" s="13"/>
    </row>
    <row r="1913" spans="3:17" x14ac:dyDescent="0.25">
      <c r="C1913" s="12"/>
      <c r="D1913" s="7"/>
      <c r="P1913" s="14"/>
      <c r="Q1913" s="13"/>
    </row>
    <row r="1914" spans="3:17" x14ac:dyDescent="0.25">
      <c r="C1914" s="12"/>
      <c r="D1914" s="7"/>
      <c r="P1914" s="14"/>
      <c r="Q1914" s="13"/>
    </row>
    <row r="1915" spans="3:17" x14ac:dyDescent="0.25">
      <c r="C1915" s="12"/>
      <c r="D1915" s="7"/>
      <c r="P1915" s="14"/>
      <c r="Q1915" s="13"/>
    </row>
    <row r="1916" spans="3:17" x14ac:dyDescent="0.25">
      <c r="C1916" s="12"/>
      <c r="D1916" s="7"/>
      <c r="P1916" s="14"/>
      <c r="Q1916" s="13"/>
    </row>
    <row r="1917" spans="3:17" x14ac:dyDescent="0.25">
      <c r="C1917" s="12"/>
      <c r="D1917" s="7"/>
      <c r="P1917" s="14"/>
      <c r="Q1917" s="13"/>
    </row>
    <row r="1918" spans="3:17" x14ac:dyDescent="0.25">
      <c r="C1918" s="12"/>
      <c r="D1918" s="7"/>
      <c r="P1918" s="14"/>
      <c r="Q1918" s="13"/>
    </row>
    <row r="1919" spans="3:17" x14ac:dyDescent="0.25">
      <c r="C1919" s="12"/>
      <c r="D1919" s="7"/>
      <c r="P1919" s="14"/>
      <c r="Q1919" s="13"/>
    </row>
    <row r="1920" spans="3:17" x14ac:dyDescent="0.25">
      <c r="C1920" s="12"/>
      <c r="D1920" s="7"/>
      <c r="P1920" s="14"/>
      <c r="Q1920" s="13"/>
    </row>
    <row r="1921" spans="3:17" x14ac:dyDescent="0.25">
      <c r="C1921" s="12"/>
      <c r="D1921" s="7"/>
      <c r="P1921" s="14"/>
      <c r="Q1921" s="13"/>
    </row>
    <row r="1922" spans="3:17" x14ac:dyDescent="0.25">
      <c r="C1922" s="12"/>
      <c r="D1922" s="7"/>
      <c r="P1922" s="14"/>
      <c r="Q1922" s="13"/>
    </row>
    <row r="1923" spans="3:17" x14ac:dyDescent="0.25">
      <c r="C1923" s="12"/>
      <c r="D1923" s="7"/>
      <c r="P1923" s="14"/>
      <c r="Q1923" s="13"/>
    </row>
    <row r="1924" spans="3:17" x14ac:dyDescent="0.25">
      <c r="C1924" s="12"/>
      <c r="D1924" s="7"/>
      <c r="P1924" s="14"/>
      <c r="Q1924" s="13"/>
    </row>
    <row r="1925" spans="3:17" x14ac:dyDescent="0.25">
      <c r="C1925" s="12"/>
      <c r="D1925" s="7"/>
      <c r="P1925" s="14"/>
      <c r="Q1925" s="13"/>
    </row>
    <row r="1926" spans="3:17" x14ac:dyDescent="0.25">
      <c r="C1926" s="12"/>
      <c r="D1926" s="7"/>
      <c r="P1926" s="14"/>
      <c r="Q1926" s="13"/>
    </row>
    <row r="1927" spans="3:17" x14ac:dyDescent="0.25">
      <c r="C1927" s="12"/>
      <c r="D1927" s="7"/>
      <c r="P1927" s="14"/>
      <c r="Q1927" s="13"/>
    </row>
    <row r="1928" spans="3:17" x14ac:dyDescent="0.25">
      <c r="C1928" s="12"/>
      <c r="D1928" s="7"/>
      <c r="P1928" s="14"/>
      <c r="Q1928" s="13"/>
    </row>
    <row r="1929" spans="3:17" x14ac:dyDescent="0.25">
      <c r="C1929" s="12"/>
      <c r="D1929" s="7"/>
      <c r="P1929" s="14"/>
      <c r="Q1929" s="13"/>
    </row>
    <row r="1930" spans="3:17" x14ac:dyDescent="0.25">
      <c r="C1930" s="12"/>
      <c r="D1930" s="7"/>
      <c r="P1930" s="14"/>
      <c r="Q1930" s="13"/>
    </row>
    <row r="1931" spans="3:17" x14ac:dyDescent="0.25">
      <c r="C1931" s="12"/>
      <c r="D1931" s="7"/>
      <c r="P1931" s="14"/>
      <c r="Q1931" s="13"/>
    </row>
    <row r="1932" spans="3:17" x14ac:dyDescent="0.25">
      <c r="C1932" s="12"/>
      <c r="D1932" s="7"/>
      <c r="P1932" s="14"/>
      <c r="Q1932" s="13"/>
    </row>
    <row r="1933" spans="3:17" x14ac:dyDescent="0.25">
      <c r="C1933" s="12"/>
      <c r="D1933" s="7"/>
      <c r="P1933" s="14"/>
      <c r="Q1933" s="13"/>
    </row>
    <row r="1934" spans="3:17" x14ac:dyDescent="0.25">
      <c r="C1934" s="12"/>
      <c r="D1934" s="7"/>
      <c r="P1934" s="14"/>
      <c r="Q1934" s="13"/>
    </row>
    <row r="1935" spans="3:17" x14ac:dyDescent="0.25">
      <c r="C1935" s="12"/>
      <c r="D1935" s="7"/>
      <c r="P1935" s="14"/>
      <c r="Q1935" s="13"/>
    </row>
    <row r="1936" spans="3:17" x14ac:dyDescent="0.25">
      <c r="C1936" s="12"/>
      <c r="D1936" s="7"/>
      <c r="P1936" s="14"/>
      <c r="Q1936" s="13"/>
    </row>
    <row r="1937" spans="3:17" x14ac:dyDescent="0.25">
      <c r="C1937" s="12"/>
      <c r="D1937" s="7"/>
      <c r="P1937" s="14"/>
      <c r="Q1937" s="13"/>
    </row>
    <row r="1938" spans="3:17" x14ac:dyDescent="0.25">
      <c r="C1938" s="12"/>
      <c r="D1938" s="7"/>
      <c r="P1938" s="14"/>
      <c r="Q1938" s="13"/>
    </row>
    <row r="1939" spans="3:17" x14ac:dyDescent="0.25">
      <c r="C1939" s="12"/>
      <c r="D1939" s="7"/>
      <c r="P1939" s="14"/>
      <c r="Q1939" s="13"/>
    </row>
    <row r="1940" spans="3:17" x14ac:dyDescent="0.25">
      <c r="C1940" s="12"/>
      <c r="D1940" s="7"/>
      <c r="P1940" s="14"/>
      <c r="Q1940" s="13"/>
    </row>
    <row r="1941" spans="3:17" x14ac:dyDescent="0.25">
      <c r="C1941" s="12"/>
      <c r="D1941" s="7"/>
      <c r="P1941" s="14"/>
      <c r="Q1941" s="13"/>
    </row>
    <row r="1942" spans="3:17" x14ac:dyDescent="0.25">
      <c r="C1942" s="12"/>
      <c r="D1942" s="7"/>
      <c r="P1942" s="14"/>
      <c r="Q1942" s="13"/>
    </row>
    <row r="1943" spans="3:17" x14ac:dyDescent="0.25">
      <c r="C1943" s="12"/>
      <c r="D1943" s="7"/>
      <c r="P1943" s="14"/>
      <c r="Q1943" s="13"/>
    </row>
    <row r="1944" spans="3:17" x14ac:dyDescent="0.25">
      <c r="C1944" s="12"/>
      <c r="D1944" s="7"/>
      <c r="P1944" s="14"/>
      <c r="Q1944" s="13"/>
    </row>
    <row r="1945" spans="3:17" x14ac:dyDescent="0.25">
      <c r="C1945" s="12"/>
      <c r="D1945" s="7"/>
      <c r="P1945" s="14"/>
      <c r="Q1945" s="13"/>
    </row>
    <row r="1946" spans="3:17" x14ac:dyDescent="0.25">
      <c r="C1946" s="12"/>
      <c r="D1946" s="7"/>
      <c r="P1946" s="14"/>
      <c r="Q1946" s="13"/>
    </row>
    <row r="1947" spans="3:17" x14ac:dyDescent="0.25">
      <c r="C1947" s="12"/>
      <c r="D1947" s="7"/>
      <c r="P1947" s="14"/>
      <c r="Q1947" s="13"/>
    </row>
    <row r="1948" spans="3:17" x14ac:dyDescent="0.25">
      <c r="C1948" s="12"/>
      <c r="D1948" s="7"/>
      <c r="P1948" s="14"/>
      <c r="Q1948" s="13"/>
    </row>
    <row r="1949" spans="3:17" x14ac:dyDescent="0.25">
      <c r="C1949" s="12"/>
      <c r="D1949" s="7"/>
      <c r="P1949" s="14"/>
      <c r="Q1949" s="13"/>
    </row>
    <row r="1950" spans="3:17" x14ac:dyDescent="0.25">
      <c r="C1950" s="12"/>
      <c r="D1950" s="7"/>
      <c r="P1950" s="14"/>
      <c r="Q1950" s="13"/>
    </row>
    <row r="1951" spans="3:17" x14ac:dyDescent="0.25">
      <c r="C1951" s="12"/>
      <c r="D1951" s="7"/>
      <c r="P1951" s="14"/>
      <c r="Q1951" s="13"/>
    </row>
    <row r="1952" spans="3:17" x14ac:dyDescent="0.25">
      <c r="C1952" s="12"/>
      <c r="D1952" s="7"/>
      <c r="P1952" s="14"/>
      <c r="Q1952" s="13"/>
    </row>
    <row r="1953" spans="3:17" x14ac:dyDescent="0.25">
      <c r="C1953" s="12"/>
      <c r="D1953" s="7"/>
      <c r="P1953" s="14"/>
      <c r="Q1953" s="13"/>
    </row>
    <row r="1954" spans="3:17" x14ac:dyDescent="0.25">
      <c r="C1954" s="12"/>
      <c r="D1954" s="7"/>
      <c r="P1954" s="14"/>
      <c r="Q1954" s="13"/>
    </row>
    <row r="1955" spans="3:17" x14ac:dyDescent="0.25">
      <c r="C1955" s="12"/>
      <c r="D1955" s="7"/>
      <c r="P1955" s="14"/>
      <c r="Q1955" s="13"/>
    </row>
    <row r="1956" spans="3:17" x14ac:dyDescent="0.25">
      <c r="C1956" s="12"/>
      <c r="D1956" s="7"/>
      <c r="P1956" s="14"/>
      <c r="Q1956" s="13"/>
    </row>
    <row r="1957" spans="3:17" x14ac:dyDescent="0.25">
      <c r="C1957" s="12"/>
      <c r="D1957" s="7"/>
      <c r="P1957" s="14"/>
      <c r="Q1957" s="13"/>
    </row>
    <row r="1958" spans="3:17" x14ac:dyDescent="0.25">
      <c r="C1958" s="12"/>
      <c r="D1958" s="7"/>
      <c r="P1958" s="14"/>
      <c r="Q1958" s="13"/>
    </row>
    <row r="1959" spans="3:17" x14ac:dyDescent="0.25">
      <c r="C1959" s="12"/>
      <c r="D1959" s="7"/>
      <c r="P1959" s="14"/>
      <c r="Q1959" s="13"/>
    </row>
    <row r="1960" spans="3:17" x14ac:dyDescent="0.25">
      <c r="C1960" s="12"/>
      <c r="D1960" s="7"/>
      <c r="P1960" s="14"/>
      <c r="Q1960" s="13"/>
    </row>
    <row r="1961" spans="3:17" x14ac:dyDescent="0.25">
      <c r="C1961" s="12"/>
      <c r="D1961" s="7"/>
      <c r="P1961" s="14"/>
      <c r="Q1961" s="13"/>
    </row>
    <row r="1962" spans="3:17" x14ac:dyDescent="0.25">
      <c r="C1962" s="12"/>
      <c r="D1962" s="7"/>
      <c r="P1962" s="14"/>
      <c r="Q1962" s="13"/>
    </row>
    <row r="1963" spans="3:17" x14ac:dyDescent="0.25">
      <c r="C1963" s="12"/>
      <c r="D1963" s="7"/>
      <c r="P1963" s="14"/>
      <c r="Q1963" s="13"/>
    </row>
    <row r="1964" spans="3:17" x14ac:dyDescent="0.25">
      <c r="C1964" s="12"/>
      <c r="D1964" s="7"/>
      <c r="P1964" s="14"/>
      <c r="Q1964" s="13"/>
    </row>
    <row r="1965" spans="3:17" x14ac:dyDescent="0.25">
      <c r="C1965" s="12"/>
      <c r="D1965" s="7"/>
      <c r="P1965" s="14"/>
      <c r="Q1965" s="13"/>
    </row>
    <row r="1966" spans="3:17" x14ac:dyDescent="0.25">
      <c r="C1966" s="12"/>
      <c r="D1966" s="7"/>
      <c r="P1966" s="14"/>
      <c r="Q1966" s="13"/>
    </row>
    <row r="1967" spans="3:17" x14ac:dyDescent="0.25">
      <c r="C1967" s="12"/>
      <c r="D1967" s="7"/>
      <c r="P1967" s="14"/>
      <c r="Q1967" s="13"/>
    </row>
    <row r="1968" spans="3:17" x14ac:dyDescent="0.25">
      <c r="C1968" s="12"/>
      <c r="D1968" s="7"/>
      <c r="P1968" s="14"/>
      <c r="Q1968" s="13"/>
    </row>
    <row r="1969" spans="3:17" x14ac:dyDescent="0.25">
      <c r="C1969" s="12"/>
      <c r="D1969" s="7"/>
      <c r="P1969" s="14"/>
      <c r="Q1969" s="13"/>
    </row>
    <row r="1970" spans="3:17" x14ac:dyDescent="0.25">
      <c r="C1970" s="12"/>
      <c r="D1970" s="7"/>
      <c r="P1970" s="14"/>
      <c r="Q1970" s="13"/>
    </row>
    <row r="1971" spans="3:17" x14ac:dyDescent="0.25">
      <c r="C1971" s="12"/>
      <c r="D1971" s="7"/>
      <c r="P1971" s="14"/>
      <c r="Q1971" s="13"/>
    </row>
    <row r="1972" spans="3:17" x14ac:dyDescent="0.25">
      <c r="C1972" s="12"/>
      <c r="D1972" s="7"/>
      <c r="P1972" s="14"/>
      <c r="Q1972" s="13"/>
    </row>
    <row r="1973" spans="3:17" x14ac:dyDescent="0.25">
      <c r="C1973" s="12"/>
      <c r="D1973" s="7"/>
      <c r="P1973" s="14"/>
      <c r="Q1973" s="13"/>
    </row>
    <row r="1974" spans="3:17" x14ac:dyDescent="0.25">
      <c r="C1974" s="12"/>
      <c r="D1974" s="7"/>
      <c r="P1974" s="14"/>
      <c r="Q1974" s="13"/>
    </row>
    <row r="1975" spans="3:17" x14ac:dyDescent="0.25">
      <c r="C1975" s="12"/>
      <c r="D1975" s="7"/>
      <c r="P1975" s="14"/>
      <c r="Q1975" s="13"/>
    </row>
    <row r="1976" spans="3:17" x14ac:dyDescent="0.25">
      <c r="C1976" s="12"/>
      <c r="D1976" s="7"/>
      <c r="P1976" s="14"/>
      <c r="Q1976" s="13"/>
    </row>
    <row r="1977" spans="3:17" x14ac:dyDescent="0.25">
      <c r="C1977" s="12"/>
      <c r="D1977" s="7"/>
      <c r="P1977" s="14"/>
      <c r="Q1977" s="13"/>
    </row>
    <row r="1978" spans="3:17" x14ac:dyDescent="0.25">
      <c r="C1978" s="12"/>
      <c r="D1978" s="7"/>
      <c r="P1978" s="14"/>
      <c r="Q1978" s="13"/>
    </row>
    <row r="1979" spans="3:17" x14ac:dyDescent="0.25">
      <c r="C1979" s="12"/>
      <c r="D1979" s="7"/>
      <c r="P1979" s="14"/>
      <c r="Q1979" s="13"/>
    </row>
    <row r="1980" spans="3:17" x14ac:dyDescent="0.25">
      <c r="C1980" s="12"/>
      <c r="D1980" s="7"/>
      <c r="P1980" s="14"/>
      <c r="Q1980" s="13"/>
    </row>
    <row r="1981" spans="3:17" x14ac:dyDescent="0.25">
      <c r="C1981" s="12"/>
      <c r="D1981" s="7"/>
      <c r="P1981" s="14"/>
      <c r="Q1981" s="13"/>
    </row>
    <row r="1982" spans="3:17" x14ac:dyDescent="0.25">
      <c r="C1982" s="12"/>
      <c r="D1982" s="7"/>
      <c r="P1982" s="14"/>
      <c r="Q1982" s="13"/>
    </row>
    <row r="1983" spans="3:17" x14ac:dyDescent="0.25">
      <c r="C1983" s="12"/>
      <c r="D1983" s="7"/>
      <c r="P1983" s="14"/>
      <c r="Q1983" s="13"/>
    </row>
    <row r="1984" spans="3:17" x14ac:dyDescent="0.25">
      <c r="C1984" s="12"/>
      <c r="D1984" s="7"/>
      <c r="P1984" s="14"/>
      <c r="Q1984" s="13"/>
    </row>
    <row r="1985" spans="3:17" x14ac:dyDescent="0.25">
      <c r="C1985" s="12"/>
      <c r="D1985" s="7"/>
      <c r="P1985" s="14"/>
      <c r="Q1985" s="13"/>
    </row>
    <row r="1986" spans="3:17" x14ac:dyDescent="0.25">
      <c r="C1986" s="12"/>
      <c r="D1986" s="7"/>
      <c r="P1986" s="14"/>
      <c r="Q1986" s="13"/>
    </row>
    <row r="1987" spans="3:17" x14ac:dyDescent="0.25">
      <c r="C1987" s="12"/>
      <c r="D1987" s="7"/>
      <c r="P1987" s="14"/>
      <c r="Q1987" s="13"/>
    </row>
    <row r="1988" spans="3:17" x14ac:dyDescent="0.25">
      <c r="C1988" s="12"/>
      <c r="D1988" s="7"/>
      <c r="P1988" s="14"/>
      <c r="Q1988" s="13"/>
    </row>
    <row r="1989" spans="3:17" x14ac:dyDescent="0.25">
      <c r="C1989" s="12"/>
      <c r="D1989" s="7"/>
      <c r="P1989" s="14"/>
      <c r="Q1989" s="13"/>
    </row>
    <row r="1990" spans="3:17" x14ac:dyDescent="0.25">
      <c r="C1990" s="12"/>
      <c r="D1990" s="7"/>
      <c r="P1990" s="14"/>
      <c r="Q1990" s="13"/>
    </row>
    <row r="1991" spans="3:17" x14ac:dyDescent="0.25">
      <c r="C1991" s="12"/>
      <c r="D1991" s="7"/>
      <c r="P1991" s="14"/>
      <c r="Q1991" s="13"/>
    </row>
    <row r="1992" spans="3:17" x14ac:dyDescent="0.25">
      <c r="C1992" s="12"/>
      <c r="D1992" s="7"/>
      <c r="P1992" s="14"/>
      <c r="Q1992" s="13"/>
    </row>
    <row r="1993" spans="3:17" x14ac:dyDescent="0.25">
      <c r="C1993" s="12"/>
      <c r="D1993" s="7"/>
      <c r="P1993" s="14"/>
      <c r="Q1993" s="13"/>
    </row>
    <row r="1994" spans="3:17" x14ac:dyDescent="0.25">
      <c r="C1994" s="12"/>
      <c r="D1994" s="7"/>
      <c r="P1994" s="14"/>
      <c r="Q1994" s="13"/>
    </row>
    <row r="1995" spans="3:17" x14ac:dyDescent="0.25">
      <c r="C1995" s="12"/>
      <c r="D1995" s="7"/>
      <c r="P1995" s="14"/>
      <c r="Q1995" s="13"/>
    </row>
    <row r="1996" spans="3:17" x14ac:dyDescent="0.25">
      <c r="C1996" s="12"/>
      <c r="D1996" s="7"/>
      <c r="P1996" s="14"/>
      <c r="Q1996" s="13"/>
    </row>
    <row r="1997" spans="3:17" x14ac:dyDescent="0.25">
      <c r="C1997" s="12"/>
      <c r="D1997" s="7"/>
      <c r="P1997" s="14"/>
      <c r="Q1997" s="13"/>
    </row>
    <row r="1998" spans="3:17" x14ac:dyDescent="0.25">
      <c r="C1998" s="12"/>
      <c r="D1998" s="7"/>
      <c r="P1998" s="14"/>
      <c r="Q1998" s="13"/>
    </row>
    <row r="1999" spans="3:17" x14ac:dyDescent="0.25">
      <c r="C1999" s="12"/>
      <c r="D1999" s="7"/>
      <c r="P1999" s="14"/>
      <c r="Q1999" s="13"/>
    </row>
    <row r="2000" spans="3:17" x14ac:dyDescent="0.25">
      <c r="C2000" s="12"/>
      <c r="D2000" s="7"/>
      <c r="P2000" s="14"/>
      <c r="Q2000" s="13"/>
    </row>
    <row r="2001" spans="3:17" x14ac:dyDescent="0.25">
      <c r="C2001" s="12"/>
      <c r="D2001" s="7"/>
      <c r="P2001" s="14"/>
      <c r="Q2001" s="13"/>
    </row>
    <row r="2002" spans="3:17" x14ac:dyDescent="0.25">
      <c r="C2002" s="12"/>
      <c r="D2002" s="7"/>
      <c r="P2002" s="14"/>
      <c r="Q2002" s="13"/>
    </row>
    <row r="2003" spans="3:17" x14ac:dyDescent="0.25">
      <c r="C2003" s="12"/>
      <c r="D2003" s="7"/>
      <c r="P2003" s="14"/>
      <c r="Q2003" s="13"/>
    </row>
    <row r="2004" spans="3:17" x14ac:dyDescent="0.25">
      <c r="C2004" s="12"/>
      <c r="D2004" s="7"/>
      <c r="P2004" s="14"/>
      <c r="Q2004" s="13"/>
    </row>
    <row r="2005" spans="3:17" x14ac:dyDescent="0.25">
      <c r="C2005" s="12"/>
      <c r="D2005" s="7"/>
      <c r="P2005" s="14"/>
      <c r="Q2005" s="13"/>
    </row>
    <row r="2006" spans="3:17" x14ac:dyDescent="0.25">
      <c r="C2006" s="12"/>
      <c r="D2006" s="7"/>
      <c r="P2006" s="14"/>
      <c r="Q2006" s="13"/>
    </row>
    <row r="2007" spans="3:17" x14ac:dyDescent="0.25">
      <c r="C2007" s="12"/>
      <c r="D2007" s="7"/>
      <c r="P2007" s="14"/>
      <c r="Q2007" s="13"/>
    </row>
    <row r="2008" spans="3:17" x14ac:dyDescent="0.25">
      <c r="C2008" s="12"/>
      <c r="D2008" s="7"/>
      <c r="P2008" s="14"/>
      <c r="Q2008" s="13"/>
    </row>
    <row r="2009" spans="3:17" x14ac:dyDescent="0.25">
      <c r="C2009" s="12"/>
      <c r="D2009" s="7"/>
      <c r="P2009" s="14"/>
      <c r="Q2009" s="13"/>
    </row>
    <row r="2010" spans="3:17" x14ac:dyDescent="0.25">
      <c r="C2010" s="12"/>
      <c r="D2010" s="7"/>
      <c r="P2010" s="14"/>
      <c r="Q2010" s="13"/>
    </row>
    <row r="2011" spans="3:17" x14ac:dyDescent="0.25">
      <c r="C2011" s="12"/>
      <c r="D2011" s="7"/>
      <c r="P2011" s="14"/>
      <c r="Q2011" s="13"/>
    </row>
    <row r="2012" spans="3:17" x14ac:dyDescent="0.25">
      <c r="C2012" s="12"/>
      <c r="D2012" s="7"/>
      <c r="P2012" s="14"/>
      <c r="Q2012" s="13"/>
    </row>
    <row r="2013" spans="3:17" x14ac:dyDescent="0.25">
      <c r="C2013" s="12"/>
      <c r="D2013" s="7"/>
      <c r="P2013" s="14"/>
      <c r="Q2013" s="13"/>
    </row>
    <row r="2014" spans="3:17" x14ac:dyDescent="0.25">
      <c r="C2014" s="12"/>
      <c r="D2014" s="7"/>
      <c r="P2014" s="14"/>
      <c r="Q2014" s="13"/>
    </row>
    <row r="2015" spans="3:17" x14ac:dyDescent="0.25">
      <c r="C2015" s="12"/>
      <c r="D2015" s="7"/>
      <c r="P2015" s="14"/>
      <c r="Q2015" s="13"/>
    </row>
    <row r="2016" spans="3:17" x14ac:dyDescent="0.25">
      <c r="C2016" s="12"/>
      <c r="D2016" s="7"/>
      <c r="P2016" s="14"/>
      <c r="Q2016" s="13"/>
    </row>
    <row r="2017" spans="3:17" x14ac:dyDescent="0.25">
      <c r="C2017" s="12"/>
      <c r="D2017" s="7"/>
      <c r="P2017" s="14"/>
      <c r="Q2017" s="13"/>
    </row>
    <row r="2018" spans="3:17" x14ac:dyDescent="0.25">
      <c r="C2018" s="12"/>
      <c r="D2018" s="7"/>
      <c r="P2018" s="14"/>
      <c r="Q2018" s="13"/>
    </row>
    <row r="2019" spans="3:17" x14ac:dyDescent="0.25">
      <c r="C2019" s="12"/>
      <c r="D2019" s="7"/>
      <c r="P2019" s="14"/>
      <c r="Q2019" s="13"/>
    </row>
    <row r="2020" spans="3:17" x14ac:dyDescent="0.25">
      <c r="C2020" s="12"/>
      <c r="D2020" s="7"/>
      <c r="P2020" s="14"/>
      <c r="Q2020" s="13"/>
    </row>
    <row r="2021" spans="3:17" x14ac:dyDescent="0.25">
      <c r="C2021" s="12"/>
      <c r="D2021" s="7"/>
      <c r="P2021" s="14"/>
      <c r="Q2021" s="13"/>
    </row>
    <row r="2022" spans="3:17" x14ac:dyDescent="0.25">
      <c r="C2022" s="12"/>
      <c r="D2022" s="7"/>
      <c r="P2022" s="14"/>
      <c r="Q2022" s="13"/>
    </row>
    <row r="2023" spans="3:17" x14ac:dyDescent="0.25">
      <c r="C2023" s="12"/>
      <c r="D2023" s="7"/>
      <c r="P2023" s="14"/>
      <c r="Q2023" s="13"/>
    </row>
    <row r="2024" spans="3:17" x14ac:dyDescent="0.25">
      <c r="C2024" s="12"/>
      <c r="D2024" s="7"/>
      <c r="P2024" s="14"/>
      <c r="Q2024" s="13"/>
    </row>
    <row r="2025" spans="3:17" x14ac:dyDescent="0.25">
      <c r="C2025" s="12"/>
      <c r="D2025" s="7"/>
      <c r="P2025" s="14"/>
      <c r="Q2025" s="13"/>
    </row>
    <row r="2026" spans="3:17" x14ac:dyDescent="0.25">
      <c r="C2026" s="12"/>
      <c r="D2026" s="7"/>
      <c r="P2026" s="14"/>
      <c r="Q2026" s="13"/>
    </row>
    <row r="2027" spans="3:17" x14ac:dyDescent="0.25">
      <c r="C2027" s="12"/>
      <c r="D2027" s="7"/>
      <c r="P2027" s="14"/>
      <c r="Q2027" s="13"/>
    </row>
    <row r="2028" spans="3:17" x14ac:dyDescent="0.25">
      <c r="C2028" s="12"/>
      <c r="D2028" s="7"/>
      <c r="P2028" s="14"/>
      <c r="Q2028" s="13"/>
    </row>
    <row r="2029" spans="3:17" x14ac:dyDescent="0.25">
      <c r="C2029" s="12"/>
      <c r="D2029" s="7"/>
      <c r="P2029" s="14"/>
      <c r="Q2029" s="13"/>
    </row>
    <row r="2030" spans="3:17" x14ac:dyDescent="0.25">
      <c r="C2030" s="12"/>
      <c r="D2030" s="7"/>
      <c r="P2030" s="14"/>
      <c r="Q2030" s="13"/>
    </row>
    <row r="2031" spans="3:17" x14ac:dyDescent="0.25">
      <c r="C2031" s="12"/>
      <c r="D2031" s="7"/>
      <c r="P2031" s="14"/>
      <c r="Q2031" s="13"/>
    </row>
    <row r="2032" spans="3:17" x14ac:dyDescent="0.25">
      <c r="C2032" s="12"/>
      <c r="D2032" s="7"/>
      <c r="P2032" s="14"/>
      <c r="Q2032" s="13"/>
    </row>
    <row r="2033" spans="3:17" x14ac:dyDescent="0.25">
      <c r="C2033" s="12"/>
      <c r="D2033" s="7"/>
      <c r="P2033" s="14"/>
      <c r="Q2033" s="13"/>
    </row>
    <row r="2034" spans="3:17" x14ac:dyDescent="0.25">
      <c r="C2034" s="12"/>
      <c r="D2034" s="7"/>
      <c r="P2034" s="14"/>
      <c r="Q2034" s="13"/>
    </row>
    <row r="2035" spans="3:17" x14ac:dyDescent="0.25">
      <c r="C2035" s="12"/>
      <c r="D2035" s="7"/>
      <c r="P2035" s="14"/>
      <c r="Q2035" s="13"/>
    </row>
    <row r="2036" spans="3:17" x14ac:dyDescent="0.25">
      <c r="C2036" s="12"/>
      <c r="D2036" s="7"/>
      <c r="P2036" s="14"/>
      <c r="Q2036" s="13"/>
    </row>
    <row r="2037" spans="3:17" x14ac:dyDescent="0.25">
      <c r="C2037" s="12"/>
      <c r="D2037" s="7"/>
      <c r="P2037" s="14"/>
      <c r="Q2037" s="13"/>
    </row>
    <row r="2038" spans="3:17" x14ac:dyDescent="0.25">
      <c r="C2038" s="12"/>
      <c r="D2038" s="7"/>
      <c r="P2038" s="14"/>
      <c r="Q2038" s="13"/>
    </row>
    <row r="2039" spans="3:17" x14ac:dyDescent="0.25">
      <c r="C2039" s="12"/>
      <c r="D2039" s="7"/>
      <c r="P2039" s="14"/>
      <c r="Q2039" s="13"/>
    </row>
    <row r="2040" spans="3:17" x14ac:dyDescent="0.25">
      <c r="C2040" s="12"/>
      <c r="D2040" s="7"/>
      <c r="P2040" s="14"/>
      <c r="Q2040" s="13"/>
    </row>
    <row r="2041" spans="3:17" x14ac:dyDescent="0.25">
      <c r="C2041" s="12"/>
      <c r="D2041" s="7"/>
      <c r="P2041" s="14"/>
      <c r="Q2041" s="13"/>
    </row>
    <row r="2042" spans="3:17" x14ac:dyDescent="0.25">
      <c r="C2042" s="12"/>
      <c r="D2042" s="7"/>
      <c r="P2042" s="14"/>
      <c r="Q2042" s="13"/>
    </row>
    <row r="2043" spans="3:17" x14ac:dyDescent="0.25">
      <c r="C2043" s="12"/>
      <c r="D2043" s="7"/>
      <c r="P2043" s="14"/>
      <c r="Q2043" s="13"/>
    </row>
    <row r="2044" spans="3:17" x14ac:dyDescent="0.25">
      <c r="C2044" s="12"/>
      <c r="D2044" s="7"/>
      <c r="P2044" s="14"/>
      <c r="Q2044" s="13"/>
    </row>
    <row r="2045" spans="3:17" x14ac:dyDescent="0.25">
      <c r="C2045" s="12"/>
      <c r="D2045" s="7"/>
      <c r="P2045" s="14"/>
      <c r="Q2045" s="13"/>
    </row>
    <row r="2046" spans="3:17" x14ac:dyDescent="0.25">
      <c r="C2046" s="12"/>
      <c r="D2046" s="7"/>
      <c r="P2046" s="14"/>
      <c r="Q2046" s="13"/>
    </row>
    <row r="2047" spans="3:17" x14ac:dyDescent="0.25">
      <c r="C2047" s="12"/>
      <c r="D2047" s="7"/>
      <c r="P2047" s="14"/>
      <c r="Q2047" s="13"/>
    </row>
    <row r="2048" spans="3:17" x14ac:dyDescent="0.25">
      <c r="C2048" s="12"/>
      <c r="D2048" s="7"/>
      <c r="P2048" s="14"/>
      <c r="Q2048" s="13"/>
    </row>
    <row r="2049" spans="3:17" x14ac:dyDescent="0.25">
      <c r="C2049" s="12"/>
      <c r="D2049" s="7"/>
      <c r="P2049" s="14"/>
      <c r="Q2049" s="13"/>
    </row>
    <row r="2050" spans="3:17" x14ac:dyDescent="0.25">
      <c r="C2050" s="12"/>
      <c r="D2050" s="7"/>
      <c r="P2050" s="14"/>
      <c r="Q2050" s="13"/>
    </row>
    <row r="2051" spans="3:17" x14ac:dyDescent="0.25">
      <c r="C2051" s="12"/>
      <c r="D2051" s="7"/>
      <c r="P2051" s="14"/>
      <c r="Q2051" s="13"/>
    </row>
    <row r="2052" spans="3:17" x14ac:dyDescent="0.25">
      <c r="C2052" s="12"/>
      <c r="D2052" s="7"/>
      <c r="P2052" s="14"/>
      <c r="Q2052" s="13"/>
    </row>
    <row r="2053" spans="3:17" x14ac:dyDescent="0.25">
      <c r="C2053" s="12"/>
      <c r="D2053" s="7"/>
      <c r="P2053" s="14"/>
      <c r="Q2053" s="13"/>
    </row>
    <row r="2054" spans="3:17" x14ac:dyDescent="0.25">
      <c r="C2054" s="12"/>
      <c r="D2054" s="7"/>
      <c r="P2054" s="14"/>
      <c r="Q2054" s="13"/>
    </row>
    <row r="2055" spans="3:17" x14ac:dyDescent="0.25">
      <c r="C2055" s="12"/>
      <c r="D2055" s="7"/>
      <c r="P2055" s="14"/>
      <c r="Q2055" s="13"/>
    </row>
    <row r="2056" spans="3:17" x14ac:dyDescent="0.25">
      <c r="C2056" s="12"/>
      <c r="D2056" s="7"/>
      <c r="P2056" s="14"/>
      <c r="Q2056" s="13"/>
    </row>
    <row r="2057" spans="3:17" x14ac:dyDescent="0.25">
      <c r="C2057" s="12"/>
      <c r="D2057" s="7"/>
      <c r="P2057" s="14"/>
      <c r="Q2057" s="13"/>
    </row>
    <row r="2058" spans="3:17" x14ac:dyDescent="0.25">
      <c r="C2058" s="12"/>
      <c r="D2058" s="7"/>
      <c r="P2058" s="14"/>
      <c r="Q2058" s="13"/>
    </row>
    <row r="2059" spans="3:17" x14ac:dyDescent="0.25">
      <c r="C2059" s="12"/>
      <c r="D2059" s="7"/>
      <c r="P2059" s="14"/>
      <c r="Q2059" s="13"/>
    </row>
    <row r="2060" spans="3:17" x14ac:dyDescent="0.25">
      <c r="C2060" s="12"/>
      <c r="D2060" s="7"/>
      <c r="P2060" s="14"/>
      <c r="Q2060" s="13"/>
    </row>
    <row r="2061" spans="3:17" x14ac:dyDescent="0.25">
      <c r="C2061" s="12"/>
      <c r="D2061" s="7"/>
      <c r="P2061" s="14"/>
      <c r="Q2061" s="13"/>
    </row>
    <row r="2062" spans="3:17" x14ac:dyDescent="0.25">
      <c r="C2062" s="12"/>
      <c r="D2062" s="7"/>
      <c r="P2062" s="14"/>
      <c r="Q2062" s="13"/>
    </row>
    <row r="2063" spans="3:17" x14ac:dyDescent="0.25">
      <c r="C2063" s="12"/>
      <c r="D2063" s="7"/>
      <c r="P2063" s="14"/>
      <c r="Q2063" s="13"/>
    </row>
    <row r="2064" spans="3:17" x14ac:dyDescent="0.25">
      <c r="C2064" s="12"/>
      <c r="D2064" s="7"/>
      <c r="P2064" s="14"/>
      <c r="Q2064" s="13"/>
    </row>
    <row r="2065" spans="3:17" x14ac:dyDescent="0.25">
      <c r="C2065" s="12"/>
      <c r="D2065" s="7"/>
      <c r="P2065" s="14"/>
      <c r="Q2065" s="13"/>
    </row>
    <row r="2066" spans="3:17" x14ac:dyDescent="0.25">
      <c r="C2066" s="12"/>
      <c r="D2066" s="7"/>
      <c r="P2066" s="14"/>
      <c r="Q2066" s="13"/>
    </row>
    <row r="2067" spans="3:17" x14ac:dyDescent="0.25">
      <c r="C2067" s="12"/>
      <c r="D2067" s="7"/>
      <c r="P2067" s="14"/>
      <c r="Q2067" s="13"/>
    </row>
    <row r="2068" spans="3:17" x14ac:dyDescent="0.25">
      <c r="C2068" s="12"/>
      <c r="D2068" s="7"/>
      <c r="P2068" s="14"/>
      <c r="Q2068" s="13"/>
    </row>
    <row r="2069" spans="3:17" x14ac:dyDescent="0.25">
      <c r="C2069" s="12"/>
      <c r="D2069" s="7"/>
      <c r="P2069" s="14"/>
      <c r="Q2069" s="13"/>
    </row>
    <row r="2070" spans="3:17" x14ac:dyDescent="0.25">
      <c r="C2070" s="12"/>
      <c r="D2070" s="7"/>
      <c r="P2070" s="14"/>
      <c r="Q2070" s="13"/>
    </row>
    <row r="2071" spans="3:17" x14ac:dyDescent="0.25">
      <c r="C2071" s="12"/>
      <c r="D2071" s="7"/>
      <c r="P2071" s="14"/>
      <c r="Q2071" s="13"/>
    </row>
    <row r="2072" spans="3:17" x14ac:dyDescent="0.25">
      <c r="C2072" s="12"/>
      <c r="D2072" s="7"/>
      <c r="P2072" s="14"/>
      <c r="Q2072" s="13"/>
    </row>
    <row r="2073" spans="3:17" x14ac:dyDescent="0.25">
      <c r="C2073" s="12"/>
      <c r="D2073" s="7"/>
      <c r="P2073" s="14"/>
      <c r="Q2073" s="13"/>
    </row>
    <row r="2074" spans="3:17" x14ac:dyDescent="0.25">
      <c r="C2074" s="12"/>
      <c r="D2074" s="7"/>
      <c r="P2074" s="14"/>
      <c r="Q2074" s="13"/>
    </row>
    <row r="2075" spans="3:17" x14ac:dyDescent="0.25">
      <c r="C2075" s="12"/>
      <c r="D2075" s="7"/>
      <c r="P2075" s="14"/>
      <c r="Q2075" s="13"/>
    </row>
    <row r="2076" spans="3:17" x14ac:dyDescent="0.25">
      <c r="C2076" s="12"/>
      <c r="D2076" s="7"/>
      <c r="P2076" s="14"/>
      <c r="Q2076" s="13"/>
    </row>
    <row r="2077" spans="3:17" x14ac:dyDescent="0.25">
      <c r="C2077" s="12"/>
      <c r="D2077" s="7"/>
      <c r="P2077" s="14"/>
      <c r="Q2077" s="13"/>
    </row>
    <row r="2078" spans="3:17" x14ac:dyDescent="0.25">
      <c r="C2078" s="12"/>
      <c r="D2078" s="7"/>
      <c r="P2078" s="14"/>
      <c r="Q2078" s="13"/>
    </row>
    <row r="2079" spans="3:17" x14ac:dyDescent="0.25">
      <c r="C2079" s="12"/>
      <c r="D2079" s="7"/>
      <c r="P2079" s="14"/>
      <c r="Q2079" s="13"/>
    </row>
    <row r="2080" spans="3:17" x14ac:dyDescent="0.25">
      <c r="C2080" s="12"/>
      <c r="D2080" s="7"/>
      <c r="P2080" s="14"/>
      <c r="Q2080" s="13"/>
    </row>
    <row r="2081" spans="3:17" x14ac:dyDescent="0.25">
      <c r="C2081" s="12"/>
      <c r="D2081" s="7"/>
      <c r="P2081" s="14"/>
      <c r="Q2081" s="13"/>
    </row>
    <row r="2082" spans="3:17" x14ac:dyDescent="0.25">
      <c r="C2082" s="12"/>
      <c r="D2082" s="7"/>
      <c r="P2082" s="14"/>
      <c r="Q2082" s="13"/>
    </row>
    <row r="2083" spans="3:17" x14ac:dyDescent="0.25">
      <c r="C2083" s="12"/>
      <c r="D2083" s="7"/>
      <c r="P2083" s="14"/>
      <c r="Q2083" s="13"/>
    </row>
    <row r="2084" spans="3:17" x14ac:dyDescent="0.25">
      <c r="C2084" s="12"/>
      <c r="D2084" s="7"/>
      <c r="P2084" s="14"/>
      <c r="Q2084" s="13"/>
    </row>
    <row r="2085" spans="3:17" x14ac:dyDescent="0.25">
      <c r="C2085" s="12"/>
      <c r="D2085" s="7"/>
      <c r="P2085" s="14"/>
      <c r="Q2085" s="13"/>
    </row>
    <row r="2086" spans="3:17" x14ac:dyDescent="0.25">
      <c r="C2086" s="12"/>
      <c r="D2086" s="7"/>
      <c r="P2086" s="14"/>
      <c r="Q2086" s="13"/>
    </row>
    <row r="2087" spans="3:17" x14ac:dyDescent="0.25">
      <c r="C2087" s="12"/>
      <c r="D2087" s="7"/>
      <c r="P2087" s="14"/>
      <c r="Q2087" s="13"/>
    </row>
    <row r="2088" spans="3:17" x14ac:dyDescent="0.25">
      <c r="C2088" s="12"/>
      <c r="D2088" s="7"/>
      <c r="P2088" s="14"/>
      <c r="Q2088" s="13"/>
    </row>
    <row r="2089" spans="3:17" x14ac:dyDescent="0.25">
      <c r="C2089" s="12"/>
      <c r="D2089" s="7"/>
      <c r="P2089" s="14"/>
      <c r="Q2089" s="13"/>
    </row>
    <row r="2090" spans="3:17" x14ac:dyDescent="0.25">
      <c r="C2090" s="12"/>
      <c r="D2090" s="7"/>
      <c r="P2090" s="14"/>
      <c r="Q2090" s="13"/>
    </row>
    <row r="2091" spans="3:17" x14ac:dyDescent="0.25">
      <c r="C2091" s="12"/>
      <c r="D2091" s="7"/>
      <c r="P2091" s="14"/>
      <c r="Q2091" s="13"/>
    </row>
    <row r="2092" spans="3:17" x14ac:dyDescent="0.25">
      <c r="C2092" s="12"/>
      <c r="D2092" s="7"/>
      <c r="P2092" s="14"/>
      <c r="Q2092" s="13"/>
    </row>
    <row r="2093" spans="3:17" x14ac:dyDescent="0.25">
      <c r="C2093" s="12"/>
      <c r="D2093" s="7"/>
      <c r="P2093" s="14"/>
      <c r="Q2093" s="13"/>
    </row>
    <row r="2094" spans="3:17" x14ac:dyDescent="0.25">
      <c r="C2094" s="12"/>
      <c r="D2094" s="7"/>
      <c r="P2094" s="14"/>
      <c r="Q2094" s="13"/>
    </row>
    <row r="2095" spans="3:17" x14ac:dyDescent="0.25">
      <c r="C2095" s="12"/>
      <c r="D2095" s="7"/>
      <c r="P2095" s="14"/>
      <c r="Q2095" s="13"/>
    </row>
    <row r="2096" spans="3:17" x14ac:dyDescent="0.25">
      <c r="C2096" s="12"/>
      <c r="D2096" s="7"/>
      <c r="P2096" s="14"/>
      <c r="Q2096" s="13"/>
    </row>
    <row r="2097" spans="3:17" x14ac:dyDescent="0.25">
      <c r="C2097" s="12"/>
      <c r="D2097" s="7"/>
      <c r="P2097" s="14"/>
      <c r="Q2097" s="13"/>
    </row>
    <row r="2098" spans="3:17" x14ac:dyDescent="0.25">
      <c r="C2098" s="12"/>
      <c r="D2098" s="7"/>
      <c r="P2098" s="14"/>
      <c r="Q2098" s="13"/>
    </row>
    <row r="2099" spans="3:17" x14ac:dyDescent="0.25">
      <c r="C2099" s="12"/>
      <c r="D2099" s="7"/>
      <c r="P2099" s="14"/>
      <c r="Q2099" s="13"/>
    </row>
    <row r="2100" spans="3:17" x14ac:dyDescent="0.25">
      <c r="C2100" s="12"/>
      <c r="D2100" s="7"/>
      <c r="P2100" s="14"/>
      <c r="Q2100" s="13"/>
    </row>
    <row r="2101" spans="3:17" x14ac:dyDescent="0.25">
      <c r="C2101" s="12"/>
      <c r="D2101" s="7"/>
      <c r="P2101" s="14"/>
      <c r="Q2101" s="13"/>
    </row>
    <row r="2102" spans="3:17" x14ac:dyDescent="0.25">
      <c r="C2102" s="12"/>
      <c r="D2102" s="7"/>
      <c r="P2102" s="14"/>
      <c r="Q2102" s="13"/>
    </row>
    <row r="2103" spans="3:17" x14ac:dyDescent="0.25">
      <c r="C2103" s="12"/>
      <c r="D2103" s="7"/>
      <c r="P2103" s="14"/>
      <c r="Q2103" s="13"/>
    </row>
    <row r="2104" spans="3:17" x14ac:dyDescent="0.25">
      <c r="C2104" s="12"/>
      <c r="D2104" s="7"/>
      <c r="P2104" s="14"/>
      <c r="Q2104" s="13"/>
    </row>
    <row r="2105" spans="3:17" x14ac:dyDescent="0.25">
      <c r="C2105" s="12"/>
      <c r="D2105" s="7"/>
      <c r="P2105" s="14"/>
      <c r="Q2105" s="13"/>
    </row>
    <row r="2106" spans="3:17" x14ac:dyDescent="0.25">
      <c r="C2106" s="12"/>
      <c r="D2106" s="7"/>
      <c r="P2106" s="14"/>
      <c r="Q2106" s="13"/>
    </row>
    <row r="2107" spans="3:17" x14ac:dyDescent="0.25">
      <c r="C2107" s="12"/>
      <c r="D2107" s="7"/>
      <c r="P2107" s="14"/>
      <c r="Q2107" s="13"/>
    </row>
    <row r="2108" spans="3:17" x14ac:dyDescent="0.25">
      <c r="C2108" s="12"/>
      <c r="D2108" s="7"/>
      <c r="P2108" s="14"/>
      <c r="Q2108" s="13"/>
    </row>
    <row r="2109" spans="3:17" x14ac:dyDescent="0.25">
      <c r="C2109" s="12"/>
      <c r="D2109" s="7"/>
      <c r="P2109" s="14"/>
      <c r="Q2109" s="13"/>
    </row>
    <row r="2110" spans="3:17" x14ac:dyDescent="0.25">
      <c r="C2110" s="12"/>
      <c r="D2110" s="7"/>
      <c r="P2110" s="14"/>
      <c r="Q2110" s="13"/>
    </row>
    <row r="2111" spans="3:17" x14ac:dyDescent="0.25">
      <c r="C2111" s="12"/>
      <c r="D2111" s="7"/>
      <c r="P2111" s="14"/>
      <c r="Q2111" s="13"/>
    </row>
    <row r="2112" spans="3:17" x14ac:dyDescent="0.25">
      <c r="C2112" s="12"/>
      <c r="D2112" s="7"/>
      <c r="P2112" s="14"/>
      <c r="Q2112" s="13"/>
    </row>
    <row r="2113" spans="3:17" x14ac:dyDescent="0.25">
      <c r="C2113" s="12"/>
      <c r="D2113" s="7"/>
      <c r="P2113" s="14"/>
      <c r="Q2113" s="13"/>
    </row>
    <row r="2114" spans="3:17" x14ac:dyDescent="0.25">
      <c r="C2114" s="12"/>
      <c r="D2114" s="7"/>
      <c r="P2114" s="14"/>
      <c r="Q2114" s="13"/>
    </row>
    <row r="2115" spans="3:17" x14ac:dyDescent="0.25">
      <c r="C2115" s="12"/>
      <c r="D2115" s="7"/>
      <c r="P2115" s="14"/>
      <c r="Q2115" s="13"/>
    </row>
    <row r="2116" spans="3:17" x14ac:dyDescent="0.25">
      <c r="C2116" s="12"/>
      <c r="D2116" s="7"/>
      <c r="P2116" s="14"/>
      <c r="Q2116" s="13"/>
    </row>
    <row r="2117" spans="3:17" x14ac:dyDescent="0.25">
      <c r="C2117" s="12"/>
      <c r="D2117" s="7"/>
      <c r="P2117" s="14"/>
      <c r="Q2117" s="13"/>
    </row>
    <row r="2118" spans="3:17" x14ac:dyDescent="0.25">
      <c r="C2118" s="12"/>
      <c r="D2118" s="7"/>
      <c r="P2118" s="14"/>
      <c r="Q2118" s="13"/>
    </row>
    <row r="2119" spans="3:17" x14ac:dyDescent="0.25">
      <c r="C2119" s="12"/>
      <c r="D2119" s="7"/>
      <c r="P2119" s="14"/>
      <c r="Q2119" s="13"/>
    </row>
    <row r="2120" spans="3:17" x14ac:dyDescent="0.25">
      <c r="C2120" s="12"/>
      <c r="D2120" s="7"/>
      <c r="P2120" s="14"/>
      <c r="Q2120" s="13"/>
    </row>
    <row r="2121" spans="3:17" x14ac:dyDescent="0.25">
      <c r="C2121" s="12"/>
      <c r="D2121" s="7"/>
      <c r="P2121" s="14"/>
      <c r="Q2121" s="13"/>
    </row>
    <row r="2122" spans="3:17" x14ac:dyDescent="0.25">
      <c r="C2122" s="12"/>
      <c r="D2122" s="7"/>
      <c r="P2122" s="14"/>
      <c r="Q2122" s="13"/>
    </row>
    <row r="2123" spans="3:17" x14ac:dyDescent="0.25">
      <c r="C2123" s="12"/>
      <c r="D2123" s="7"/>
      <c r="P2123" s="14"/>
      <c r="Q2123" s="13"/>
    </row>
    <row r="2124" spans="3:17" x14ac:dyDescent="0.25">
      <c r="C2124" s="12"/>
      <c r="D2124" s="7"/>
      <c r="P2124" s="14"/>
      <c r="Q2124" s="13"/>
    </row>
    <row r="2125" spans="3:17" x14ac:dyDescent="0.25">
      <c r="C2125" s="12"/>
      <c r="D2125" s="7"/>
      <c r="P2125" s="14"/>
      <c r="Q2125" s="13"/>
    </row>
    <row r="2126" spans="3:17" x14ac:dyDescent="0.25">
      <c r="C2126" s="12"/>
      <c r="D2126" s="7"/>
      <c r="P2126" s="14"/>
      <c r="Q2126" s="13"/>
    </row>
    <row r="2127" spans="3:17" x14ac:dyDescent="0.25">
      <c r="C2127" s="12"/>
      <c r="D2127" s="7"/>
      <c r="P2127" s="14"/>
      <c r="Q2127" s="13"/>
    </row>
    <row r="2128" spans="3:17" x14ac:dyDescent="0.25">
      <c r="C2128" s="12"/>
      <c r="D2128" s="7"/>
      <c r="P2128" s="14"/>
      <c r="Q2128" s="13"/>
    </row>
    <row r="2129" spans="3:17" x14ac:dyDescent="0.25">
      <c r="C2129" s="12"/>
      <c r="D2129" s="7"/>
      <c r="P2129" s="14"/>
      <c r="Q2129" s="13"/>
    </row>
    <row r="2130" spans="3:17" x14ac:dyDescent="0.25">
      <c r="C2130" s="12"/>
      <c r="D2130" s="7"/>
      <c r="P2130" s="14"/>
      <c r="Q2130" s="13"/>
    </row>
    <row r="2131" spans="3:17" x14ac:dyDescent="0.25">
      <c r="C2131" s="12"/>
      <c r="D2131" s="7"/>
      <c r="P2131" s="14"/>
      <c r="Q2131" s="13"/>
    </row>
    <row r="2132" spans="3:17" x14ac:dyDescent="0.25">
      <c r="C2132" s="12"/>
      <c r="D2132" s="7"/>
      <c r="P2132" s="14"/>
      <c r="Q2132" s="13"/>
    </row>
    <row r="2133" spans="3:17" x14ac:dyDescent="0.25">
      <c r="C2133" s="12"/>
      <c r="D2133" s="7"/>
      <c r="P2133" s="14"/>
      <c r="Q2133" s="13"/>
    </row>
    <row r="2134" spans="3:17" x14ac:dyDescent="0.25">
      <c r="C2134" s="12"/>
      <c r="D2134" s="7"/>
      <c r="P2134" s="14"/>
      <c r="Q2134" s="13"/>
    </row>
    <row r="2135" spans="3:17" x14ac:dyDescent="0.25">
      <c r="C2135" s="12"/>
      <c r="D2135" s="7"/>
      <c r="P2135" s="14"/>
      <c r="Q2135" s="13"/>
    </row>
    <row r="2136" spans="3:17" x14ac:dyDescent="0.25">
      <c r="C2136" s="12"/>
      <c r="D2136" s="7"/>
      <c r="P2136" s="14"/>
      <c r="Q2136" s="13"/>
    </row>
    <row r="2137" spans="3:17" x14ac:dyDescent="0.25">
      <c r="C2137" s="12"/>
      <c r="D2137" s="7"/>
      <c r="P2137" s="14"/>
      <c r="Q2137" s="13"/>
    </row>
    <row r="2138" spans="3:17" x14ac:dyDescent="0.25">
      <c r="C2138" s="12"/>
      <c r="D2138" s="7"/>
      <c r="P2138" s="14"/>
      <c r="Q2138" s="13"/>
    </row>
    <row r="2139" spans="3:17" x14ac:dyDescent="0.25">
      <c r="C2139" s="12"/>
      <c r="D2139" s="7"/>
      <c r="P2139" s="14"/>
      <c r="Q2139" s="13"/>
    </row>
    <row r="2140" spans="3:17" x14ac:dyDescent="0.25">
      <c r="C2140" s="12"/>
      <c r="D2140" s="7"/>
      <c r="P2140" s="14"/>
      <c r="Q2140" s="13"/>
    </row>
    <row r="2141" spans="3:17" x14ac:dyDescent="0.25">
      <c r="C2141" s="12"/>
      <c r="D2141" s="7"/>
      <c r="P2141" s="14"/>
      <c r="Q2141" s="13"/>
    </row>
    <row r="2142" spans="3:17" x14ac:dyDescent="0.25">
      <c r="C2142" s="12"/>
      <c r="D2142" s="7"/>
      <c r="P2142" s="14"/>
      <c r="Q2142" s="13"/>
    </row>
    <row r="2143" spans="3:17" x14ac:dyDescent="0.25">
      <c r="C2143" s="12"/>
      <c r="D2143" s="7"/>
      <c r="P2143" s="14"/>
      <c r="Q2143" s="13"/>
    </row>
    <row r="2144" spans="3:17" x14ac:dyDescent="0.25">
      <c r="C2144" s="12"/>
      <c r="D2144" s="7"/>
      <c r="P2144" s="14"/>
      <c r="Q2144" s="13"/>
    </row>
    <row r="2145" spans="3:17" x14ac:dyDescent="0.25">
      <c r="C2145" s="12"/>
      <c r="D2145" s="7"/>
      <c r="P2145" s="14"/>
      <c r="Q2145" s="13"/>
    </row>
    <row r="2146" spans="3:17" x14ac:dyDescent="0.25">
      <c r="C2146" s="12"/>
      <c r="D2146" s="7"/>
      <c r="P2146" s="14"/>
      <c r="Q2146" s="13"/>
    </row>
    <row r="2147" spans="3:17" x14ac:dyDescent="0.25">
      <c r="C2147" s="12"/>
      <c r="D2147" s="7"/>
      <c r="P2147" s="14"/>
      <c r="Q2147" s="13"/>
    </row>
    <row r="2148" spans="3:17" x14ac:dyDescent="0.25">
      <c r="C2148" s="12"/>
      <c r="D2148" s="7"/>
      <c r="P2148" s="14"/>
      <c r="Q2148" s="13"/>
    </row>
    <row r="2149" spans="3:17" x14ac:dyDescent="0.25">
      <c r="C2149" s="12"/>
      <c r="D2149" s="7"/>
      <c r="P2149" s="14"/>
      <c r="Q2149" s="13"/>
    </row>
    <row r="2150" spans="3:17" x14ac:dyDescent="0.25">
      <c r="C2150" s="12"/>
      <c r="D2150" s="7"/>
      <c r="P2150" s="14"/>
      <c r="Q2150" s="13"/>
    </row>
    <row r="2151" spans="3:17" x14ac:dyDescent="0.25">
      <c r="C2151" s="12"/>
      <c r="D2151" s="7"/>
      <c r="P2151" s="14"/>
      <c r="Q2151" s="13"/>
    </row>
    <row r="2152" spans="3:17" x14ac:dyDescent="0.25">
      <c r="C2152" s="12"/>
      <c r="D2152" s="7"/>
      <c r="P2152" s="14"/>
      <c r="Q2152" s="13"/>
    </row>
    <row r="2153" spans="3:17" x14ac:dyDescent="0.25">
      <c r="C2153" s="12"/>
      <c r="D2153" s="7"/>
      <c r="P2153" s="14"/>
      <c r="Q2153" s="13"/>
    </row>
    <row r="2154" spans="3:17" x14ac:dyDescent="0.25">
      <c r="C2154" s="12"/>
      <c r="D2154" s="7"/>
      <c r="P2154" s="14"/>
      <c r="Q2154" s="13"/>
    </row>
    <row r="2155" spans="3:17" x14ac:dyDescent="0.25">
      <c r="C2155" s="12"/>
      <c r="D2155" s="7"/>
      <c r="P2155" s="14"/>
      <c r="Q2155" s="13"/>
    </row>
    <row r="2156" spans="3:17" x14ac:dyDescent="0.25">
      <c r="C2156" s="12"/>
      <c r="D2156" s="7"/>
      <c r="P2156" s="14"/>
      <c r="Q2156" s="13"/>
    </row>
    <row r="2157" spans="3:17" x14ac:dyDescent="0.25">
      <c r="C2157" s="12"/>
      <c r="D2157" s="7"/>
      <c r="P2157" s="14"/>
      <c r="Q2157" s="13"/>
    </row>
    <row r="2158" spans="3:17" x14ac:dyDescent="0.25">
      <c r="C2158" s="12"/>
      <c r="D2158" s="7"/>
      <c r="P2158" s="14"/>
      <c r="Q2158" s="13"/>
    </row>
    <row r="2159" spans="3:17" x14ac:dyDescent="0.25">
      <c r="C2159" s="12"/>
      <c r="D2159" s="7"/>
      <c r="P2159" s="14"/>
      <c r="Q2159" s="13"/>
    </row>
    <row r="2160" spans="3:17" x14ac:dyDescent="0.25">
      <c r="C2160" s="12"/>
      <c r="D2160" s="7"/>
      <c r="P2160" s="14"/>
      <c r="Q2160" s="13"/>
    </row>
    <row r="2161" spans="3:17" x14ac:dyDescent="0.25">
      <c r="C2161" s="12"/>
      <c r="D2161" s="7"/>
      <c r="P2161" s="14"/>
      <c r="Q2161" s="13"/>
    </row>
    <row r="2162" spans="3:17" x14ac:dyDescent="0.25">
      <c r="C2162" s="12"/>
      <c r="D2162" s="7"/>
      <c r="P2162" s="14"/>
      <c r="Q2162" s="13"/>
    </row>
    <row r="2163" spans="3:17" x14ac:dyDescent="0.25">
      <c r="C2163" s="12"/>
      <c r="D2163" s="7"/>
      <c r="P2163" s="14"/>
      <c r="Q2163" s="13"/>
    </row>
    <row r="2164" spans="3:17" x14ac:dyDescent="0.25">
      <c r="C2164" s="12"/>
      <c r="D2164" s="7"/>
      <c r="P2164" s="14"/>
      <c r="Q2164" s="13"/>
    </row>
    <row r="2165" spans="3:17" x14ac:dyDescent="0.25">
      <c r="C2165" s="12"/>
      <c r="D2165" s="7"/>
      <c r="P2165" s="14"/>
      <c r="Q2165" s="13"/>
    </row>
    <row r="2166" spans="3:17" x14ac:dyDescent="0.25">
      <c r="C2166" s="12"/>
      <c r="D2166" s="7"/>
      <c r="P2166" s="14"/>
      <c r="Q2166" s="13"/>
    </row>
    <row r="2167" spans="3:17" x14ac:dyDescent="0.25">
      <c r="C2167" s="12"/>
      <c r="D2167" s="7"/>
      <c r="P2167" s="14"/>
      <c r="Q2167" s="13"/>
    </row>
    <row r="2168" spans="3:17" x14ac:dyDescent="0.25">
      <c r="C2168" s="12"/>
      <c r="D2168" s="7"/>
      <c r="P2168" s="14"/>
      <c r="Q2168" s="13"/>
    </row>
    <row r="2169" spans="3:17" x14ac:dyDescent="0.25">
      <c r="C2169" s="12"/>
      <c r="D2169" s="7"/>
      <c r="P2169" s="14"/>
      <c r="Q2169" s="13"/>
    </row>
    <row r="2170" spans="3:17" x14ac:dyDescent="0.25">
      <c r="C2170" s="12"/>
      <c r="D2170" s="7"/>
      <c r="P2170" s="14"/>
      <c r="Q2170" s="13"/>
    </row>
    <row r="2171" spans="3:17" x14ac:dyDescent="0.25">
      <c r="C2171" s="12"/>
      <c r="D2171" s="7"/>
      <c r="P2171" s="14"/>
      <c r="Q2171" s="13"/>
    </row>
    <row r="2172" spans="3:17" x14ac:dyDescent="0.25">
      <c r="C2172" s="12"/>
      <c r="D2172" s="7"/>
      <c r="P2172" s="14"/>
      <c r="Q2172" s="13"/>
    </row>
    <row r="2173" spans="3:17" x14ac:dyDescent="0.25">
      <c r="C2173" s="12"/>
      <c r="D2173" s="7"/>
      <c r="P2173" s="14"/>
      <c r="Q2173" s="13"/>
    </row>
    <row r="2174" spans="3:17" x14ac:dyDescent="0.25">
      <c r="C2174" s="12"/>
      <c r="D2174" s="7"/>
      <c r="P2174" s="14"/>
      <c r="Q2174" s="13"/>
    </row>
    <row r="2175" spans="3:17" x14ac:dyDescent="0.25">
      <c r="C2175" s="12"/>
      <c r="D2175" s="7"/>
      <c r="P2175" s="14"/>
      <c r="Q2175" s="13"/>
    </row>
    <row r="2176" spans="3:17" x14ac:dyDescent="0.25">
      <c r="C2176" s="12"/>
      <c r="D2176" s="7"/>
      <c r="P2176" s="14"/>
      <c r="Q2176" s="13"/>
    </row>
    <row r="2177" spans="3:17" x14ac:dyDescent="0.25">
      <c r="C2177" s="12"/>
      <c r="D2177" s="7"/>
      <c r="P2177" s="14"/>
      <c r="Q2177" s="13"/>
    </row>
    <row r="2178" spans="3:17" x14ac:dyDescent="0.25">
      <c r="C2178" s="12"/>
      <c r="D2178" s="7"/>
      <c r="P2178" s="14"/>
      <c r="Q2178" s="13"/>
    </row>
    <row r="2179" spans="3:17" x14ac:dyDescent="0.25">
      <c r="C2179" s="12"/>
      <c r="D2179" s="7"/>
      <c r="P2179" s="14"/>
      <c r="Q2179" s="13"/>
    </row>
    <row r="2180" spans="3:17" x14ac:dyDescent="0.25">
      <c r="C2180" s="12"/>
      <c r="D2180" s="7"/>
      <c r="P2180" s="14"/>
      <c r="Q2180" s="13"/>
    </row>
    <row r="2181" spans="3:17" x14ac:dyDescent="0.25">
      <c r="C2181" s="12"/>
      <c r="D2181" s="7"/>
      <c r="P2181" s="14"/>
      <c r="Q2181" s="13"/>
    </row>
    <row r="2182" spans="3:17" x14ac:dyDescent="0.25">
      <c r="C2182" s="12"/>
      <c r="D2182" s="7"/>
      <c r="P2182" s="14"/>
      <c r="Q2182" s="13"/>
    </row>
    <row r="2183" spans="3:17" x14ac:dyDescent="0.25">
      <c r="C2183" s="12"/>
      <c r="D2183" s="7"/>
      <c r="P2183" s="14"/>
      <c r="Q2183" s="13"/>
    </row>
    <row r="2184" spans="3:17" x14ac:dyDescent="0.25">
      <c r="C2184" s="12"/>
      <c r="D2184" s="7"/>
      <c r="P2184" s="14"/>
      <c r="Q2184" s="13"/>
    </row>
    <row r="2185" spans="3:17" x14ac:dyDescent="0.25">
      <c r="C2185" s="12"/>
      <c r="D2185" s="7"/>
      <c r="P2185" s="14"/>
      <c r="Q2185" s="13"/>
    </row>
    <row r="2186" spans="3:17" x14ac:dyDescent="0.25">
      <c r="C2186" s="12"/>
      <c r="D2186" s="7"/>
      <c r="P2186" s="14"/>
      <c r="Q2186" s="13"/>
    </row>
    <row r="2187" spans="3:17" x14ac:dyDescent="0.25">
      <c r="C2187" s="12"/>
      <c r="D2187" s="7"/>
      <c r="P2187" s="14"/>
      <c r="Q2187" s="13"/>
    </row>
    <row r="2188" spans="3:17" x14ac:dyDescent="0.25">
      <c r="C2188" s="12"/>
      <c r="D2188" s="7"/>
      <c r="P2188" s="14"/>
      <c r="Q2188" s="13"/>
    </row>
    <row r="2189" spans="3:17" x14ac:dyDescent="0.25">
      <c r="C2189" s="12"/>
      <c r="D2189" s="7"/>
      <c r="P2189" s="14"/>
      <c r="Q2189" s="13"/>
    </row>
    <row r="2190" spans="3:17" x14ac:dyDescent="0.25">
      <c r="C2190" s="12"/>
      <c r="D2190" s="7"/>
      <c r="P2190" s="14"/>
      <c r="Q2190" s="13"/>
    </row>
    <row r="2191" spans="3:17" x14ac:dyDescent="0.25">
      <c r="C2191" s="12"/>
      <c r="D2191" s="7"/>
      <c r="P2191" s="14"/>
      <c r="Q2191" s="13"/>
    </row>
    <row r="2192" spans="3:17" x14ac:dyDescent="0.25">
      <c r="C2192" s="12"/>
      <c r="D2192" s="7"/>
      <c r="P2192" s="14"/>
      <c r="Q2192" s="13"/>
    </row>
    <row r="2193" spans="3:17" x14ac:dyDescent="0.25">
      <c r="C2193" s="12"/>
      <c r="D2193" s="7"/>
      <c r="P2193" s="14"/>
      <c r="Q2193" s="13"/>
    </row>
    <row r="2194" spans="3:17" x14ac:dyDescent="0.25">
      <c r="C2194" s="12"/>
      <c r="D2194" s="7"/>
      <c r="P2194" s="14"/>
      <c r="Q2194" s="13"/>
    </row>
    <row r="2195" spans="3:17" x14ac:dyDescent="0.25">
      <c r="C2195" s="12"/>
      <c r="D2195" s="7"/>
      <c r="P2195" s="14"/>
      <c r="Q2195" s="13"/>
    </row>
    <row r="2196" spans="3:17" x14ac:dyDescent="0.25">
      <c r="C2196" s="12"/>
      <c r="D2196" s="7"/>
      <c r="P2196" s="14"/>
      <c r="Q2196" s="13"/>
    </row>
    <row r="2197" spans="3:17" x14ac:dyDescent="0.25">
      <c r="C2197" s="12"/>
      <c r="D2197" s="7"/>
      <c r="P2197" s="14"/>
      <c r="Q2197" s="13"/>
    </row>
    <row r="2198" spans="3:17" x14ac:dyDescent="0.25">
      <c r="C2198" s="12"/>
      <c r="D2198" s="7"/>
      <c r="P2198" s="14"/>
      <c r="Q2198" s="13"/>
    </row>
    <row r="2199" spans="3:17" x14ac:dyDescent="0.25">
      <c r="C2199" s="12"/>
      <c r="D2199" s="7"/>
      <c r="P2199" s="14"/>
      <c r="Q2199" s="13"/>
    </row>
    <row r="2200" spans="3:17" x14ac:dyDescent="0.25">
      <c r="C2200" s="12"/>
      <c r="D2200" s="7"/>
      <c r="P2200" s="14"/>
      <c r="Q2200" s="13"/>
    </row>
    <row r="2201" spans="3:17" x14ac:dyDescent="0.25">
      <c r="C2201" s="12"/>
      <c r="D2201" s="7"/>
      <c r="P2201" s="14"/>
      <c r="Q2201" s="13"/>
    </row>
    <row r="2202" spans="3:17" x14ac:dyDescent="0.25">
      <c r="C2202" s="12"/>
      <c r="D2202" s="7"/>
      <c r="P2202" s="14"/>
      <c r="Q2202" s="13"/>
    </row>
    <row r="2203" spans="3:17" x14ac:dyDescent="0.25">
      <c r="C2203" s="12"/>
      <c r="D2203" s="7"/>
      <c r="P2203" s="14"/>
      <c r="Q2203" s="13"/>
    </row>
    <row r="2204" spans="3:17" x14ac:dyDescent="0.25">
      <c r="C2204" s="12"/>
      <c r="D2204" s="7"/>
      <c r="P2204" s="14"/>
      <c r="Q2204" s="13"/>
    </row>
    <row r="2205" spans="3:17" x14ac:dyDescent="0.25">
      <c r="C2205" s="12"/>
      <c r="D2205" s="7"/>
      <c r="P2205" s="14"/>
      <c r="Q2205" s="13"/>
    </row>
    <row r="2206" spans="3:17" x14ac:dyDescent="0.25">
      <c r="C2206" s="12"/>
      <c r="D2206" s="7"/>
      <c r="P2206" s="14"/>
      <c r="Q2206" s="13"/>
    </row>
    <row r="2207" spans="3:17" x14ac:dyDescent="0.25">
      <c r="C2207" s="12"/>
      <c r="D2207" s="7"/>
      <c r="P2207" s="14"/>
      <c r="Q2207" s="13"/>
    </row>
    <row r="2208" spans="3:17" x14ac:dyDescent="0.25">
      <c r="C2208" s="12"/>
      <c r="D2208" s="7"/>
      <c r="P2208" s="14"/>
      <c r="Q2208" s="13"/>
    </row>
    <row r="2209" spans="3:17" x14ac:dyDescent="0.25">
      <c r="C2209" s="12"/>
      <c r="D2209" s="7"/>
      <c r="P2209" s="14"/>
      <c r="Q2209" s="13"/>
    </row>
    <row r="2210" spans="3:17" x14ac:dyDescent="0.25">
      <c r="C2210" s="12"/>
      <c r="D2210" s="7"/>
      <c r="P2210" s="14"/>
      <c r="Q2210" s="13"/>
    </row>
    <row r="2211" spans="3:17" x14ac:dyDescent="0.25">
      <c r="C2211" s="12"/>
      <c r="D2211" s="7"/>
      <c r="P2211" s="14"/>
      <c r="Q2211" s="13"/>
    </row>
    <row r="2212" spans="3:17" x14ac:dyDescent="0.25">
      <c r="C2212" s="12"/>
      <c r="D2212" s="7"/>
      <c r="P2212" s="14"/>
      <c r="Q2212" s="13"/>
    </row>
    <row r="2213" spans="3:17" x14ac:dyDescent="0.25">
      <c r="C2213" s="12"/>
      <c r="D2213" s="7"/>
      <c r="P2213" s="14"/>
      <c r="Q2213" s="13"/>
    </row>
    <row r="2214" spans="3:17" x14ac:dyDescent="0.25">
      <c r="C2214" s="12"/>
      <c r="D2214" s="7"/>
      <c r="P2214" s="14"/>
      <c r="Q2214" s="13"/>
    </row>
    <row r="2215" spans="3:17" x14ac:dyDescent="0.25">
      <c r="C2215" s="12"/>
      <c r="D2215" s="7"/>
      <c r="P2215" s="14"/>
      <c r="Q2215" s="13"/>
    </row>
    <row r="2216" spans="3:17" x14ac:dyDescent="0.25">
      <c r="C2216" s="12"/>
      <c r="D2216" s="7"/>
      <c r="P2216" s="14"/>
      <c r="Q2216" s="13"/>
    </row>
    <row r="2217" spans="3:17" x14ac:dyDescent="0.25">
      <c r="C2217" s="12"/>
      <c r="D2217" s="7"/>
      <c r="P2217" s="14"/>
      <c r="Q2217" s="13"/>
    </row>
    <row r="2218" spans="3:17" x14ac:dyDescent="0.25">
      <c r="C2218" s="12"/>
      <c r="D2218" s="7"/>
      <c r="P2218" s="14"/>
      <c r="Q2218" s="13"/>
    </row>
    <row r="2219" spans="3:17" x14ac:dyDescent="0.25">
      <c r="C2219" s="12"/>
      <c r="D2219" s="7"/>
      <c r="P2219" s="14"/>
      <c r="Q2219" s="13"/>
    </row>
    <row r="2220" spans="3:17" x14ac:dyDescent="0.25">
      <c r="C2220" s="12"/>
      <c r="D2220" s="7"/>
      <c r="P2220" s="14"/>
      <c r="Q2220" s="13"/>
    </row>
    <row r="2221" spans="3:17" x14ac:dyDescent="0.25">
      <c r="C2221" s="12"/>
      <c r="D2221" s="7"/>
      <c r="P2221" s="14"/>
      <c r="Q2221" s="13"/>
    </row>
    <row r="2222" spans="3:17" x14ac:dyDescent="0.25">
      <c r="C2222" s="12"/>
      <c r="D2222" s="7"/>
      <c r="P2222" s="14"/>
      <c r="Q2222" s="13"/>
    </row>
    <row r="2223" spans="3:17" x14ac:dyDescent="0.25">
      <c r="C2223" s="12"/>
      <c r="D2223" s="7"/>
      <c r="P2223" s="14"/>
      <c r="Q2223" s="13"/>
    </row>
    <row r="2224" spans="3:17" x14ac:dyDescent="0.25">
      <c r="C2224" s="12"/>
      <c r="D2224" s="7"/>
      <c r="P2224" s="14"/>
      <c r="Q2224" s="13"/>
    </row>
    <row r="2225" spans="3:17" x14ac:dyDescent="0.25">
      <c r="C2225" s="12"/>
      <c r="D2225" s="7"/>
      <c r="P2225" s="14"/>
      <c r="Q2225" s="13"/>
    </row>
    <row r="2226" spans="3:17" x14ac:dyDescent="0.25">
      <c r="C2226" s="12"/>
      <c r="D2226" s="7"/>
      <c r="P2226" s="14"/>
      <c r="Q2226" s="13"/>
    </row>
    <row r="2227" spans="3:17" x14ac:dyDescent="0.25">
      <c r="C2227" s="12"/>
      <c r="D2227" s="7"/>
      <c r="P2227" s="14"/>
      <c r="Q2227" s="13"/>
    </row>
    <row r="2228" spans="3:17" x14ac:dyDescent="0.25">
      <c r="C2228" s="12"/>
      <c r="D2228" s="7"/>
      <c r="P2228" s="14"/>
      <c r="Q2228" s="13"/>
    </row>
    <row r="2229" spans="3:17" x14ac:dyDescent="0.25">
      <c r="C2229" s="12"/>
      <c r="D2229" s="7"/>
      <c r="P2229" s="14"/>
      <c r="Q2229" s="13"/>
    </row>
    <row r="2230" spans="3:17" x14ac:dyDescent="0.25">
      <c r="C2230" s="12"/>
      <c r="D2230" s="7"/>
      <c r="P2230" s="14"/>
      <c r="Q2230" s="13"/>
    </row>
    <row r="2231" spans="3:17" x14ac:dyDescent="0.25">
      <c r="C2231" s="12"/>
      <c r="D2231" s="7"/>
      <c r="P2231" s="14"/>
      <c r="Q2231" s="13"/>
    </row>
    <row r="2232" spans="3:17" x14ac:dyDescent="0.25">
      <c r="C2232" s="12"/>
      <c r="D2232" s="7"/>
      <c r="P2232" s="14"/>
      <c r="Q2232" s="13"/>
    </row>
    <row r="2233" spans="3:17" x14ac:dyDescent="0.25">
      <c r="C2233" s="12"/>
      <c r="D2233" s="7"/>
      <c r="P2233" s="14"/>
      <c r="Q2233" s="13"/>
    </row>
    <row r="2234" spans="3:17" x14ac:dyDescent="0.25">
      <c r="C2234" s="12"/>
      <c r="D2234" s="7"/>
      <c r="P2234" s="14"/>
      <c r="Q2234" s="13"/>
    </row>
    <row r="2235" spans="3:17" x14ac:dyDescent="0.25">
      <c r="C2235" s="12"/>
      <c r="D2235" s="7"/>
      <c r="P2235" s="14"/>
      <c r="Q2235" s="13"/>
    </row>
    <row r="2236" spans="3:17" x14ac:dyDescent="0.25">
      <c r="C2236" s="12"/>
      <c r="D2236" s="7"/>
      <c r="P2236" s="14"/>
      <c r="Q2236" s="13"/>
    </row>
    <row r="2237" spans="3:17" x14ac:dyDescent="0.25">
      <c r="C2237" s="12"/>
      <c r="D2237" s="7"/>
      <c r="P2237" s="14"/>
      <c r="Q2237" s="13"/>
    </row>
    <row r="2238" spans="3:17" x14ac:dyDescent="0.25">
      <c r="C2238" s="12"/>
      <c r="D2238" s="7"/>
      <c r="P2238" s="14"/>
      <c r="Q2238" s="13"/>
    </row>
    <row r="2239" spans="3:17" x14ac:dyDescent="0.25">
      <c r="C2239" s="12"/>
      <c r="D2239" s="7"/>
      <c r="P2239" s="14"/>
      <c r="Q2239" s="13"/>
    </row>
    <row r="2240" spans="3:17" x14ac:dyDescent="0.25">
      <c r="C2240" s="12"/>
      <c r="D2240" s="7"/>
      <c r="P2240" s="14"/>
      <c r="Q2240" s="13"/>
    </row>
    <row r="2241" spans="3:17" x14ac:dyDescent="0.25">
      <c r="C2241" s="12"/>
      <c r="D2241" s="7"/>
      <c r="P2241" s="14"/>
      <c r="Q2241" s="13"/>
    </row>
    <row r="2242" spans="3:17" x14ac:dyDescent="0.25">
      <c r="C2242" s="12"/>
      <c r="D2242" s="7"/>
      <c r="P2242" s="14"/>
      <c r="Q2242" s="13"/>
    </row>
    <row r="2243" spans="3:17" x14ac:dyDescent="0.25">
      <c r="C2243" s="12"/>
      <c r="D2243" s="7"/>
      <c r="P2243" s="14"/>
      <c r="Q2243" s="13"/>
    </row>
    <row r="2244" spans="3:17" x14ac:dyDescent="0.25">
      <c r="C2244" s="12"/>
      <c r="D2244" s="7"/>
      <c r="P2244" s="14"/>
      <c r="Q2244" s="13"/>
    </row>
    <row r="2245" spans="3:17" x14ac:dyDescent="0.25">
      <c r="C2245" s="12"/>
      <c r="D2245" s="7"/>
      <c r="P2245" s="14"/>
      <c r="Q2245" s="13"/>
    </row>
    <row r="2246" spans="3:17" x14ac:dyDescent="0.25">
      <c r="C2246" s="12"/>
      <c r="D2246" s="7"/>
      <c r="P2246" s="14"/>
      <c r="Q2246" s="13"/>
    </row>
    <row r="2247" spans="3:17" x14ac:dyDescent="0.25">
      <c r="C2247" s="12"/>
      <c r="D2247" s="7"/>
      <c r="P2247" s="14"/>
      <c r="Q2247" s="13"/>
    </row>
    <row r="2248" spans="3:17" x14ac:dyDescent="0.25">
      <c r="C2248" s="12"/>
      <c r="D2248" s="7"/>
      <c r="P2248" s="14"/>
      <c r="Q2248" s="13"/>
    </row>
    <row r="2249" spans="3:17" x14ac:dyDescent="0.25">
      <c r="C2249" s="12"/>
      <c r="D2249" s="7"/>
      <c r="P2249" s="14"/>
      <c r="Q2249" s="13"/>
    </row>
    <row r="2250" spans="3:17" x14ac:dyDescent="0.25">
      <c r="C2250" s="12"/>
      <c r="D2250" s="7"/>
      <c r="P2250" s="14"/>
      <c r="Q2250" s="13"/>
    </row>
    <row r="2251" spans="3:17" x14ac:dyDescent="0.25">
      <c r="C2251" s="12"/>
      <c r="D2251" s="7"/>
      <c r="P2251" s="14"/>
      <c r="Q2251" s="13"/>
    </row>
    <row r="2252" spans="3:17" x14ac:dyDescent="0.25">
      <c r="C2252" s="12"/>
      <c r="D2252" s="7"/>
      <c r="P2252" s="14"/>
      <c r="Q2252" s="13"/>
    </row>
    <row r="2253" spans="3:17" x14ac:dyDescent="0.25">
      <c r="C2253" s="12"/>
      <c r="D2253" s="7"/>
      <c r="P2253" s="14"/>
      <c r="Q2253" s="13"/>
    </row>
    <row r="2254" spans="3:17" x14ac:dyDescent="0.25">
      <c r="C2254" s="12"/>
      <c r="D2254" s="7"/>
      <c r="P2254" s="14"/>
      <c r="Q2254" s="13"/>
    </row>
    <row r="2255" spans="3:17" x14ac:dyDescent="0.25">
      <c r="C2255" s="12"/>
      <c r="D2255" s="7"/>
      <c r="P2255" s="14"/>
      <c r="Q2255" s="13"/>
    </row>
    <row r="2256" spans="3:17" x14ac:dyDescent="0.25">
      <c r="C2256" s="12"/>
      <c r="D2256" s="7"/>
      <c r="P2256" s="14"/>
      <c r="Q2256" s="13"/>
    </row>
    <row r="2257" spans="3:17" x14ac:dyDescent="0.25">
      <c r="C2257" s="12"/>
      <c r="D2257" s="7"/>
      <c r="P2257" s="14"/>
      <c r="Q2257" s="13"/>
    </row>
    <row r="2258" spans="3:17" x14ac:dyDescent="0.25">
      <c r="C2258" s="12"/>
      <c r="D2258" s="7"/>
      <c r="P2258" s="14"/>
      <c r="Q2258" s="13"/>
    </row>
    <row r="2259" spans="3:17" x14ac:dyDescent="0.25">
      <c r="C2259" s="12"/>
      <c r="D2259" s="7"/>
      <c r="P2259" s="14"/>
      <c r="Q2259" s="13"/>
    </row>
    <row r="2260" spans="3:17" x14ac:dyDescent="0.25">
      <c r="C2260" s="12"/>
      <c r="D2260" s="7"/>
      <c r="P2260" s="14"/>
      <c r="Q2260" s="13"/>
    </row>
    <row r="2261" spans="3:17" x14ac:dyDescent="0.25">
      <c r="C2261" s="12"/>
      <c r="D2261" s="7"/>
      <c r="P2261" s="14"/>
      <c r="Q2261" s="13"/>
    </row>
    <row r="2262" spans="3:17" x14ac:dyDescent="0.25">
      <c r="C2262" s="12"/>
      <c r="D2262" s="7"/>
      <c r="P2262" s="14"/>
      <c r="Q2262" s="13"/>
    </row>
    <row r="2263" spans="3:17" x14ac:dyDescent="0.25">
      <c r="C2263" s="12"/>
      <c r="D2263" s="7"/>
      <c r="P2263" s="14"/>
      <c r="Q2263" s="13"/>
    </row>
    <row r="2264" spans="3:17" x14ac:dyDescent="0.25">
      <c r="C2264" s="12"/>
      <c r="D2264" s="7"/>
      <c r="P2264" s="14"/>
      <c r="Q2264" s="13"/>
    </row>
    <row r="2265" spans="3:17" x14ac:dyDescent="0.25">
      <c r="C2265" s="12"/>
      <c r="D2265" s="7"/>
      <c r="P2265" s="14"/>
      <c r="Q2265" s="13"/>
    </row>
    <row r="2266" spans="3:17" x14ac:dyDescent="0.25">
      <c r="C2266" s="12"/>
      <c r="D2266" s="7"/>
      <c r="P2266" s="14"/>
      <c r="Q2266" s="13"/>
    </row>
    <row r="2267" spans="3:17" x14ac:dyDescent="0.25">
      <c r="C2267" s="12"/>
      <c r="D2267" s="7"/>
      <c r="P2267" s="14"/>
      <c r="Q2267" s="13"/>
    </row>
    <row r="2268" spans="3:17" x14ac:dyDescent="0.25">
      <c r="C2268" s="12"/>
      <c r="D2268" s="7"/>
      <c r="P2268" s="14"/>
      <c r="Q2268" s="13"/>
    </row>
    <row r="2269" spans="3:17" x14ac:dyDescent="0.25">
      <c r="C2269" s="12"/>
      <c r="D2269" s="7"/>
      <c r="P2269" s="14"/>
      <c r="Q2269" s="13"/>
    </row>
    <row r="2270" spans="3:17" x14ac:dyDescent="0.25">
      <c r="C2270" s="12"/>
      <c r="D2270" s="7"/>
      <c r="P2270" s="14"/>
      <c r="Q2270" s="13"/>
    </row>
    <row r="2271" spans="3:17" x14ac:dyDescent="0.25">
      <c r="C2271" s="12"/>
      <c r="D2271" s="7"/>
      <c r="P2271" s="14"/>
      <c r="Q2271" s="13"/>
    </row>
    <row r="2272" spans="3:17" x14ac:dyDescent="0.25">
      <c r="C2272" s="12"/>
      <c r="D2272" s="7"/>
      <c r="P2272" s="14"/>
      <c r="Q2272" s="13"/>
    </row>
    <row r="2273" spans="3:17" x14ac:dyDescent="0.25">
      <c r="C2273" s="12"/>
      <c r="D2273" s="7"/>
      <c r="P2273" s="14"/>
      <c r="Q2273" s="13"/>
    </row>
    <row r="2274" spans="3:17" x14ac:dyDescent="0.25">
      <c r="C2274" s="12"/>
      <c r="D2274" s="7"/>
      <c r="P2274" s="14"/>
      <c r="Q2274" s="13"/>
    </row>
    <row r="2275" spans="3:17" x14ac:dyDescent="0.25">
      <c r="C2275" s="12"/>
      <c r="D2275" s="7"/>
      <c r="P2275" s="14"/>
      <c r="Q2275" s="13"/>
    </row>
    <row r="2276" spans="3:17" x14ac:dyDescent="0.25">
      <c r="C2276" s="12"/>
      <c r="D2276" s="7"/>
      <c r="P2276" s="14"/>
      <c r="Q2276" s="13"/>
    </row>
    <row r="2277" spans="3:17" x14ac:dyDescent="0.25">
      <c r="C2277" s="12"/>
      <c r="D2277" s="7"/>
      <c r="P2277" s="14"/>
      <c r="Q2277" s="13"/>
    </row>
    <row r="2278" spans="3:17" x14ac:dyDescent="0.25">
      <c r="C2278" s="12"/>
      <c r="D2278" s="7"/>
      <c r="P2278" s="14"/>
      <c r="Q2278" s="13"/>
    </row>
    <row r="2279" spans="3:17" x14ac:dyDescent="0.25">
      <c r="C2279" s="12"/>
      <c r="D2279" s="7"/>
      <c r="P2279" s="14"/>
      <c r="Q2279" s="13"/>
    </row>
    <row r="2280" spans="3:17" x14ac:dyDescent="0.25">
      <c r="C2280" s="12"/>
      <c r="D2280" s="7"/>
      <c r="P2280" s="14"/>
      <c r="Q2280" s="13"/>
    </row>
    <row r="2281" spans="3:17" x14ac:dyDescent="0.25">
      <c r="C2281" s="12"/>
      <c r="D2281" s="7"/>
      <c r="P2281" s="14"/>
      <c r="Q2281" s="13"/>
    </row>
    <row r="2282" spans="3:17" x14ac:dyDescent="0.25">
      <c r="C2282" s="12"/>
      <c r="D2282" s="7"/>
      <c r="P2282" s="14"/>
      <c r="Q2282" s="13"/>
    </row>
    <row r="2283" spans="3:17" x14ac:dyDescent="0.25">
      <c r="C2283" s="12"/>
      <c r="D2283" s="7"/>
      <c r="P2283" s="14"/>
      <c r="Q2283" s="13"/>
    </row>
    <row r="2284" spans="3:17" x14ac:dyDescent="0.25">
      <c r="C2284" s="12"/>
      <c r="D2284" s="7"/>
      <c r="P2284" s="14"/>
      <c r="Q2284" s="13"/>
    </row>
    <row r="2285" spans="3:17" x14ac:dyDescent="0.25">
      <c r="C2285" s="12"/>
      <c r="D2285" s="7"/>
      <c r="P2285" s="14"/>
      <c r="Q2285" s="13"/>
    </row>
    <row r="2286" spans="3:17" x14ac:dyDescent="0.25">
      <c r="C2286" s="12"/>
      <c r="D2286" s="7"/>
      <c r="P2286" s="14"/>
      <c r="Q2286" s="13"/>
    </row>
    <row r="2287" spans="3:17" x14ac:dyDescent="0.25">
      <c r="C2287" s="12"/>
      <c r="D2287" s="7"/>
      <c r="P2287" s="14"/>
      <c r="Q2287" s="13"/>
    </row>
    <row r="2288" spans="3:17" x14ac:dyDescent="0.25">
      <c r="C2288" s="12"/>
      <c r="D2288" s="7"/>
      <c r="P2288" s="14"/>
      <c r="Q2288" s="13"/>
    </row>
    <row r="2289" spans="3:17" x14ac:dyDescent="0.25">
      <c r="C2289" s="12"/>
      <c r="D2289" s="7"/>
      <c r="P2289" s="14"/>
      <c r="Q2289" s="13"/>
    </row>
    <row r="2290" spans="3:17" x14ac:dyDescent="0.25">
      <c r="C2290" s="12"/>
      <c r="D2290" s="7"/>
      <c r="P2290" s="14"/>
      <c r="Q2290" s="13"/>
    </row>
    <row r="2291" spans="3:17" x14ac:dyDescent="0.25">
      <c r="C2291" s="12"/>
      <c r="D2291" s="7"/>
      <c r="P2291" s="14"/>
      <c r="Q2291" s="13"/>
    </row>
    <row r="2292" spans="3:17" x14ac:dyDescent="0.25">
      <c r="C2292" s="12"/>
      <c r="D2292" s="7"/>
      <c r="P2292" s="14"/>
      <c r="Q2292" s="13"/>
    </row>
    <row r="2293" spans="3:17" x14ac:dyDescent="0.25">
      <c r="C2293" s="12"/>
      <c r="D2293" s="7"/>
      <c r="P2293" s="14"/>
      <c r="Q2293" s="13"/>
    </row>
    <row r="2294" spans="3:17" x14ac:dyDescent="0.25">
      <c r="C2294" s="12"/>
      <c r="D2294" s="7"/>
      <c r="P2294" s="14"/>
      <c r="Q2294" s="13"/>
    </row>
    <row r="2295" spans="3:17" x14ac:dyDescent="0.25">
      <c r="C2295" s="12"/>
      <c r="D2295" s="7"/>
      <c r="P2295" s="14"/>
      <c r="Q2295" s="13"/>
    </row>
    <row r="2296" spans="3:17" x14ac:dyDescent="0.25">
      <c r="C2296" s="12"/>
      <c r="D2296" s="7"/>
      <c r="P2296" s="14"/>
      <c r="Q2296" s="13"/>
    </row>
    <row r="2297" spans="3:17" x14ac:dyDescent="0.25">
      <c r="C2297" s="12"/>
      <c r="D2297" s="7"/>
      <c r="P2297" s="14"/>
      <c r="Q2297" s="13"/>
    </row>
    <row r="2298" spans="3:17" x14ac:dyDescent="0.25">
      <c r="C2298" s="12"/>
      <c r="D2298" s="7"/>
      <c r="P2298" s="14"/>
      <c r="Q2298" s="13"/>
    </row>
    <row r="2299" spans="3:17" x14ac:dyDescent="0.25">
      <c r="C2299" s="12"/>
      <c r="D2299" s="7"/>
      <c r="P2299" s="14"/>
      <c r="Q2299" s="13"/>
    </row>
    <row r="2300" spans="3:17" x14ac:dyDescent="0.25">
      <c r="C2300" s="12"/>
      <c r="D2300" s="7"/>
      <c r="P2300" s="14"/>
      <c r="Q2300" s="13"/>
    </row>
    <row r="2301" spans="3:17" x14ac:dyDescent="0.25">
      <c r="C2301" s="12"/>
      <c r="D2301" s="7"/>
      <c r="P2301" s="14"/>
      <c r="Q2301" s="13"/>
    </row>
    <row r="2302" spans="3:17" x14ac:dyDescent="0.25">
      <c r="C2302" s="12"/>
      <c r="D2302" s="7"/>
      <c r="P2302" s="14"/>
      <c r="Q2302" s="13"/>
    </row>
    <row r="2303" spans="3:17" x14ac:dyDescent="0.25">
      <c r="C2303" s="12"/>
      <c r="D2303" s="7"/>
      <c r="P2303" s="14"/>
      <c r="Q2303" s="13"/>
    </row>
    <row r="2304" spans="3:17" x14ac:dyDescent="0.25">
      <c r="C2304" s="12"/>
      <c r="D2304" s="7"/>
      <c r="P2304" s="14"/>
      <c r="Q2304" s="13"/>
    </row>
    <row r="2305" spans="3:17" x14ac:dyDescent="0.25">
      <c r="C2305" s="12"/>
      <c r="D2305" s="7"/>
      <c r="P2305" s="14"/>
      <c r="Q2305" s="13"/>
    </row>
    <row r="2306" spans="3:17" x14ac:dyDescent="0.25">
      <c r="C2306" s="12"/>
      <c r="D2306" s="7"/>
      <c r="P2306" s="14"/>
      <c r="Q2306" s="13"/>
    </row>
    <row r="2307" spans="3:17" x14ac:dyDescent="0.25">
      <c r="C2307" s="12"/>
      <c r="D2307" s="7"/>
      <c r="P2307" s="14"/>
      <c r="Q2307" s="13"/>
    </row>
    <row r="2308" spans="3:17" x14ac:dyDescent="0.25">
      <c r="C2308" s="12"/>
      <c r="D2308" s="7"/>
      <c r="P2308" s="14"/>
      <c r="Q2308" s="13"/>
    </row>
    <row r="2309" spans="3:17" x14ac:dyDescent="0.25">
      <c r="C2309" s="12"/>
      <c r="D2309" s="7"/>
      <c r="P2309" s="14"/>
      <c r="Q2309" s="13"/>
    </row>
    <row r="2310" spans="3:17" x14ac:dyDescent="0.25">
      <c r="C2310" s="12"/>
      <c r="D2310" s="7"/>
      <c r="P2310" s="14"/>
      <c r="Q2310" s="13"/>
    </row>
    <row r="2311" spans="3:17" x14ac:dyDescent="0.25">
      <c r="C2311" s="12"/>
      <c r="D2311" s="7"/>
      <c r="P2311" s="14"/>
      <c r="Q2311" s="13"/>
    </row>
    <row r="2312" spans="3:17" x14ac:dyDescent="0.25">
      <c r="C2312" s="12"/>
      <c r="D2312" s="7"/>
      <c r="P2312" s="14"/>
      <c r="Q2312" s="13"/>
    </row>
    <row r="2313" spans="3:17" x14ac:dyDescent="0.25">
      <c r="C2313" s="12"/>
      <c r="D2313" s="7"/>
      <c r="P2313" s="14"/>
      <c r="Q2313" s="13"/>
    </row>
    <row r="2314" spans="3:17" x14ac:dyDescent="0.25">
      <c r="C2314" s="12"/>
      <c r="D2314" s="7"/>
      <c r="P2314" s="14"/>
      <c r="Q2314" s="13"/>
    </row>
    <row r="2315" spans="3:17" x14ac:dyDescent="0.25">
      <c r="C2315" s="12"/>
      <c r="D2315" s="7"/>
      <c r="P2315" s="14"/>
      <c r="Q2315" s="13"/>
    </row>
    <row r="2316" spans="3:17" x14ac:dyDescent="0.25">
      <c r="C2316" s="12"/>
      <c r="D2316" s="7"/>
      <c r="P2316" s="14"/>
      <c r="Q2316" s="13"/>
    </row>
    <row r="2317" spans="3:17" x14ac:dyDescent="0.25">
      <c r="C2317" s="12"/>
      <c r="D2317" s="7"/>
      <c r="P2317" s="14"/>
      <c r="Q2317" s="13"/>
    </row>
    <row r="2318" spans="3:17" x14ac:dyDescent="0.25">
      <c r="C2318" s="12"/>
      <c r="D2318" s="7"/>
      <c r="P2318" s="14"/>
      <c r="Q2318" s="13"/>
    </row>
    <row r="2319" spans="3:17" x14ac:dyDescent="0.25">
      <c r="C2319" s="12"/>
      <c r="D2319" s="7"/>
      <c r="P2319" s="14"/>
      <c r="Q2319" s="13"/>
    </row>
    <row r="2320" spans="3:17" x14ac:dyDescent="0.25">
      <c r="C2320" s="12"/>
      <c r="D2320" s="7"/>
      <c r="P2320" s="14"/>
      <c r="Q2320" s="13"/>
    </row>
    <row r="2321" spans="3:17" x14ac:dyDescent="0.25">
      <c r="C2321" s="12"/>
      <c r="D2321" s="7"/>
      <c r="P2321" s="14"/>
      <c r="Q2321" s="13"/>
    </row>
    <row r="2322" spans="3:17" x14ac:dyDescent="0.25">
      <c r="C2322" s="12"/>
      <c r="D2322" s="7"/>
      <c r="P2322" s="14"/>
      <c r="Q2322" s="13"/>
    </row>
    <row r="2323" spans="3:17" x14ac:dyDescent="0.25">
      <c r="C2323" s="12"/>
      <c r="D2323" s="7"/>
      <c r="P2323" s="14"/>
      <c r="Q2323" s="13"/>
    </row>
    <row r="2324" spans="3:17" x14ac:dyDescent="0.25">
      <c r="C2324" s="12"/>
      <c r="D2324" s="7"/>
      <c r="P2324" s="14"/>
      <c r="Q2324" s="13"/>
    </row>
    <row r="2325" spans="3:17" x14ac:dyDescent="0.25">
      <c r="C2325" s="12"/>
      <c r="D2325" s="7"/>
      <c r="P2325" s="14"/>
      <c r="Q2325" s="13"/>
    </row>
    <row r="2326" spans="3:17" x14ac:dyDescent="0.25">
      <c r="C2326" s="12"/>
      <c r="D2326" s="7"/>
      <c r="P2326" s="14"/>
      <c r="Q2326" s="13"/>
    </row>
    <row r="2327" spans="3:17" x14ac:dyDescent="0.25">
      <c r="C2327" s="12"/>
      <c r="D2327" s="7"/>
      <c r="P2327" s="14"/>
      <c r="Q2327" s="13"/>
    </row>
    <row r="2328" spans="3:17" x14ac:dyDescent="0.25">
      <c r="C2328" s="12"/>
      <c r="D2328" s="7"/>
      <c r="P2328" s="14"/>
      <c r="Q2328" s="13"/>
    </row>
    <row r="2329" spans="3:17" x14ac:dyDescent="0.25">
      <c r="C2329" s="12"/>
      <c r="D2329" s="7"/>
      <c r="P2329" s="14"/>
      <c r="Q2329" s="13"/>
    </row>
    <row r="2330" spans="3:17" x14ac:dyDescent="0.25">
      <c r="C2330" s="12"/>
      <c r="D2330" s="7"/>
      <c r="P2330" s="14"/>
      <c r="Q2330" s="13"/>
    </row>
    <row r="2331" spans="3:17" x14ac:dyDescent="0.25">
      <c r="C2331" s="12"/>
      <c r="D2331" s="7"/>
      <c r="P2331" s="14"/>
      <c r="Q2331" s="13"/>
    </row>
    <row r="2332" spans="3:17" x14ac:dyDescent="0.25">
      <c r="C2332" s="12"/>
      <c r="D2332" s="7"/>
      <c r="P2332" s="14"/>
      <c r="Q2332" s="13"/>
    </row>
    <row r="2333" spans="3:17" x14ac:dyDescent="0.25">
      <c r="C2333" s="12"/>
      <c r="D2333" s="7"/>
      <c r="P2333" s="14"/>
      <c r="Q2333" s="13"/>
    </row>
    <row r="2334" spans="3:17" x14ac:dyDescent="0.25">
      <c r="C2334" s="12"/>
      <c r="D2334" s="7"/>
      <c r="P2334" s="14"/>
      <c r="Q2334" s="13"/>
    </row>
    <row r="2335" spans="3:17" x14ac:dyDescent="0.25">
      <c r="C2335" s="12"/>
      <c r="D2335" s="7"/>
      <c r="P2335" s="14"/>
      <c r="Q2335" s="13"/>
    </row>
    <row r="2336" spans="3:17" x14ac:dyDescent="0.25">
      <c r="C2336" s="12"/>
      <c r="D2336" s="7"/>
      <c r="P2336" s="14"/>
      <c r="Q2336" s="13"/>
    </row>
    <row r="2337" spans="3:17" x14ac:dyDescent="0.25">
      <c r="C2337" s="12"/>
      <c r="D2337" s="7"/>
      <c r="P2337" s="14"/>
      <c r="Q2337" s="13"/>
    </row>
    <row r="2338" spans="3:17" x14ac:dyDescent="0.25">
      <c r="C2338" s="12"/>
      <c r="D2338" s="7"/>
      <c r="P2338" s="14"/>
      <c r="Q2338" s="13"/>
    </row>
    <row r="2339" spans="3:17" x14ac:dyDescent="0.25">
      <c r="C2339" s="12"/>
      <c r="D2339" s="7"/>
      <c r="P2339" s="14"/>
      <c r="Q2339" s="13"/>
    </row>
    <row r="2340" spans="3:17" x14ac:dyDescent="0.25">
      <c r="C2340" s="12"/>
      <c r="D2340" s="7"/>
      <c r="P2340" s="14"/>
      <c r="Q2340" s="13"/>
    </row>
    <row r="2341" spans="3:17" x14ac:dyDescent="0.25">
      <c r="C2341" s="12"/>
      <c r="D2341" s="7"/>
      <c r="P2341" s="14"/>
      <c r="Q2341" s="13"/>
    </row>
    <row r="2342" spans="3:17" x14ac:dyDescent="0.25">
      <c r="C2342" s="12"/>
      <c r="D2342" s="7"/>
      <c r="P2342" s="14"/>
      <c r="Q2342" s="13"/>
    </row>
    <row r="2343" spans="3:17" x14ac:dyDescent="0.25">
      <c r="C2343" s="12"/>
      <c r="D2343" s="7"/>
      <c r="P2343" s="14"/>
      <c r="Q2343" s="13"/>
    </row>
    <row r="2344" spans="3:17" x14ac:dyDescent="0.25">
      <c r="C2344" s="12"/>
      <c r="D2344" s="7"/>
      <c r="P2344" s="14"/>
      <c r="Q2344" s="13"/>
    </row>
    <row r="2345" spans="3:17" x14ac:dyDescent="0.25">
      <c r="C2345" s="12"/>
      <c r="D2345" s="7"/>
      <c r="P2345" s="14"/>
      <c r="Q2345" s="13"/>
    </row>
    <row r="2346" spans="3:17" x14ac:dyDescent="0.25">
      <c r="C2346" s="12"/>
      <c r="D2346" s="7"/>
      <c r="P2346" s="14"/>
      <c r="Q2346" s="13"/>
    </row>
    <row r="2347" spans="3:17" x14ac:dyDescent="0.25">
      <c r="C2347" s="12"/>
      <c r="D2347" s="7"/>
      <c r="P2347" s="14"/>
      <c r="Q2347" s="13"/>
    </row>
    <row r="2348" spans="3:17" x14ac:dyDescent="0.25">
      <c r="C2348" s="12"/>
      <c r="D2348" s="7"/>
      <c r="P2348" s="14"/>
      <c r="Q2348" s="13"/>
    </row>
    <row r="2349" spans="3:17" x14ac:dyDescent="0.25">
      <c r="C2349" s="12"/>
      <c r="D2349" s="7"/>
      <c r="P2349" s="14"/>
      <c r="Q2349" s="13"/>
    </row>
    <row r="2350" spans="3:17" x14ac:dyDescent="0.25">
      <c r="C2350" s="12"/>
      <c r="D2350" s="7"/>
      <c r="P2350" s="14"/>
      <c r="Q2350" s="13"/>
    </row>
    <row r="2351" spans="3:17" x14ac:dyDescent="0.25">
      <c r="C2351" s="12"/>
      <c r="D2351" s="7"/>
      <c r="P2351" s="14"/>
      <c r="Q2351" s="13"/>
    </row>
    <row r="2352" spans="3:17" x14ac:dyDescent="0.25">
      <c r="C2352" s="12"/>
      <c r="D2352" s="7"/>
      <c r="P2352" s="14"/>
      <c r="Q2352" s="13"/>
    </row>
    <row r="2353" spans="3:17" x14ac:dyDescent="0.25">
      <c r="C2353" s="12"/>
      <c r="D2353" s="7"/>
      <c r="P2353" s="14"/>
      <c r="Q2353" s="13"/>
    </row>
    <row r="2354" spans="3:17" x14ac:dyDescent="0.25">
      <c r="C2354" s="12"/>
      <c r="D2354" s="7"/>
      <c r="P2354" s="14"/>
      <c r="Q2354" s="13"/>
    </row>
    <row r="2355" spans="3:17" x14ac:dyDescent="0.25">
      <c r="C2355" s="12"/>
      <c r="D2355" s="7"/>
      <c r="P2355" s="14"/>
      <c r="Q2355" s="13"/>
    </row>
    <row r="2356" spans="3:17" x14ac:dyDescent="0.25">
      <c r="C2356" s="12"/>
      <c r="D2356" s="7"/>
      <c r="P2356" s="14"/>
      <c r="Q2356" s="13"/>
    </row>
    <row r="2357" spans="3:17" x14ac:dyDescent="0.25">
      <c r="C2357" s="12"/>
      <c r="D2357" s="7"/>
      <c r="P2357" s="14"/>
      <c r="Q2357" s="13"/>
    </row>
    <row r="2358" spans="3:17" x14ac:dyDescent="0.25">
      <c r="C2358" s="12"/>
      <c r="D2358" s="7"/>
      <c r="P2358" s="14"/>
      <c r="Q2358" s="13"/>
    </row>
    <row r="2359" spans="3:17" x14ac:dyDescent="0.25">
      <c r="C2359" s="12"/>
      <c r="D2359" s="7"/>
      <c r="P2359" s="14"/>
      <c r="Q2359" s="13"/>
    </row>
    <row r="2360" spans="3:17" x14ac:dyDescent="0.25">
      <c r="C2360" s="12"/>
      <c r="D2360" s="7"/>
      <c r="P2360" s="14"/>
      <c r="Q2360" s="13"/>
    </row>
    <row r="2361" spans="3:17" x14ac:dyDescent="0.25">
      <c r="C2361" s="12"/>
      <c r="D2361" s="7"/>
      <c r="P2361" s="14"/>
      <c r="Q2361" s="13"/>
    </row>
    <row r="2362" spans="3:17" x14ac:dyDescent="0.25">
      <c r="C2362" s="12"/>
      <c r="D2362" s="7"/>
      <c r="P2362" s="14"/>
      <c r="Q2362" s="13"/>
    </row>
    <row r="2363" spans="3:17" x14ac:dyDescent="0.25">
      <c r="C2363" s="12"/>
      <c r="D2363" s="7"/>
      <c r="P2363" s="14"/>
      <c r="Q2363" s="13"/>
    </row>
    <row r="2364" spans="3:17" x14ac:dyDescent="0.25">
      <c r="C2364" s="12"/>
      <c r="D2364" s="7"/>
      <c r="P2364" s="14"/>
      <c r="Q2364" s="13"/>
    </row>
    <row r="2365" spans="3:17" x14ac:dyDescent="0.25">
      <c r="C2365" s="12"/>
      <c r="D2365" s="7"/>
      <c r="P2365" s="14"/>
      <c r="Q2365" s="13"/>
    </row>
    <row r="2366" spans="3:17" x14ac:dyDescent="0.25">
      <c r="C2366" s="12"/>
      <c r="D2366" s="7"/>
      <c r="P2366" s="14"/>
      <c r="Q2366" s="13"/>
    </row>
    <row r="2367" spans="3:17" x14ac:dyDescent="0.25">
      <c r="C2367" s="12"/>
      <c r="D2367" s="7"/>
      <c r="P2367" s="14"/>
      <c r="Q2367" s="13"/>
    </row>
    <row r="2368" spans="3:17" x14ac:dyDescent="0.25">
      <c r="C2368" s="12"/>
      <c r="D2368" s="7"/>
      <c r="P2368" s="14"/>
      <c r="Q2368" s="13"/>
    </row>
    <row r="2369" spans="3:17" x14ac:dyDescent="0.25">
      <c r="C2369" s="12"/>
      <c r="D2369" s="7"/>
      <c r="P2369" s="14"/>
      <c r="Q2369" s="13"/>
    </row>
    <row r="2370" spans="3:17" x14ac:dyDescent="0.25">
      <c r="C2370" s="12"/>
      <c r="D2370" s="7"/>
      <c r="P2370" s="14"/>
      <c r="Q2370" s="13"/>
    </row>
    <row r="2371" spans="3:17" x14ac:dyDescent="0.25">
      <c r="C2371" s="12"/>
      <c r="D2371" s="7"/>
      <c r="P2371" s="14"/>
      <c r="Q2371" s="13"/>
    </row>
    <row r="2372" spans="3:17" x14ac:dyDescent="0.25">
      <c r="C2372" s="12"/>
      <c r="D2372" s="7"/>
      <c r="P2372" s="14"/>
      <c r="Q2372" s="13"/>
    </row>
    <row r="2373" spans="3:17" x14ac:dyDescent="0.25">
      <c r="C2373" s="12"/>
      <c r="D2373" s="7"/>
      <c r="P2373" s="14"/>
      <c r="Q2373" s="13"/>
    </row>
    <row r="2374" spans="3:17" x14ac:dyDescent="0.25">
      <c r="C2374" s="12"/>
      <c r="D2374" s="7"/>
      <c r="P2374" s="14"/>
      <c r="Q2374" s="13"/>
    </row>
    <row r="2375" spans="3:17" x14ac:dyDescent="0.25">
      <c r="C2375" s="12"/>
      <c r="D2375" s="7"/>
      <c r="P2375" s="14"/>
      <c r="Q2375" s="13"/>
    </row>
    <row r="2376" spans="3:17" x14ac:dyDescent="0.25">
      <c r="C2376" s="12"/>
      <c r="D2376" s="7"/>
      <c r="P2376" s="14"/>
      <c r="Q2376" s="13"/>
    </row>
    <row r="2377" spans="3:17" x14ac:dyDescent="0.25">
      <c r="C2377" s="12"/>
      <c r="D2377" s="7"/>
      <c r="P2377" s="14"/>
      <c r="Q2377" s="13"/>
    </row>
    <row r="2378" spans="3:17" x14ac:dyDescent="0.25">
      <c r="C2378" s="12"/>
      <c r="D2378" s="7"/>
      <c r="P2378" s="14"/>
      <c r="Q2378" s="13"/>
    </row>
    <row r="2379" spans="3:17" x14ac:dyDescent="0.25">
      <c r="C2379" s="12"/>
      <c r="D2379" s="7"/>
      <c r="P2379" s="14"/>
      <c r="Q2379" s="13"/>
    </row>
    <row r="2380" spans="3:17" x14ac:dyDescent="0.25">
      <c r="C2380" s="12"/>
      <c r="D2380" s="7"/>
      <c r="P2380" s="14"/>
      <c r="Q2380" s="13"/>
    </row>
    <row r="2381" spans="3:17" x14ac:dyDescent="0.25">
      <c r="C2381" s="12"/>
      <c r="D2381" s="7"/>
      <c r="P2381" s="14"/>
      <c r="Q2381" s="13"/>
    </row>
    <row r="2382" spans="3:17" x14ac:dyDescent="0.25">
      <c r="C2382" s="12"/>
      <c r="D2382" s="7"/>
      <c r="P2382" s="14"/>
      <c r="Q2382" s="13"/>
    </row>
    <row r="2383" spans="3:17" x14ac:dyDescent="0.25">
      <c r="C2383" s="12"/>
      <c r="D2383" s="7"/>
      <c r="P2383" s="14"/>
      <c r="Q2383" s="13"/>
    </row>
    <row r="2384" spans="3:17" x14ac:dyDescent="0.25">
      <c r="C2384" s="12"/>
      <c r="D2384" s="7"/>
      <c r="P2384" s="14"/>
      <c r="Q2384" s="13"/>
    </row>
    <row r="2385" spans="3:17" x14ac:dyDescent="0.25">
      <c r="C2385" s="12"/>
      <c r="D2385" s="7"/>
      <c r="P2385" s="14"/>
      <c r="Q2385" s="13"/>
    </row>
    <row r="2386" spans="3:17" x14ac:dyDescent="0.25">
      <c r="C2386" s="12"/>
      <c r="D2386" s="7"/>
      <c r="P2386" s="14"/>
      <c r="Q2386" s="13"/>
    </row>
    <row r="2387" spans="3:17" x14ac:dyDescent="0.25">
      <c r="C2387" s="12"/>
      <c r="D2387" s="7"/>
      <c r="P2387" s="14"/>
      <c r="Q2387" s="13"/>
    </row>
    <row r="2388" spans="3:17" x14ac:dyDescent="0.25">
      <c r="C2388" s="12"/>
      <c r="D2388" s="7"/>
      <c r="P2388" s="14"/>
      <c r="Q2388" s="13"/>
    </row>
    <row r="2389" spans="3:17" x14ac:dyDescent="0.25">
      <c r="C2389" s="12"/>
      <c r="D2389" s="7"/>
      <c r="P2389" s="14"/>
      <c r="Q2389" s="13"/>
    </row>
    <row r="2390" spans="3:17" x14ac:dyDescent="0.25">
      <c r="C2390" s="12"/>
      <c r="D2390" s="7"/>
      <c r="P2390" s="14"/>
      <c r="Q2390" s="13"/>
    </row>
    <row r="2391" spans="3:17" x14ac:dyDescent="0.25">
      <c r="C2391" s="12"/>
      <c r="D2391" s="7"/>
      <c r="P2391" s="14"/>
      <c r="Q2391" s="13"/>
    </row>
    <row r="2392" spans="3:17" x14ac:dyDescent="0.25">
      <c r="C2392" s="12"/>
      <c r="D2392" s="7"/>
      <c r="P2392" s="14"/>
      <c r="Q2392" s="13"/>
    </row>
    <row r="2393" spans="3:17" x14ac:dyDescent="0.25">
      <c r="C2393" s="12"/>
      <c r="D2393" s="7"/>
      <c r="P2393" s="14"/>
      <c r="Q2393" s="13"/>
    </row>
    <row r="2394" spans="3:17" x14ac:dyDescent="0.25">
      <c r="C2394" s="12"/>
      <c r="D2394" s="7"/>
      <c r="P2394" s="14"/>
      <c r="Q2394" s="13"/>
    </row>
    <row r="2395" spans="3:17" x14ac:dyDescent="0.25">
      <c r="C2395" s="12"/>
      <c r="D2395" s="7"/>
      <c r="P2395" s="14"/>
      <c r="Q2395" s="13"/>
    </row>
    <row r="2396" spans="3:17" x14ac:dyDescent="0.25">
      <c r="C2396" s="12"/>
      <c r="D2396" s="7"/>
      <c r="P2396" s="14"/>
      <c r="Q2396" s="13"/>
    </row>
    <row r="2397" spans="3:17" x14ac:dyDescent="0.25">
      <c r="C2397" s="12"/>
      <c r="D2397" s="7"/>
      <c r="P2397" s="14"/>
      <c r="Q2397" s="13"/>
    </row>
    <row r="2398" spans="3:17" x14ac:dyDescent="0.25">
      <c r="C2398" s="12"/>
      <c r="D2398" s="7"/>
      <c r="P2398" s="14"/>
      <c r="Q2398" s="13"/>
    </row>
    <row r="2399" spans="3:17" x14ac:dyDescent="0.25">
      <c r="C2399" s="12"/>
      <c r="D2399" s="7"/>
      <c r="P2399" s="14"/>
      <c r="Q2399" s="13"/>
    </row>
    <row r="2400" spans="3:17" x14ac:dyDescent="0.25">
      <c r="C2400" s="12"/>
      <c r="D2400" s="7"/>
      <c r="P2400" s="14"/>
      <c r="Q2400" s="13"/>
    </row>
    <row r="2401" spans="3:17" x14ac:dyDescent="0.25">
      <c r="C2401" s="12"/>
      <c r="D2401" s="7"/>
      <c r="P2401" s="14"/>
      <c r="Q2401" s="13"/>
    </row>
    <row r="2402" spans="3:17" x14ac:dyDescent="0.25">
      <c r="C2402" s="12"/>
      <c r="D2402" s="7"/>
      <c r="P2402" s="14"/>
      <c r="Q2402" s="13"/>
    </row>
    <row r="2403" spans="3:17" x14ac:dyDescent="0.25">
      <c r="C2403" s="12"/>
      <c r="D2403" s="7"/>
      <c r="P2403" s="14"/>
      <c r="Q2403" s="13"/>
    </row>
    <row r="2404" spans="3:17" x14ac:dyDescent="0.25">
      <c r="C2404" s="12"/>
      <c r="D2404" s="7"/>
      <c r="P2404" s="14"/>
      <c r="Q2404" s="13"/>
    </row>
    <row r="2405" spans="3:17" x14ac:dyDescent="0.25">
      <c r="C2405" s="12"/>
      <c r="D2405" s="7"/>
      <c r="P2405" s="14"/>
      <c r="Q2405" s="13"/>
    </row>
    <row r="2406" spans="3:17" x14ac:dyDescent="0.25">
      <c r="C2406" s="12"/>
      <c r="D2406" s="7"/>
      <c r="P2406" s="14"/>
      <c r="Q2406" s="13"/>
    </row>
    <row r="2407" spans="3:17" x14ac:dyDescent="0.25">
      <c r="C2407" s="12"/>
      <c r="D2407" s="7"/>
      <c r="P2407" s="14"/>
      <c r="Q2407" s="13"/>
    </row>
    <row r="2408" spans="3:17" x14ac:dyDescent="0.25">
      <c r="C2408" s="12"/>
      <c r="D2408" s="7"/>
      <c r="P2408" s="14"/>
      <c r="Q2408" s="13"/>
    </row>
    <row r="2409" spans="3:17" x14ac:dyDescent="0.25">
      <c r="C2409" s="12"/>
      <c r="D2409" s="7"/>
      <c r="P2409" s="14"/>
      <c r="Q2409" s="13"/>
    </row>
    <row r="2410" spans="3:17" x14ac:dyDescent="0.25">
      <c r="C2410" s="12"/>
      <c r="D2410" s="7"/>
      <c r="P2410" s="14"/>
      <c r="Q2410" s="13"/>
    </row>
    <row r="2411" spans="3:17" x14ac:dyDescent="0.25">
      <c r="C2411" s="12"/>
      <c r="D2411" s="7"/>
      <c r="P2411" s="14"/>
      <c r="Q2411" s="13"/>
    </row>
    <row r="2412" spans="3:17" x14ac:dyDescent="0.25">
      <c r="C2412" s="12"/>
      <c r="D2412" s="7"/>
      <c r="P2412" s="14"/>
      <c r="Q2412" s="13"/>
    </row>
    <row r="2413" spans="3:17" x14ac:dyDescent="0.25">
      <c r="C2413" s="12"/>
      <c r="D2413" s="7"/>
      <c r="P2413" s="14"/>
      <c r="Q2413" s="13"/>
    </row>
    <row r="2414" spans="3:17" x14ac:dyDescent="0.25">
      <c r="C2414" s="12"/>
      <c r="D2414" s="7"/>
      <c r="P2414" s="14"/>
      <c r="Q2414" s="13"/>
    </row>
    <row r="2415" spans="3:17" x14ac:dyDescent="0.25">
      <c r="C2415" s="12"/>
      <c r="D2415" s="7"/>
      <c r="P2415" s="14"/>
      <c r="Q2415" s="13"/>
    </row>
    <row r="2416" spans="3:17" x14ac:dyDescent="0.25">
      <c r="C2416" s="12"/>
      <c r="D2416" s="7"/>
      <c r="P2416" s="14"/>
      <c r="Q2416" s="13"/>
    </row>
    <row r="2417" spans="3:17" x14ac:dyDescent="0.25">
      <c r="C2417" s="12"/>
      <c r="D2417" s="7"/>
      <c r="P2417" s="14"/>
      <c r="Q2417" s="13"/>
    </row>
    <row r="2418" spans="3:17" x14ac:dyDescent="0.25">
      <c r="C2418" s="12"/>
      <c r="D2418" s="7"/>
      <c r="P2418" s="14"/>
      <c r="Q2418" s="13"/>
    </row>
    <row r="2419" spans="3:17" x14ac:dyDescent="0.25">
      <c r="C2419" s="12"/>
      <c r="D2419" s="7"/>
      <c r="P2419" s="14"/>
      <c r="Q2419" s="13"/>
    </row>
    <row r="2420" spans="3:17" x14ac:dyDescent="0.25">
      <c r="C2420" s="12"/>
      <c r="D2420" s="7"/>
      <c r="P2420" s="14"/>
      <c r="Q2420" s="13"/>
    </row>
    <row r="2421" spans="3:17" x14ac:dyDescent="0.25">
      <c r="C2421" s="12"/>
      <c r="D2421" s="7"/>
      <c r="P2421" s="14"/>
      <c r="Q2421" s="13"/>
    </row>
    <row r="2422" spans="3:17" x14ac:dyDescent="0.25">
      <c r="C2422" s="12"/>
      <c r="D2422" s="7"/>
      <c r="P2422" s="14"/>
      <c r="Q2422" s="13"/>
    </row>
    <row r="2423" spans="3:17" x14ac:dyDescent="0.25">
      <c r="C2423" s="12"/>
      <c r="D2423" s="7"/>
      <c r="P2423" s="14"/>
      <c r="Q2423" s="13"/>
    </row>
    <row r="2424" spans="3:17" x14ac:dyDescent="0.25">
      <c r="C2424" s="12"/>
      <c r="D2424" s="7"/>
      <c r="P2424" s="14"/>
      <c r="Q2424" s="13"/>
    </row>
    <row r="2425" spans="3:17" x14ac:dyDescent="0.25">
      <c r="C2425" s="12"/>
      <c r="D2425" s="7"/>
      <c r="P2425" s="14"/>
      <c r="Q2425" s="13"/>
    </row>
    <row r="2426" spans="3:17" x14ac:dyDescent="0.25">
      <c r="C2426" s="12"/>
      <c r="D2426" s="7"/>
      <c r="P2426" s="14"/>
      <c r="Q2426" s="13"/>
    </row>
    <row r="2427" spans="3:17" x14ac:dyDescent="0.25">
      <c r="C2427" s="12"/>
      <c r="D2427" s="7"/>
      <c r="P2427" s="14"/>
      <c r="Q2427" s="13"/>
    </row>
    <row r="2428" spans="3:17" x14ac:dyDescent="0.25">
      <c r="C2428" s="12"/>
      <c r="D2428" s="7"/>
      <c r="P2428" s="14"/>
      <c r="Q2428" s="13"/>
    </row>
    <row r="2429" spans="3:17" x14ac:dyDescent="0.25">
      <c r="C2429" s="12"/>
      <c r="D2429" s="7"/>
      <c r="P2429" s="14"/>
      <c r="Q2429" s="13"/>
    </row>
    <row r="2430" spans="3:17" x14ac:dyDescent="0.25">
      <c r="C2430" s="12"/>
      <c r="D2430" s="7"/>
      <c r="P2430" s="14"/>
      <c r="Q2430" s="13"/>
    </row>
    <row r="2431" spans="3:17" x14ac:dyDescent="0.25">
      <c r="C2431" s="12"/>
      <c r="D2431" s="7"/>
      <c r="P2431" s="14"/>
      <c r="Q2431" s="13"/>
    </row>
    <row r="2432" spans="3:17" x14ac:dyDescent="0.25">
      <c r="C2432" s="12"/>
      <c r="D2432" s="7"/>
      <c r="P2432" s="14"/>
      <c r="Q2432" s="13"/>
    </row>
    <row r="2433" spans="3:17" x14ac:dyDescent="0.25">
      <c r="C2433" s="12"/>
      <c r="D2433" s="7"/>
      <c r="P2433" s="14"/>
      <c r="Q2433" s="13"/>
    </row>
    <row r="2434" spans="3:17" x14ac:dyDescent="0.25">
      <c r="C2434" s="12"/>
      <c r="D2434" s="7"/>
      <c r="P2434" s="14"/>
      <c r="Q2434" s="13"/>
    </row>
    <row r="2435" spans="3:17" x14ac:dyDescent="0.25">
      <c r="C2435" s="12"/>
      <c r="D2435" s="7"/>
      <c r="P2435" s="14"/>
      <c r="Q2435" s="13"/>
    </row>
    <row r="2436" spans="3:17" x14ac:dyDescent="0.25">
      <c r="C2436" s="12"/>
      <c r="D2436" s="7"/>
      <c r="P2436" s="14"/>
      <c r="Q2436" s="13"/>
    </row>
    <row r="2437" spans="3:17" x14ac:dyDescent="0.25">
      <c r="C2437" s="12"/>
      <c r="D2437" s="7"/>
      <c r="P2437" s="14"/>
      <c r="Q2437" s="13"/>
    </row>
    <row r="2438" spans="3:17" x14ac:dyDescent="0.25">
      <c r="C2438" s="12"/>
      <c r="D2438" s="7"/>
      <c r="P2438" s="14"/>
      <c r="Q2438" s="13"/>
    </row>
    <row r="2439" spans="3:17" x14ac:dyDescent="0.25">
      <c r="C2439" s="12"/>
      <c r="D2439" s="7"/>
      <c r="P2439" s="14"/>
      <c r="Q2439" s="13"/>
    </row>
    <row r="2440" spans="3:17" x14ac:dyDescent="0.25">
      <c r="C2440" s="12"/>
      <c r="D2440" s="7"/>
      <c r="P2440" s="14"/>
      <c r="Q2440" s="13"/>
    </row>
    <row r="2441" spans="3:17" x14ac:dyDescent="0.25">
      <c r="C2441" s="12"/>
      <c r="D2441" s="7"/>
      <c r="P2441" s="14"/>
      <c r="Q2441" s="13"/>
    </row>
    <row r="2442" spans="3:17" x14ac:dyDescent="0.25">
      <c r="C2442" s="12"/>
      <c r="D2442" s="7"/>
      <c r="P2442" s="14"/>
      <c r="Q2442" s="13"/>
    </row>
    <row r="2443" spans="3:17" x14ac:dyDescent="0.25">
      <c r="C2443" s="12"/>
      <c r="D2443" s="7"/>
      <c r="P2443" s="14"/>
      <c r="Q2443" s="13"/>
    </row>
    <row r="2444" spans="3:17" x14ac:dyDescent="0.25">
      <c r="C2444" s="12"/>
      <c r="D2444" s="7"/>
      <c r="P2444" s="14"/>
      <c r="Q2444" s="13"/>
    </row>
    <row r="2445" spans="3:17" x14ac:dyDescent="0.25">
      <c r="C2445" s="12"/>
      <c r="D2445" s="7"/>
      <c r="P2445" s="14"/>
      <c r="Q2445" s="13"/>
    </row>
    <row r="2446" spans="3:17" x14ac:dyDescent="0.25">
      <c r="C2446" s="12"/>
      <c r="D2446" s="7"/>
      <c r="P2446" s="14"/>
      <c r="Q2446" s="13"/>
    </row>
    <row r="2447" spans="3:17" x14ac:dyDescent="0.25">
      <c r="C2447" s="12"/>
      <c r="D2447" s="7"/>
      <c r="P2447" s="14"/>
      <c r="Q2447" s="13"/>
    </row>
    <row r="2448" spans="3:17" x14ac:dyDescent="0.25">
      <c r="C2448" s="12"/>
      <c r="D2448" s="7"/>
      <c r="P2448" s="14"/>
      <c r="Q2448" s="13"/>
    </row>
    <row r="2449" spans="3:17" x14ac:dyDescent="0.25">
      <c r="C2449" s="12"/>
      <c r="D2449" s="7"/>
      <c r="P2449" s="14"/>
      <c r="Q2449" s="13"/>
    </row>
    <row r="2450" spans="3:17" x14ac:dyDescent="0.25">
      <c r="C2450" s="12"/>
      <c r="D2450" s="7"/>
      <c r="P2450" s="14"/>
      <c r="Q2450" s="13"/>
    </row>
    <row r="2451" spans="3:17" x14ac:dyDescent="0.25">
      <c r="C2451" s="12"/>
      <c r="D2451" s="7"/>
      <c r="P2451" s="14"/>
      <c r="Q2451" s="13"/>
    </row>
    <row r="2452" spans="3:17" x14ac:dyDescent="0.25">
      <c r="C2452" s="12"/>
      <c r="D2452" s="7"/>
      <c r="P2452" s="14"/>
      <c r="Q2452" s="13"/>
    </row>
    <row r="2453" spans="3:17" x14ac:dyDescent="0.25">
      <c r="C2453" s="12"/>
      <c r="D2453" s="7"/>
      <c r="P2453" s="14"/>
      <c r="Q2453" s="13"/>
    </row>
    <row r="2454" spans="3:17" x14ac:dyDescent="0.25">
      <c r="C2454" s="12"/>
      <c r="D2454" s="7"/>
      <c r="P2454" s="14"/>
      <c r="Q2454" s="13"/>
    </row>
    <row r="2455" spans="3:17" x14ac:dyDescent="0.25">
      <c r="C2455" s="12"/>
      <c r="D2455" s="7"/>
      <c r="P2455" s="14"/>
      <c r="Q2455" s="13"/>
    </row>
    <row r="2456" spans="3:17" x14ac:dyDescent="0.25">
      <c r="C2456" s="12"/>
      <c r="D2456" s="7"/>
      <c r="P2456" s="14"/>
      <c r="Q2456" s="13"/>
    </row>
    <row r="2457" spans="3:17" x14ac:dyDescent="0.25">
      <c r="C2457" s="12"/>
      <c r="D2457" s="7"/>
      <c r="P2457" s="14"/>
      <c r="Q2457" s="13"/>
    </row>
    <row r="2458" spans="3:17" x14ac:dyDescent="0.25">
      <c r="C2458" s="12"/>
      <c r="D2458" s="7"/>
      <c r="P2458" s="14"/>
      <c r="Q2458" s="13"/>
    </row>
    <row r="2459" spans="3:17" x14ac:dyDescent="0.25">
      <c r="C2459" s="12"/>
      <c r="D2459" s="7"/>
      <c r="P2459" s="14"/>
      <c r="Q2459" s="13"/>
    </row>
    <row r="2460" spans="3:17" x14ac:dyDescent="0.25">
      <c r="C2460" s="12"/>
      <c r="D2460" s="7"/>
      <c r="P2460" s="14"/>
      <c r="Q2460" s="13"/>
    </row>
    <row r="2461" spans="3:17" x14ac:dyDescent="0.25">
      <c r="C2461" s="12"/>
      <c r="D2461" s="7"/>
      <c r="P2461" s="14"/>
      <c r="Q2461" s="13"/>
    </row>
    <row r="2462" spans="3:17" x14ac:dyDescent="0.25">
      <c r="C2462" s="12"/>
      <c r="D2462" s="7"/>
      <c r="P2462" s="14"/>
      <c r="Q2462" s="13"/>
    </row>
    <row r="2463" spans="3:17" x14ac:dyDescent="0.25">
      <c r="C2463" s="12"/>
      <c r="D2463" s="7"/>
      <c r="P2463" s="14"/>
      <c r="Q2463" s="13"/>
    </row>
    <row r="2464" spans="3:17" x14ac:dyDescent="0.25">
      <c r="C2464" s="12"/>
      <c r="D2464" s="7"/>
      <c r="P2464" s="14"/>
      <c r="Q2464" s="13"/>
    </row>
    <row r="2465" spans="3:17" x14ac:dyDescent="0.25">
      <c r="C2465" s="12"/>
      <c r="D2465" s="7"/>
      <c r="P2465" s="14"/>
      <c r="Q2465" s="13"/>
    </row>
    <row r="2466" spans="3:17" x14ac:dyDescent="0.25">
      <c r="C2466" s="12"/>
      <c r="D2466" s="7"/>
      <c r="P2466" s="14"/>
      <c r="Q2466" s="13"/>
    </row>
    <row r="2467" spans="3:17" x14ac:dyDescent="0.25">
      <c r="C2467" s="12"/>
      <c r="D2467" s="7"/>
      <c r="P2467" s="14"/>
      <c r="Q2467" s="13"/>
    </row>
    <row r="2468" spans="3:17" x14ac:dyDescent="0.25">
      <c r="C2468" s="12"/>
      <c r="D2468" s="7"/>
      <c r="P2468" s="14"/>
      <c r="Q2468" s="13"/>
    </row>
    <row r="2469" spans="3:17" x14ac:dyDescent="0.25">
      <c r="C2469" s="12"/>
      <c r="D2469" s="7"/>
      <c r="P2469" s="14"/>
      <c r="Q2469" s="13"/>
    </row>
    <row r="2470" spans="3:17" x14ac:dyDescent="0.25">
      <c r="C2470" s="12"/>
      <c r="D2470" s="7"/>
      <c r="P2470" s="14"/>
      <c r="Q2470" s="13"/>
    </row>
    <row r="2471" spans="3:17" x14ac:dyDescent="0.25">
      <c r="C2471" s="12"/>
      <c r="D2471" s="7"/>
      <c r="P2471" s="14"/>
      <c r="Q2471" s="13"/>
    </row>
    <row r="2472" spans="3:17" x14ac:dyDescent="0.25">
      <c r="C2472" s="12"/>
      <c r="D2472" s="7"/>
      <c r="P2472" s="14"/>
      <c r="Q2472" s="13"/>
    </row>
    <row r="2473" spans="3:17" x14ac:dyDescent="0.25">
      <c r="C2473" s="12"/>
      <c r="D2473" s="7"/>
      <c r="P2473" s="14"/>
      <c r="Q2473" s="13"/>
    </row>
    <row r="2474" spans="3:17" x14ac:dyDescent="0.25">
      <c r="C2474" s="12"/>
      <c r="D2474" s="7"/>
      <c r="P2474" s="14"/>
      <c r="Q2474" s="13"/>
    </row>
    <row r="2475" spans="3:17" x14ac:dyDescent="0.25">
      <c r="C2475" s="12"/>
      <c r="D2475" s="7"/>
      <c r="P2475" s="14"/>
      <c r="Q2475" s="13"/>
    </row>
    <row r="2476" spans="3:17" x14ac:dyDescent="0.25">
      <c r="C2476" s="12"/>
      <c r="D2476" s="7"/>
      <c r="P2476" s="14"/>
      <c r="Q2476" s="13"/>
    </row>
    <row r="2477" spans="3:17" x14ac:dyDescent="0.25">
      <c r="C2477" s="12"/>
      <c r="D2477" s="7"/>
      <c r="P2477" s="14"/>
      <c r="Q2477" s="13"/>
    </row>
    <row r="2478" spans="3:17" x14ac:dyDescent="0.25">
      <c r="C2478" s="12"/>
      <c r="D2478" s="7"/>
      <c r="P2478" s="14"/>
      <c r="Q2478" s="13"/>
    </row>
    <row r="2479" spans="3:17" x14ac:dyDescent="0.25">
      <c r="C2479" s="12"/>
      <c r="D2479" s="7"/>
      <c r="P2479" s="14"/>
      <c r="Q2479" s="13"/>
    </row>
    <row r="2480" spans="3:17" x14ac:dyDescent="0.25">
      <c r="C2480" s="12"/>
      <c r="D2480" s="7"/>
      <c r="P2480" s="14"/>
      <c r="Q2480" s="13"/>
    </row>
    <row r="2481" spans="3:17" x14ac:dyDescent="0.25">
      <c r="C2481" s="12"/>
      <c r="D2481" s="7"/>
      <c r="P2481" s="14"/>
      <c r="Q2481" s="13"/>
    </row>
    <row r="2482" spans="3:17" x14ac:dyDescent="0.25">
      <c r="C2482" s="12"/>
      <c r="D2482" s="7"/>
      <c r="P2482" s="14"/>
      <c r="Q2482" s="13"/>
    </row>
    <row r="2483" spans="3:17" x14ac:dyDescent="0.25">
      <c r="C2483" s="12"/>
      <c r="D2483" s="7"/>
      <c r="P2483" s="14"/>
      <c r="Q2483" s="13"/>
    </row>
    <row r="2484" spans="3:17" x14ac:dyDescent="0.25">
      <c r="C2484" s="12"/>
      <c r="D2484" s="7"/>
      <c r="P2484" s="14"/>
      <c r="Q2484" s="13"/>
    </row>
    <row r="2485" spans="3:17" x14ac:dyDescent="0.25">
      <c r="C2485" s="12"/>
      <c r="D2485" s="7"/>
      <c r="P2485" s="14"/>
      <c r="Q2485" s="13"/>
    </row>
    <row r="2486" spans="3:17" x14ac:dyDescent="0.25">
      <c r="C2486" s="12"/>
      <c r="D2486" s="7"/>
      <c r="P2486" s="14"/>
      <c r="Q2486" s="13"/>
    </row>
    <row r="2487" spans="3:17" x14ac:dyDescent="0.25">
      <c r="C2487" s="12"/>
      <c r="D2487" s="7"/>
      <c r="P2487" s="14"/>
      <c r="Q2487" s="13"/>
    </row>
    <row r="2488" spans="3:17" x14ac:dyDescent="0.25">
      <c r="C2488" s="12"/>
      <c r="D2488" s="7"/>
      <c r="P2488" s="14"/>
      <c r="Q2488" s="13"/>
    </row>
    <row r="2489" spans="3:17" x14ac:dyDescent="0.25">
      <c r="C2489" s="12"/>
      <c r="D2489" s="7"/>
      <c r="P2489" s="14"/>
      <c r="Q2489" s="13"/>
    </row>
    <row r="2490" spans="3:17" x14ac:dyDescent="0.25">
      <c r="C2490" s="12"/>
      <c r="D2490" s="7"/>
      <c r="P2490" s="14"/>
      <c r="Q2490" s="13"/>
    </row>
    <row r="2491" spans="3:17" x14ac:dyDescent="0.25">
      <c r="C2491" s="12"/>
      <c r="D2491" s="7"/>
      <c r="P2491" s="14"/>
      <c r="Q2491" s="13"/>
    </row>
    <row r="2492" spans="3:17" x14ac:dyDescent="0.25">
      <c r="C2492" s="12"/>
      <c r="D2492" s="7"/>
      <c r="P2492" s="14"/>
      <c r="Q2492" s="13"/>
    </row>
    <row r="2493" spans="3:17" x14ac:dyDescent="0.25">
      <c r="C2493" s="12"/>
      <c r="D2493" s="7"/>
      <c r="P2493" s="14"/>
      <c r="Q2493" s="13"/>
    </row>
    <row r="2494" spans="3:17" x14ac:dyDescent="0.25">
      <c r="C2494" s="12"/>
      <c r="D2494" s="7"/>
      <c r="P2494" s="14"/>
      <c r="Q2494" s="13"/>
    </row>
    <row r="2495" spans="3:17" x14ac:dyDescent="0.25">
      <c r="C2495" s="12"/>
      <c r="D2495" s="7"/>
      <c r="P2495" s="14"/>
      <c r="Q2495" s="13"/>
    </row>
    <row r="2496" spans="3:17" x14ac:dyDescent="0.25">
      <c r="C2496" s="12"/>
      <c r="D2496" s="7"/>
      <c r="P2496" s="14"/>
      <c r="Q2496" s="13"/>
    </row>
    <row r="2497" spans="3:17" x14ac:dyDescent="0.25">
      <c r="C2497" s="12"/>
      <c r="D2497" s="7"/>
      <c r="P2497" s="14"/>
      <c r="Q2497" s="13"/>
    </row>
    <row r="2498" spans="3:17" x14ac:dyDescent="0.25">
      <c r="C2498" s="12"/>
      <c r="D2498" s="7"/>
      <c r="P2498" s="14"/>
      <c r="Q2498" s="13"/>
    </row>
    <row r="2499" spans="3:17" x14ac:dyDescent="0.25">
      <c r="C2499" s="12"/>
      <c r="D2499" s="7"/>
      <c r="P2499" s="14"/>
      <c r="Q2499" s="13"/>
    </row>
    <row r="2500" spans="3:17" x14ac:dyDescent="0.25">
      <c r="C2500" s="12"/>
      <c r="D2500" s="7"/>
      <c r="P2500" s="14"/>
      <c r="Q2500" s="13"/>
    </row>
    <row r="2501" spans="3:17" x14ac:dyDescent="0.25">
      <c r="C2501" s="12"/>
      <c r="D2501" s="7"/>
      <c r="P2501" s="14"/>
      <c r="Q2501" s="13"/>
    </row>
    <row r="2502" spans="3:17" x14ac:dyDescent="0.25">
      <c r="C2502" s="12"/>
      <c r="D2502" s="7"/>
      <c r="P2502" s="14"/>
      <c r="Q2502" s="13"/>
    </row>
    <row r="2503" spans="3:17" x14ac:dyDescent="0.25">
      <c r="C2503" s="12"/>
      <c r="D2503" s="7"/>
      <c r="P2503" s="14"/>
      <c r="Q2503" s="13"/>
    </row>
    <row r="2504" spans="3:17" x14ac:dyDescent="0.25">
      <c r="C2504" s="12"/>
      <c r="D2504" s="7"/>
      <c r="P2504" s="14"/>
      <c r="Q2504" s="13"/>
    </row>
    <row r="2505" spans="3:17" x14ac:dyDescent="0.25">
      <c r="C2505" s="12"/>
      <c r="D2505" s="7"/>
      <c r="P2505" s="14"/>
      <c r="Q2505" s="13"/>
    </row>
    <row r="2506" spans="3:17" x14ac:dyDescent="0.25">
      <c r="C2506" s="12"/>
      <c r="D2506" s="7"/>
      <c r="P2506" s="14"/>
      <c r="Q2506" s="13"/>
    </row>
    <row r="2507" spans="3:17" x14ac:dyDescent="0.25">
      <c r="C2507" s="12"/>
      <c r="D2507" s="7"/>
      <c r="P2507" s="14"/>
      <c r="Q2507" s="13"/>
    </row>
    <row r="2508" spans="3:17" x14ac:dyDescent="0.25">
      <c r="C2508" s="12"/>
      <c r="D2508" s="7"/>
      <c r="P2508" s="14"/>
      <c r="Q2508" s="13"/>
    </row>
    <row r="2509" spans="3:17" x14ac:dyDescent="0.25">
      <c r="C2509" s="12"/>
      <c r="D2509" s="7"/>
      <c r="P2509" s="14"/>
      <c r="Q2509" s="13"/>
    </row>
    <row r="2510" spans="3:17" x14ac:dyDescent="0.25">
      <c r="C2510" s="12"/>
      <c r="D2510" s="7"/>
      <c r="P2510" s="14"/>
      <c r="Q2510" s="13"/>
    </row>
    <row r="2511" spans="3:17" x14ac:dyDescent="0.25">
      <c r="C2511" s="12"/>
      <c r="D2511" s="7"/>
      <c r="P2511" s="14"/>
      <c r="Q2511" s="13"/>
    </row>
    <row r="2512" spans="3:17" x14ac:dyDescent="0.25">
      <c r="C2512" s="12"/>
      <c r="D2512" s="7"/>
      <c r="P2512" s="14"/>
      <c r="Q2512" s="13"/>
    </row>
    <row r="2513" spans="3:17" x14ac:dyDescent="0.25">
      <c r="C2513" s="12"/>
      <c r="D2513" s="7"/>
      <c r="P2513" s="14"/>
      <c r="Q2513" s="13"/>
    </row>
    <row r="2514" spans="3:17" x14ac:dyDescent="0.25">
      <c r="C2514" s="12"/>
      <c r="D2514" s="7"/>
      <c r="P2514" s="14"/>
      <c r="Q2514" s="13"/>
    </row>
    <row r="2515" spans="3:17" x14ac:dyDescent="0.25">
      <c r="C2515" s="12"/>
      <c r="D2515" s="7"/>
      <c r="P2515" s="14"/>
      <c r="Q2515" s="13"/>
    </row>
    <row r="2516" spans="3:17" x14ac:dyDescent="0.25">
      <c r="C2516" s="12"/>
      <c r="D2516" s="7"/>
      <c r="P2516" s="14"/>
      <c r="Q2516" s="13"/>
    </row>
    <row r="2517" spans="3:17" x14ac:dyDescent="0.25">
      <c r="C2517" s="12"/>
      <c r="D2517" s="7"/>
      <c r="P2517" s="14"/>
      <c r="Q2517" s="13"/>
    </row>
    <row r="2518" spans="3:17" x14ac:dyDescent="0.25">
      <c r="C2518" s="12"/>
      <c r="D2518" s="7"/>
      <c r="P2518" s="14"/>
      <c r="Q2518" s="13"/>
    </row>
    <row r="2519" spans="3:17" x14ac:dyDescent="0.25">
      <c r="C2519" s="12"/>
      <c r="D2519" s="7"/>
      <c r="P2519" s="14"/>
      <c r="Q2519" s="13"/>
    </row>
    <row r="2520" spans="3:17" x14ac:dyDescent="0.25">
      <c r="C2520" s="12"/>
      <c r="D2520" s="7"/>
      <c r="P2520" s="14"/>
      <c r="Q2520" s="13"/>
    </row>
    <row r="2521" spans="3:17" x14ac:dyDescent="0.25">
      <c r="C2521" s="12"/>
      <c r="D2521" s="7"/>
      <c r="P2521" s="14"/>
      <c r="Q2521" s="13"/>
    </row>
    <row r="2522" spans="3:17" x14ac:dyDescent="0.25">
      <c r="C2522" s="12"/>
      <c r="D2522" s="7"/>
      <c r="P2522" s="14"/>
      <c r="Q2522" s="13"/>
    </row>
    <row r="2523" spans="3:17" x14ac:dyDescent="0.25">
      <c r="C2523" s="12"/>
      <c r="D2523" s="7"/>
      <c r="P2523" s="14"/>
      <c r="Q2523" s="13"/>
    </row>
    <row r="2524" spans="3:17" x14ac:dyDescent="0.25">
      <c r="C2524" s="12"/>
      <c r="D2524" s="7"/>
      <c r="P2524" s="14"/>
      <c r="Q2524" s="13"/>
    </row>
    <row r="2525" spans="3:17" x14ac:dyDescent="0.25">
      <c r="C2525" s="12"/>
      <c r="D2525" s="7"/>
      <c r="P2525" s="14"/>
      <c r="Q2525" s="13"/>
    </row>
    <row r="2526" spans="3:17" x14ac:dyDescent="0.25">
      <c r="C2526" s="12"/>
      <c r="D2526" s="7"/>
      <c r="P2526" s="14"/>
      <c r="Q2526" s="13"/>
    </row>
    <row r="2527" spans="3:17" x14ac:dyDescent="0.25">
      <c r="C2527" s="12"/>
      <c r="D2527" s="7"/>
      <c r="P2527" s="14"/>
      <c r="Q2527" s="13"/>
    </row>
    <row r="2528" spans="3:17" x14ac:dyDescent="0.25">
      <c r="C2528" s="12"/>
      <c r="D2528" s="7"/>
      <c r="P2528" s="14"/>
      <c r="Q2528" s="13"/>
    </row>
    <row r="2529" spans="3:17" x14ac:dyDescent="0.25">
      <c r="C2529" s="12"/>
      <c r="D2529" s="7"/>
      <c r="P2529" s="14"/>
      <c r="Q2529" s="13"/>
    </row>
    <row r="2530" spans="3:17" x14ac:dyDescent="0.25">
      <c r="C2530" s="12"/>
      <c r="D2530" s="7"/>
      <c r="P2530" s="14"/>
      <c r="Q2530" s="13"/>
    </row>
    <row r="2531" spans="3:17" x14ac:dyDescent="0.25">
      <c r="C2531" s="12"/>
      <c r="D2531" s="7"/>
      <c r="P2531" s="14"/>
      <c r="Q2531" s="13"/>
    </row>
    <row r="2532" spans="3:17" x14ac:dyDescent="0.25">
      <c r="C2532" s="12"/>
      <c r="D2532" s="7"/>
      <c r="P2532" s="14"/>
      <c r="Q2532" s="13"/>
    </row>
    <row r="2533" spans="3:17" x14ac:dyDescent="0.25">
      <c r="C2533" s="12"/>
      <c r="D2533" s="7"/>
      <c r="P2533" s="14"/>
      <c r="Q2533" s="13"/>
    </row>
    <row r="2534" spans="3:17" x14ac:dyDescent="0.25">
      <c r="C2534" s="12"/>
      <c r="D2534" s="7"/>
      <c r="P2534" s="14"/>
      <c r="Q2534" s="13"/>
    </row>
    <row r="2535" spans="3:17" x14ac:dyDescent="0.25">
      <c r="C2535" s="12"/>
      <c r="D2535" s="7"/>
      <c r="P2535" s="14"/>
      <c r="Q2535" s="13"/>
    </row>
    <row r="2536" spans="3:17" x14ac:dyDescent="0.25">
      <c r="C2536" s="12"/>
      <c r="D2536" s="7"/>
      <c r="P2536" s="14"/>
      <c r="Q2536" s="13"/>
    </row>
    <row r="2537" spans="3:17" x14ac:dyDescent="0.25">
      <c r="C2537" s="12"/>
      <c r="D2537" s="7"/>
      <c r="P2537" s="14"/>
      <c r="Q2537" s="13"/>
    </row>
    <row r="2538" spans="3:17" x14ac:dyDescent="0.25">
      <c r="C2538" s="12"/>
      <c r="D2538" s="7"/>
      <c r="P2538" s="14"/>
      <c r="Q2538" s="13"/>
    </row>
    <row r="2539" spans="3:17" x14ac:dyDescent="0.25">
      <c r="C2539" s="12"/>
      <c r="D2539" s="7"/>
      <c r="P2539" s="14"/>
      <c r="Q2539" s="13"/>
    </row>
    <row r="2540" spans="3:17" x14ac:dyDescent="0.25">
      <c r="C2540" s="12"/>
      <c r="D2540" s="7"/>
      <c r="P2540" s="14"/>
      <c r="Q2540" s="13"/>
    </row>
    <row r="2541" spans="3:17" x14ac:dyDescent="0.25">
      <c r="C2541" s="12"/>
      <c r="D2541" s="7"/>
      <c r="P2541" s="14"/>
      <c r="Q2541" s="13"/>
    </row>
    <row r="2542" spans="3:17" x14ac:dyDescent="0.25">
      <c r="C2542" s="12"/>
      <c r="D2542" s="7"/>
      <c r="P2542" s="14"/>
      <c r="Q2542" s="13"/>
    </row>
    <row r="2543" spans="3:17" x14ac:dyDescent="0.25">
      <c r="C2543" s="12"/>
      <c r="D2543" s="7"/>
      <c r="P2543" s="14"/>
      <c r="Q2543" s="13"/>
    </row>
    <row r="2544" spans="3:17" x14ac:dyDescent="0.25">
      <c r="C2544" s="12"/>
      <c r="D2544" s="7"/>
      <c r="P2544" s="14"/>
      <c r="Q2544" s="13"/>
    </row>
    <row r="2545" spans="3:17" x14ac:dyDescent="0.25">
      <c r="C2545" s="12"/>
      <c r="D2545" s="7"/>
      <c r="P2545" s="14"/>
      <c r="Q2545" s="13"/>
    </row>
    <row r="2546" spans="3:17" x14ac:dyDescent="0.25">
      <c r="C2546" s="12"/>
      <c r="D2546" s="7"/>
      <c r="P2546" s="14"/>
      <c r="Q2546" s="13"/>
    </row>
    <row r="2547" spans="3:17" x14ac:dyDescent="0.25">
      <c r="C2547" s="12"/>
      <c r="D2547" s="7"/>
      <c r="P2547" s="14"/>
      <c r="Q2547" s="13"/>
    </row>
    <row r="2548" spans="3:17" x14ac:dyDescent="0.25">
      <c r="C2548" s="12"/>
      <c r="D2548" s="7"/>
      <c r="P2548" s="14"/>
      <c r="Q2548" s="13"/>
    </row>
    <row r="2549" spans="3:17" x14ac:dyDescent="0.25">
      <c r="C2549" s="12"/>
      <c r="D2549" s="7"/>
      <c r="P2549" s="14"/>
      <c r="Q2549" s="13"/>
    </row>
    <row r="2550" spans="3:17" x14ac:dyDescent="0.25">
      <c r="C2550" s="12"/>
      <c r="D2550" s="7"/>
      <c r="P2550" s="14"/>
      <c r="Q2550" s="13"/>
    </row>
    <row r="2551" spans="3:17" x14ac:dyDescent="0.25">
      <c r="C2551" s="12"/>
      <c r="D2551" s="7"/>
      <c r="P2551" s="14"/>
      <c r="Q2551" s="13"/>
    </row>
    <row r="2552" spans="3:17" x14ac:dyDescent="0.25">
      <c r="C2552" s="12"/>
      <c r="D2552" s="7"/>
      <c r="P2552" s="14"/>
      <c r="Q2552" s="13"/>
    </row>
    <row r="2553" spans="3:17" x14ac:dyDescent="0.25">
      <c r="C2553" s="12"/>
      <c r="D2553" s="7"/>
      <c r="P2553" s="14"/>
      <c r="Q2553" s="13"/>
    </row>
    <row r="2554" spans="3:17" x14ac:dyDescent="0.25">
      <c r="C2554" s="12"/>
      <c r="D2554" s="7"/>
      <c r="P2554" s="14"/>
      <c r="Q2554" s="13"/>
    </row>
    <row r="2555" spans="3:17" x14ac:dyDescent="0.25">
      <c r="C2555" s="12"/>
      <c r="D2555" s="7"/>
      <c r="P2555" s="14"/>
      <c r="Q2555" s="13"/>
    </row>
    <row r="2556" spans="3:17" x14ac:dyDescent="0.25">
      <c r="C2556" s="12"/>
      <c r="D2556" s="7"/>
      <c r="P2556" s="14"/>
      <c r="Q2556" s="13"/>
    </row>
    <row r="2557" spans="3:17" x14ac:dyDescent="0.25">
      <c r="C2557" s="12"/>
      <c r="D2557" s="7"/>
      <c r="P2557" s="14"/>
      <c r="Q2557" s="13"/>
    </row>
    <row r="2558" spans="3:17" x14ac:dyDescent="0.25">
      <c r="C2558" s="12"/>
      <c r="D2558" s="7"/>
      <c r="P2558" s="14"/>
      <c r="Q2558" s="13"/>
    </row>
    <row r="2559" spans="3:17" x14ac:dyDescent="0.25">
      <c r="C2559" s="12"/>
      <c r="D2559" s="7"/>
      <c r="P2559" s="14"/>
      <c r="Q2559" s="13"/>
    </row>
    <row r="2560" spans="3:17" x14ac:dyDescent="0.25">
      <c r="C2560" s="12"/>
      <c r="D2560" s="7"/>
      <c r="P2560" s="14"/>
      <c r="Q2560" s="13"/>
    </row>
    <row r="2561" spans="3:17" x14ac:dyDescent="0.25">
      <c r="C2561" s="12"/>
      <c r="D2561" s="7"/>
      <c r="P2561" s="14"/>
      <c r="Q2561" s="13"/>
    </row>
    <row r="2562" spans="3:17" x14ac:dyDescent="0.25">
      <c r="C2562" s="12"/>
      <c r="D2562" s="7"/>
      <c r="P2562" s="14"/>
      <c r="Q2562" s="13"/>
    </row>
    <row r="2563" spans="3:17" x14ac:dyDescent="0.25">
      <c r="C2563" s="12"/>
      <c r="D2563" s="7"/>
      <c r="P2563" s="14"/>
      <c r="Q2563" s="13"/>
    </row>
    <row r="2564" spans="3:17" x14ac:dyDescent="0.25">
      <c r="C2564" s="12"/>
      <c r="D2564" s="7"/>
      <c r="P2564" s="14"/>
      <c r="Q2564" s="13"/>
    </row>
    <row r="2565" spans="3:17" x14ac:dyDescent="0.25">
      <c r="C2565" s="12"/>
      <c r="D2565" s="7"/>
      <c r="P2565" s="14"/>
      <c r="Q2565" s="13"/>
    </row>
    <row r="2566" spans="3:17" x14ac:dyDescent="0.25">
      <c r="C2566" s="12"/>
      <c r="D2566" s="7"/>
      <c r="P2566" s="14"/>
      <c r="Q2566" s="13"/>
    </row>
    <row r="2567" spans="3:17" x14ac:dyDescent="0.25">
      <c r="C2567" s="12"/>
      <c r="D2567" s="7"/>
      <c r="P2567" s="14"/>
      <c r="Q2567" s="13"/>
    </row>
    <row r="2568" spans="3:17" x14ac:dyDescent="0.25">
      <c r="C2568" s="12"/>
      <c r="D2568" s="7"/>
      <c r="P2568" s="14"/>
      <c r="Q2568" s="13"/>
    </row>
    <row r="2569" spans="3:17" x14ac:dyDescent="0.25">
      <c r="C2569" s="12"/>
      <c r="D2569" s="7"/>
      <c r="P2569" s="14"/>
      <c r="Q2569" s="13"/>
    </row>
    <row r="2570" spans="3:17" x14ac:dyDescent="0.25">
      <c r="C2570" s="12"/>
      <c r="D2570" s="7"/>
      <c r="P2570" s="14"/>
      <c r="Q2570" s="13"/>
    </row>
    <row r="2571" spans="3:17" x14ac:dyDescent="0.25">
      <c r="C2571" s="12"/>
      <c r="D2571" s="7"/>
      <c r="P2571" s="14"/>
      <c r="Q2571" s="13"/>
    </row>
    <row r="2572" spans="3:17" x14ac:dyDescent="0.25">
      <c r="C2572" s="12"/>
      <c r="D2572" s="7"/>
      <c r="P2572" s="14"/>
      <c r="Q2572" s="13"/>
    </row>
    <row r="2573" spans="3:17" x14ac:dyDescent="0.25">
      <c r="C2573" s="12"/>
      <c r="D2573" s="7"/>
      <c r="P2573" s="14"/>
      <c r="Q2573" s="13"/>
    </row>
    <row r="2574" spans="3:17" x14ac:dyDescent="0.25">
      <c r="C2574" s="12"/>
      <c r="D2574" s="7"/>
      <c r="P2574" s="14"/>
      <c r="Q2574" s="13"/>
    </row>
    <row r="2575" spans="3:17" x14ac:dyDescent="0.25">
      <c r="C2575" s="12"/>
      <c r="D2575" s="7"/>
      <c r="P2575" s="14"/>
      <c r="Q2575" s="13"/>
    </row>
    <row r="2576" spans="3:17" x14ac:dyDescent="0.25">
      <c r="C2576" s="12"/>
      <c r="D2576" s="7"/>
      <c r="P2576" s="14"/>
      <c r="Q2576" s="13"/>
    </row>
    <row r="2577" spans="3:17" x14ac:dyDescent="0.25">
      <c r="C2577" s="12"/>
      <c r="D2577" s="7"/>
      <c r="P2577" s="14"/>
      <c r="Q2577" s="13"/>
    </row>
    <row r="2578" spans="3:17" x14ac:dyDescent="0.25">
      <c r="C2578" s="12"/>
      <c r="D2578" s="7"/>
      <c r="P2578" s="14"/>
      <c r="Q2578" s="13"/>
    </row>
    <row r="2579" spans="3:17" x14ac:dyDescent="0.25">
      <c r="C2579" s="12"/>
      <c r="D2579" s="7"/>
      <c r="P2579" s="14"/>
      <c r="Q2579" s="13"/>
    </row>
    <row r="2580" spans="3:17" x14ac:dyDescent="0.25">
      <c r="C2580" s="12"/>
      <c r="D2580" s="7"/>
      <c r="P2580" s="14"/>
      <c r="Q2580" s="13"/>
    </row>
    <row r="2581" spans="3:17" x14ac:dyDescent="0.25">
      <c r="C2581" s="12"/>
      <c r="D2581" s="7"/>
      <c r="P2581" s="14"/>
      <c r="Q2581" s="13"/>
    </row>
    <row r="2582" spans="3:17" x14ac:dyDescent="0.25">
      <c r="C2582" s="12"/>
      <c r="D2582" s="7"/>
      <c r="P2582" s="14"/>
      <c r="Q2582" s="13"/>
    </row>
    <row r="2583" spans="3:17" x14ac:dyDescent="0.25">
      <c r="C2583" s="12"/>
      <c r="D2583" s="7"/>
      <c r="P2583" s="14"/>
      <c r="Q2583" s="13"/>
    </row>
    <row r="2584" spans="3:17" x14ac:dyDescent="0.25">
      <c r="C2584" s="12"/>
      <c r="D2584" s="7"/>
      <c r="P2584" s="14"/>
      <c r="Q2584" s="13"/>
    </row>
    <row r="2585" spans="3:17" x14ac:dyDescent="0.25">
      <c r="C2585" s="12"/>
      <c r="D2585" s="7"/>
      <c r="P2585" s="14"/>
      <c r="Q2585" s="13"/>
    </row>
    <row r="2586" spans="3:17" x14ac:dyDescent="0.25">
      <c r="C2586" s="12"/>
      <c r="D2586" s="7"/>
      <c r="P2586" s="14"/>
      <c r="Q2586" s="13"/>
    </row>
    <row r="2587" spans="3:17" x14ac:dyDescent="0.25">
      <c r="C2587" s="12"/>
      <c r="D2587" s="7"/>
      <c r="P2587" s="14"/>
      <c r="Q2587" s="13"/>
    </row>
    <row r="2588" spans="3:17" x14ac:dyDescent="0.25">
      <c r="C2588" s="12"/>
      <c r="D2588" s="7"/>
      <c r="P2588" s="14"/>
      <c r="Q2588" s="13"/>
    </row>
    <row r="2589" spans="3:17" x14ac:dyDescent="0.25">
      <c r="C2589" s="12"/>
      <c r="D2589" s="7"/>
      <c r="P2589" s="14"/>
      <c r="Q2589" s="13"/>
    </row>
    <row r="2590" spans="3:17" x14ac:dyDescent="0.25">
      <c r="C2590" s="12"/>
      <c r="D2590" s="7"/>
      <c r="P2590" s="14"/>
      <c r="Q2590" s="13"/>
    </row>
    <row r="2591" spans="3:17" x14ac:dyDescent="0.25">
      <c r="C2591" s="12"/>
      <c r="D2591" s="7"/>
      <c r="P2591" s="14"/>
      <c r="Q2591" s="13"/>
    </row>
    <row r="2592" spans="3:17" x14ac:dyDescent="0.25">
      <c r="C2592" s="12"/>
      <c r="D2592" s="7"/>
      <c r="P2592" s="14"/>
      <c r="Q2592" s="13"/>
    </row>
    <row r="2593" spans="3:17" x14ac:dyDescent="0.25">
      <c r="C2593" s="12"/>
      <c r="D2593" s="7"/>
      <c r="P2593" s="14"/>
      <c r="Q2593" s="13"/>
    </row>
    <row r="2594" spans="3:17" x14ac:dyDescent="0.25">
      <c r="C2594" s="12"/>
      <c r="D2594" s="7"/>
      <c r="P2594" s="14"/>
      <c r="Q2594" s="13"/>
    </row>
    <row r="2595" spans="3:17" x14ac:dyDescent="0.25">
      <c r="C2595" s="12"/>
      <c r="D2595" s="7"/>
      <c r="P2595" s="14"/>
      <c r="Q2595" s="13"/>
    </row>
    <row r="2596" spans="3:17" x14ac:dyDescent="0.25">
      <c r="C2596" s="12"/>
      <c r="D2596" s="7"/>
      <c r="P2596" s="14"/>
      <c r="Q2596" s="13"/>
    </row>
    <row r="2597" spans="3:17" x14ac:dyDescent="0.25">
      <c r="C2597" s="12"/>
      <c r="D2597" s="7"/>
      <c r="P2597" s="14"/>
      <c r="Q2597" s="13"/>
    </row>
    <row r="2598" spans="3:17" x14ac:dyDescent="0.25">
      <c r="C2598" s="12"/>
      <c r="D2598" s="7"/>
      <c r="P2598" s="14"/>
      <c r="Q2598" s="13"/>
    </row>
    <row r="2599" spans="3:17" x14ac:dyDescent="0.25">
      <c r="C2599" s="12"/>
      <c r="D2599" s="7"/>
      <c r="P2599" s="14"/>
      <c r="Q2599" s="13"/>
    </row>
    <row r="2600" spans="3:17" x14ac:dyDescent="0.25">
      <c r="C2600" s="12"/>
      <c r="D2600" s="7"/>
      <c r="P2600" s="14"/>
      <c r="Q2600" s="13"/>
    </row>
    <row r="2601" spans="3:17" x14ac:dyDescent="0.25">
      <c r="C2601" s="12"/>
      <c r="D2601" s="7"/>
      <c r="P2601" s="14"/>
      <c r="Q2601" s="13"/>
    </row>
    <row r="2602" spans="3:17" x14ac:dyDescent="0.25">
      <c r="C2602" s="12"/>
      <c r="D2602" s="7"/>
      <c r="P2602" s="14"/>
      <c r="Q2602" s="13"/>
    </row>
    <row r="2603" spans="3:17" x14ac:dyDescent="0.25">
      <c r="C2603" s="12"/>
      <c r="D2603" s="7"/>
      <c r="P2603" s="14"/>
      <c r="Q2603" s="13"/>
    </row>
    <row r="2604" spans="3:17" x14ac:dyDescent="0.25">
      <c r="C2604" s="12"/>
      <c r="D2604" s="7"/>
      <c r="P2604" s="14"/>
      <c r="Q2604" s="13"/>
    </row>
    <row r="2605" spans="3:17" x14ac:dyDescent="0.25">
      <c r="C2605" s="12"/>
      <c r="D2605" s="7"/>
      <c r="P2605" s="14"/>
      <c r="Q2605" s="13"/>
    </row>
    <row r="2606" spans="3:17" x14ac:dyDescent="0.25">
      <c r="C2606" s="12"/>
      <c r="D2606" s="7"/>
      <c r="P2606" s="14"/>
      <c r="Q2606" s="13"/>
    </row>
    <row r="2607" spans="3:17" x14ac:dyDescent="0.25">
      <c r="C2607" s="12"/>
      <c r="D2607" s="7"/>
      <c r="P2607" s="14"/>
      <c r="Q2607" s="13"/>
    </row>
    <row r="2608" spans="3:17" x14ac:dyDescent="0.25">
      <c r="C2608" s="12"/>
      <c r="D2608" s="7"/>
      <c r="P2608" s="14"/>
      <c r="Q2608" s="13"/>
    </row>
    <row r="2609" spans="3:17" x14ac:dyDescent="0.25">
      <c r="C2609" s="12"/>
      <c r="D2609" s="7"/>
      <c r="P2609" s="14"/>
      <c r="Q2609" s="13"/>
    </row>
    <row r="2610" spans="3:17" x14ac:dyDescent="0.25">
      <c r="C2610" s="12"/>
      <c r="D2610" s="7"/>
      <c r="P2610" s="14"/>
      <c r="Q2610" s="13"/>
    </row>
    <row r="2611" spans="3:17" x14ac:dyDescent="0.25">
      <c r="C2611" s="12"/>
      <c r="D2611" s="7"/>
      <c r="P2611" s="14"/>
      <c r="Q2611" s="13"/>
    </row>
    <row r="2612" spans="3:17" x14ac:dyDescent="0.25">
      <c r="C2612" s="12"/>
      <c r="D2612" s="7"/>
      <c r="P2612" s="14"/>
      <c r="Q2612" s="13"/>
    </row>
    <row r="2613" spans="3:17" x14ac:dyDescent="0.25">
      <c r="C2613" s="12"/>
      <c r="D2613" s="7"/>
      <c r="P2613" s="14"/>
      <c r="Q2613" s="13"/>
    </row>
    <row r="2614" spans="3:17" x14ac:dyDescent="0.25">
      <c r="C2614" s="12"/>
      <c r="D2614" s="7"/>
      <c r="P2614" s="14"/>
      <c r="Q2614" s="13"/>
    </row>
    <row r="2615" spans="3:17" x14ac:dyDescent="0.25">
      <c r="C2615" s="12"/>
      <c r="D2615" s="7"/>
      <c r="P2615" s="14"/>
      <c r="Q2615" s="13"/>
    </row>
    <row r="2616" spans="3:17" x14ac:dyDescent="0.25">
      <c r="C2616" s="12"/>
      <c r="D2616" s="7"/>
      <c r="P2616" s="14"/>
      <c r="Q2616" s="13"/>
    </row>
    <row r="2617" spans="3:17" x14ac:dyDescent="0.25">
      <c r="C2617" s="12"/>
      <c r="D2617" s="7"/>
      <c r="P2617" s="14"/>
      <c r="Q2617" s="13"/>
    </row>
    <row r="2618" spans="3:17" x14ac:dyDescent="0.25">
      <c r="C2618" s="12"/>
      <c r="D2618" s="7"/>
      <c r="P2618" s="14"/>
      <c r="Q2618" s="13"/>
    </row>
    <row r="2619" spans="3:17" x14ac:dyDescent="0.25">
      <c r="C2619" s="12"/>
      <c r="D2619" s="7"/>
      <c r="P2619" s="14"/>
      <c r="Q2619" s="13"/>
    </row>
    <row r="2620" spans="3:17" x14ac:dyDescent="0.25">
      <c r="C2620" s="12"/>
      <c r="D2620" s="7"/>
      <c r="P2620" s="14"/>
      <c r="Q2620" s="13"/>
    </row>
    <row r="2621" spans="3:17" x14ac:dyDescent="0.25">
      <c r="C2621" s="12"/>
      <c r="D2621" s="7"/>
      <c r="P2621" s="14"/>
      <c r="Q2621" s="13"/>
    </row>
    <row r="2622" spans="3:17" x14ac:dyDescent="0.25">
      <c r="C2622" s="12"/>
      <c r="D2622" s="7"/>
      <c r="P2622" s="14"/>
      <c r="Q2622" s="13"/>
    </row>
    <row r="2623" spans="3:17" x14ac:dyDescent="0.25">
      <c r="C2623" s="12"/>
      <c r="D2623" s="7"/>
      <c r="P2623" s="14"/>
      <c r="Q2623" s="13"/>
    </row>
    <row r="2624" spans="3:17" x14ac:dyDescent="0.25">
      <c r="C2624" s="12"/>
      <c r="D2624" s="7"/>
      <c r="P2624" s="14"/>
      <c r="Q2624" s="13"/>
    </row>
    <row r="2625" spans="3:17" x14ac:dyDescent="0.25">
      <c r="C2625" s="12"/>
      <c r="D2625" s="7"/>
      <c r="P2625" s="14"/>
      <c r="Q2625" s="13"/>
    </row>
    <row r="2626" spans="3:17" x14ac:dyDescent="0.25">
      <c r="C2626" s="12"/>
      <c r="D2626" s="7"/>
      <c r="P2626" s="14"/>
      <c r="Q2626" s="13"/>
    </row>
    <row r="2627" spans="3:17" x14ac:dyDescent="0.25">
      <c r="C2627" s="12"/>
      <c r="D2627" s="7"/>
      <c r="P2627" s="14"/>
      <c r="Q2627" s="13"/>
    </row>
    <row r="2628" spans="3:17" x14ac:dyDescent="0.25">
      <c r="C2628" s="12"/>
      <c r="D2628" s="7"/>
      <c r="P2628" s="14"/>
      <c r="Q2628" s="13"/>
    </row>
    <row r="2629" spans="3:17" x14ac:dyDescent="0.25">
      <c r="C2629" s="12"/>
      <c r="D2629" s="7"/>
      <c r="P2629" s="14"/>
      <c r="Q2629" s="13"/>
    </row>
    <row r="2630" spans="3:17" x14ac:dyDescent="0.25">
      <c r="C2630" s="12"/>
      <c r="D2630" s="7"/>
      <c r="P2630" s="14"/>
      <c r="Q2630" s="13"/>
    </row>
    <row r="2631" spans="3:17" x14ac:dyDescent="0.25">
      <c r="C2631" s="12"/>
      <c r="D2631" s="7"/>
      <c r="P2631" s="14"/>
      <c r="Q2631" s="13"/>
    </row>
    <row r="2632" spans="3:17" x14ac:dyDescent="0.25">
      <c r="C2632" s="12"/>
      <c r="D2632" s="7"/>
      <c r="P2632" s="14"/>
      <c r="Q2632" s="13"/>
    </row>
    <row r="2633" spans="3:17" x14ac:dyDescent="0.25">
      <c r="C2633" s="12"/>
      <c r="D2633" s="7"/>
      <c r="P2633" s="14"/>
      <c r="Q2633" s="13"/>
    </row>
    <row r="2634" spans="3:17" x14ac:dyDescent="0.25">
      <c r="C2634" s="12"/>
      <c r="D2634" s="7"/>
      <c r="P2634" s="14"/>
      <c r="Q2634" s="13"/>
    </row>
    <row r="2635" spans="3:17" x14ac:dyDescent="0.25">
      <c r="C2635" s="12"/>
      <c r="D2635" s="7"/>
      <c r="P2635" s="14"/>
      <c r="Q2635" s="13"/>
    </row>
    <row r="2636" spans="3:17" x14ac:dyDescent="0.25">
      <c r="C2636" s="12"/>
      <c r="D2636" s="7"/>
      <c r="P2636" s="14"/>
      <c r="Q2636" s="13"/>
    </row>
    <row r="2637" spans="3:17" x14ac:dyDescent="0.25">
      <c r="C2637" s="12"/>
      <c r="D2637" s="7"/>
      <c r="P2637" s="14"/>
      <c r="Q2637" s="13"/>
    </row>
    <row r="2638" spans="3:17" x14ac:dyDescent="0.25">
      <c r="C2638" s="12"/>
      <c r="D2638" s="7"/>
      <c r="P2638" s="14"/>
      <c r="Q2638" s="13"/>
    </row>
    <row r="2639" spans="3:17" x14ac:dyDescent="0.25">
      <c r="C2639" s="12"/>
      <c r="D2639" s="7"/>
      <c r="P2639" s="14"/>
      <c r="Q2639" s="13"/>
    </row>
    <row r="2640" spans="3:17" x14ac:dyDescent="0.25">
      <c r="C2640" s="12"/>
      <c r="D2640" s="7"/>
      <c r="P2640" s="14"/>
      <c r="Q2640" s="13"/>
    </row>
    <row r="2641" spans="3:17" x14ac:dyDescent="0.25">
      <c r="C2641" s="12"/>
      <c r="D2641" s="7"/>
      <c r="P2641" s="14"/>
      <c r="Q2641" s="13"/>
    </row>
    <row r="2642" spans="3:17" x14ac:dyDescent="0.25">
      <c r="C2642" s="12"/>
      <c r="D2642" s="7"/>
      <c r="P2642" s="14"/>
      <c r="Q2642" s="13"/>
    </row>
    <row r="2643" spans="3:17" x14ac:dyDescent="0.25">
      <c r="C2643" s="12"/>
      <c r="D2643" s="7"/>
      <c r="P2643" s="14"/>
      <c r="Q2643" s="13"/>
    </row>
    <row r="2644" spans="3:17" x14ac:dyDescent="0.25">
      <c r="C2644" s="12"/>
      <c r="D2644" s="7"/>
      <c r="P2644" s="14"/>
      <c r="Q2644" s="13"/>
    </row>
    <row r="2645" spans="3:17" x14ac:dyDescent="0.25">
      <c r="C2645" s="12"/>
      <c r="D2645" s="7"/>
      <c r="P2645" s="14"/>
      <c r="Q2645" s="13"/>
    </row>
    <row r="2646" spans="3:17" x14ac:dyDescent="0.25">
      <c r="C2646" s="12"/>
      <c r="D2646" s="7"/>
      <c r="P2646" s="14"/>
      <c r="Q2646" s="13"/>
    </row>
    <row r="2647" spans="3:17" x14ac:dyDescent="0.25">
      <c r="C2647" s="12"/>
      <c r="D2647" s="7"/>
      <c r="P2647" s="14"/>
      <c r="Q2647" s="13"/>
    </row>
    <row r="2648" spans="3:17" x14ac:dyDescent="0.25">
      <c r="C2648" s="12"/>
      <c r="D2648" s="7"/>
      <c r="P2648" s="14"/>
      <c r="Q2648" s="13"/>
    </row>
    <row r="2649" spans="3:17" x14ac:dyDescent="0.25">
      <c r="C2649" s="12"/>
      <c r="D2649" s="7"/>
      <c r="P2649" s="14"/>
      <c r="Q2649" s="13"/>
    </row>
    <row r="2650" spans="3:17" x14ac:dyDescent="0.25">
      <c r="C2650" s="12"/>
      <c r="D2650" s="7"/>
      <c r="P2650" s="14"/>
      <c r="Q2650" s="13"/>
    </row>
    <row r="2651" spans="3:17" x14ac:dyDescent="0.25">
      <c r="C2651" s="12"/>
      <c r="D2651" s="7"/>
      <c r="P2651" s="14"/>
      <c r="Q2651" s="13"/>
    </row>
    <row r="2652" spans="3:17" x14ac:dyDescent="0.25">
      <c r="C2652" s="12"/>
      <c r="D2652" s="7"/>
      <c r="P2652" s="14"/>
      <c r="Q2652" s="13"/>
    </row>
    <row r="2653" spans="3:17" x14ac:dyDescent="0.25">
      <c r="C2653" s="12"/>
      <c r="D2653" s="7"/>
      <c r="P2653" s="14"/>
      <c r="Q2653" s="13"/>
    </row>
    <row r="2654" spans="3:17" x14ac:dyDescent="0.25">
      <c r="C2654" s="12"/>
      <c r="D2654" s="7"/>
      <c r="P2654" s="14"/>
      <c r="Q2654" s="13"/>
    </row>
    <row r="2655" spans="3:17" x14ac:dyDescent="0.25">
      <c r="C2655" s="12"/>
      <c r="D2655" s="7"/>
      <c r="P2655" s="14"/>
      <c r="Q2655" s="13"/>
    </row>
    <row r="2656" spans="3:17" x14ac:dyDescent="0.25">
      <c r="C2656" s="12"/>
      <c r="D2656" s="7"/>
      <c r="P2656" s="14"/>
      <c r="Q2656" s="13"/>
    </row>
    <row r="2657" spans="3:17" x14ac:dyDescent="0.25">
      <c r="C2657" s="12"/>
      <c r="D2657" s="7"/>
      <c r="P2657" s="14"/>
      <c r="Q2657" s="13"/>
    </row>
    <row r="2658" spans="3:17" x14ac:dyDescent="0.25">
      <c r="C2658" s="12"/>
      <c r="D2658" s="7"/>
      <c r="P2658" s="14"/>
      <c r="Q2658" s="13"/>
    </row>
    <row r="2659" spans="3:17" x14ac:dyDescent="0.25">
      <c r="C2659" s="12"/>
      <c r="D2659" s="7"/>
      <c r="P2659" s="14"/>
      <c r="Q2659" s="13"/>
    </row>
    <row r="2660" spans="3:17" x14ac:dyDescent="0.25">
      <c r="C2660" s="12"/>
      <c r="D2660" s="7"/>
      <c r="P2660" s="14"/>
      <c r="Q2660" s="13"/>
    </row>
    <row r="2661" spans="3:17" x14ac:dyDescent="0.25">
      <c r="C2661" s="12"/>
      <c r="D2661" s="7"/>
      <c r="P2661" s="14"/>
      <c r="Q2661" s="13"/>
    </row>
    <row r="2662" spans="3:17" x14ac:dyDescent="0.25">
      <c r="C2662" s="12"/>
      <c r="D2662" s="7"/>
      <c r="P2662" s="14"/>
      <c r="Q2662" s="13"/>
    </row>
    <row r="2663" spans="3:17" x14ac:dyDescent="0.25">
      <c r="C2663" s="12"/>
      <c r="D2663" s="7"/>
      <c r="P2663" s="14"/>
      <c r="Q2663" s="13"/>
    </row>
    <row r="2664" spans="3:17" x14ac:dyDescent="0.25">
      <c r="C2664" s="12"/>
      <c r="D2664" s="7"/>
      <c r="P2664" s="14"/>
      <c r="Q2664" s="13"/>
    </row>
    <row r="2665" spans="3:17" x14ac:dyDescent="0.25">
      <c r="C2665" s="12"/>
      <c r="D2665" s="7"/>
      <c r="P2665" s="14"/>
      <c r="Q2665" s="13"/>
    </row>
    <row r="2666" spans="3:17" x14ac:dyDescent="0.25">
      <c r="C2666" s="12"/>
      <c r="D2666" s="7"/>
      <c r="P2666" s="14"/>
      <c r="Q2666" s="13"/>
    </row>
    <row r="2667" spans="3:17" x14ac:dyDescent="0.25">
      <c r="C2667" s="12"/>
      <c r="D2667" s="7"/>
      <c r="P2667" s="14"/>
      <c r="Q2667" s="13"/>
    </row>
    <row r="2668" spans="3:17" x14ac:dyDescent="0.25">
      <c r="C2668" s="12"/>
      <c r="D2668" s="7"/>
      <c r="P2668" s="14"/>
      <c r="Q2668" s="13"/>
    </row>
    <row r="2669" spans="3:17" x14ac:dyDescent="0.25">
      <c r="C2669" s="12"/>
      <c r="D2669" s="7"/>
      <c r="P2669" s="14"/>
      <c r="Q2669" s="13"/>
    </row>
    <row r="2670" spans="3:17" x14ac:dyDescent="0.25">
      <c r="C2670" s="12"/>
      <c r="D2670" s="7"/>
      <c r="P2670" s="14"/>
      <c r="Q2670" s="13"/>
    </row>
    <row r="2671" spans="3:17" x14ac:dyDescent="0.25">
      <c r="C2671" s="12"/>
      <c r="D2671" s="7"/>
      <c r="P2671" s="14"/>
      <c r="Q2671" s="13"/>
    </row>
    <row r="2672" spans="3:17" x14ac:dyDescent="0.25">
      <c r="C2672" s="12"/>
      <c r="D2672" s="7"/>
      <c r="P2672" s="14"/>
      <c r="Q2672" s="13"/>
    </row>
    <row r="2673" spans="3:17" x14ac:dyDescent="0.25">
      <c r="C2673" s="12"/>
      <c r="D2673" s="7"/>
      <c r="P2673" s="14"/>
      <c r="Q2673" s="13"/>
    </row>
    <row r="2674" spans="3:17" x14ac:dyDescent="0.25">
      <c r="C2674" s="12"/>
      <c r="D2674" s="7"/>
      <c r="P2674" s="14"/>
      <c r="Q2674" s="13"/>
    </row>
    <row r="2675" spans="3:17" x14ac:dyDescent="0.25">
      <c r="C2675" s="12"/>
      <c r="D2675" s="7"/>
      <c r="P2675" s="14"/>
      <c r="Q2675" s="13"/>
    </row>
    <row r="2676" spans="3:17" x14ac:dyDescent="0.25">
      <c r="C2676" s="12"/>
      <c r="D2676" s="7"/>
      <c r="P2676" s="14"/>
      <c r="Q2676" s="13"/>
    </row>
    <row r="2677" spans="3:17" x14ac:dyDescent="0.25">
      <c r="C2677" s="12"/>
      <c r="D2677" s="7"/>
      <c r="P2677" s="14"/>
      <c r="Q2677" s="13"/>
    </row>
    <row r="2678" spans="3:17" x14ac:dyDescent="0.25">
      <c r="C2678" s="12"/>
      <c r="D2678" s="7"/>
      <c r="P2678" s="14"/>
      <c r="Q2678" s="13"/>
    </row>
    <row r="2679" spans="3:17" x14ac:dyDescent="0.25">
      <c r="C2679" s="12"/>
      <c r="D2679" s="7"/>
      <c r="P2679" s="14"/>
      <c r="Q2679" s="13"/>
    </row>
    <row r="2680" spans="3:17" x14ac:dyDescent="0.25">
      <c r="C2680" s="12"/>
      <c r="D2680" s="7"/>
      <c r="P2680" s="14"/>
      <c r="Q2680" s="13"/>
    </row>
    <row r="2681" spans="3:17" x14ac:dyDescent="0.25">
      <c r="C2681" s="12"/>
      <c r="D2681" s="7"/>
      <c r="P2681" s="14"/>
      <c r="Q2681" s="13"/>
    </row>
    <row r="2682" spans="3:17" x14ac:dyDescent="0.25">
      <c r="C2682" s="12"/>
      <c r="D2682" s="7"/>
      <c r="P2682" s="14"/>
      <c r="Q2682" s="13"/>
    </row>
    <row r="2683" spans="3:17" x14ac:dyDescent="0.25">
      <c r="C2683" s="12"/>
      <c r="D2683" s="7"/>
      <c r="P2683" s="14"/>
      <c r="Q2683" s="13"/>
    </row>
    <row r="2684" spans="3:17" x14ac:dyDescent="0.25">
      <c r="C2684" s="12"/>
      <c r="D2684" s="7"/>
      <c r="P2684" s="14"/>
      <c r="Q2684" s="13"/>
    </row>
    <row r="2685" spans="3:17" x14ac:dyDescent="0.25">
      <c r="C2685" s="12"/>
      <c r="D2685" s="7"/>
      <c r="P2685" s="14"/>
      <c r="Q2685" s="13"/>
    </row>
    <row r="2686" spans="3:17" x14ac:dyDescent="0.25">
      <c r="C2686" s="12"/>
      <c r="D2686" s="7"/>
      <c r="P2686" s="14"/>
      <c r="Q2686" s="13"/>
    </row>
    <row r="2687" spans="3:17" x14ac:dyDescent="0.25">
      <c r="C2687" s="12"/>
      <c r="D2687" s="7"/>
      <c r="P2687" s="14"/>
      <c r="Q2687" s="13"/>
    </row>
    <row r="2688" spans="3:17" x14ac:dyDescent="0.25">
      <c r="C2688" s="12"/>
      <c r="D2688" s="7"/>
      <c r="P2688" s="14"/>
      <c r="Q2688" s="13"/>
    </row>
    <row r="2689" spans="3:17" x14ac:dyDescent="0.25">
      <c r="C2689" s="12"/>
      <c r="D2689" s="7"/>
      <c r="P2689" s="14"/>
      <c r="Q2689" s="13"/>
    </row>
    <row r="2690" spans="3:17" x14ac:dyDescent="0.25">
      <c r="C2690" s="12"/>
      <c r="D2690" s="7"/>
      <c r="P2690" s="14"/>
      <c r="Q2690" s="13"/>
    </row>
    <row r="2691" spans="3:17" x14ac:dyDescent="0.25">
      <c r="C2691" s="12"/>
      <c r="D2691" s="7"/>
      <c r="P2691" s="14"/>
      <c r="Q2691" s="13"/>
    </row>
    <row r="2692" spans="3:17" x14ac:dyDescent="0.25">
      <c r="C2692" s="12"/>
      <c r="D2692" s="7"/>
      <c r="P2692" s="14"/>
      <c r="Q2692" s="13"/>
    </row>
    <row r="2693" spans="3:17" x14ac:dyDescent="0.25">
      <c r="C2693" s="12"/>
      <c r="D2693" s="7"/>
      <c r="P2693" s="14"/>
      <c r="Q2693" s="13"/>
    </row>
    <row r="2694" spans="3:17" x14ac:dyDescent="0.25">
      <c r="C2694" s="12"/>
      <c r="D2694" s="7"/>
      <c r="P2694" s="14"/>
      <c r="Q2694" s="13"/>
    </row>
    <row r="2695" spans="3:17" x14ac:dyDescent="0.25">
      <c r="C2695" s="12"/>
      <c r="D2695" s="7"/>
      <c r="P2695" s="14"/>
      <c r="Q2695" s="13"/>
    </row>
    <row r="2696" spans="3:17" x14ac:dyDescent="0.25">
      <c r="C2696" s="12"/>
      <c r="D2696" s="7"/>
      <c r="P2696" s="14"/>
      <c r="Q2696" s="13"/>
    </row>
    <row r="2697" spans="3:17" x14ac:dyDescent="0.25">
      <c r="C2697" s="12"/>
      <c r="D2697" s="7"/>
      <c r="P2697" s="14"/>
      <c r="Q2697" s="13"/>
    </row>
    <row r="2698" spans="3:17" x14ac:dyDescent="0.25">
      <c r="C2698" s="12"/>
      <c r="D2698" s="7"/>
      <c r="P2698" s="14"/>
      <c r="Q2698" s="13"/>
    </row>
    <row r="2699" spans="3:17" x14ac:dyDescent="0.25">
      <c r="C2699" s="12"/>
      <c r="D2699" s="7"/>
      <c r="P2699" s="14"/>
      <c r="Q2699" s="13"/>
    </row>
    <row r="2700" spans="3:17" x14ac:dyDescent="0.25">
      <c r="C2700" s="12"/>
      <c r="D2700" s="7"/>
      <c r="P2700" s="14"/>
      <c r="Q2700" s="13"/>
    </row>
    <row r="2701" spans="3:17" x14ac:dyDescent="0.25">
      <c r="C2701" s="12"/>
      <c r="D2701" s="7"/>
      <c r="P2701" s="14"/>
      <c r="Q2701" s="13"/>
    </row>
    <row r="2702" spans="3:17" x14ac:dyDescent="0.25">
      <c r="C2702" s="12"/>
      <c r="D2702" s="7"/>
      <c r="P2702" s="14"/>
      <c r="Q2702" s="13"/>
    </row>
    <row r="2703" spans="3:17" x14ac:dyDescent="0.25">
      <c r="C2703" s="12"/>
      <c r="D2703" s="7"/>
      <c r="P2703" s="14"/>
      <c r="Q2703" s="13"/>
    </row>
    <row r="2704" spans="3:17" x14ac:dyDescent="0.25">
      <c r="C2704" s="12"/>
      <c r="D2704" s="7"/>
      <c r="P2704" s="14"/>
      <c r="Q2704" s="13"/>
    </row>
    <row r="2705" spans="3:17" x14ac:dyDescent="0.25">
      <c r="C2705" s="12"/>
      <c r="D2705" s="7"/>
      <c r="P2705" s="14"/>
      <c r="Q2705" s="13"/>
    </row>
    <row r="2706" spans="3:17" x14ac:dyDescent="0.25">
      <c r="C2706" s="12"/>
      <c r="D2706" s="7"/>
      <c r="P2706" s="14"/>
      <c r="Q2706" s="13"/>
    </row>
    <row r="2707" spans="3:17" x14ac:dyDescent="0.25">
      <c r="C2707" s="12"/>
      <c r="D2707" s="7"/>
      <c r="P2707" s="14"/>
      <c r="Q2707" s="13"/>
    </row>
    <row r="2708" spans="3:17" x14ac:dyDescent="0.25">
      <c r="C2708" s="12"/>
      <c r="D2708" s="7"/>
      <c r="P2708" s="14"/>
      <c r="Q2708" s="13"/>
    </row>
    <row r="2709" spans="3:17" x14ac:dyDescent="0.25">
      <c r="C2709" s="12"/>
      <c r="D2709" s="7"/>
      <c r="P2709" s="14"/>
      <c r="Q2709" s="13"/>
    </row>
    <row r="2710" spans="3:17" x14ac:dyDescent="0.25">
      <c r="C2710" s="12"/>
      <c r="D2710" s="7"/>
      <c r="P2710" s="14"/>
      <c r="Q2710" s="13"/>
    </row>
    <row r="2711" spans="3:17" x14ac:dyDescent="0.25">
      <c r="C2711" s="12"/>
      <c r="D2711" s="7"/>
      <c r="P2711" s="14"/>
      <c r="Q2711" s="13"/>
    </row>
    <row r="2712" spans="3:17" x14ac:dyDescent="0.25">
      <c r="C2712" s="12"/>
      <c r="D2712" s="7"/>
      <c r="P2712" s="14"/>
      <c r="Q2712" s="13"/>
    </row>
    <row r="2713" spans="3:17" x14ac:dyDescent="0.25">
      <c r="C2713" s="12"/>
      <c r="D2713" s="7"/>
      <c r="P2713" s="14"/>
      <c r="Q2713" s="13"/>
    </row>
    <row r="2714" spans="3:17" x14ac:dyDescent="0.25">
      <c r="C2714" s="12"/>
      <c r="D2714" s="7"/>
      <c r="P2714" s="14"/>
      <c r="Q2714" s="13"/>
    </row>
    <row r="2715" spans="3:17" x14ac:dyDescent="0.25">
      <c r="C2715" s="12"/>
      <c r="D2715" s="7"/>
      <c r="P2715" s="14"/>
      <c r="Q2715" s="13"/>
    </row>
    <row r="2716" spans="3:17" x14ac:dyDescent="0.25">
      <c r="C2716" s="12"/>
      <c r="D2716" s="7"/>
      <c r="P2716" s="14"/>
      <c r="Q2716" s="13"/>
    </row>
    <row r="2717" spans="3:17" x14ac:dyDescent="0.25">
      <c r="C2717" s="12"/>
      <c r="D2717" s="7"/>
      <c r="P2717" s="14"/>
      <c r="Q2717" s="13"/>
    </row>
    <row r="2718" spans="3:17" x14ac:dyDescent="0.25">
      <c r="C2718" s="12"/>
      <c r="D2718" s="7"/>
      <c r="P2718" s="14"/>
      <c r="Q2718" s="13"/>
    </row>
    <row r="2719" spans="3:17" x14ac:dyDescent="0.25">
      <c r="C2719" s="12"/>
      <c r="D2719" s="7"/>
      <c r="P2719" s="14"/>
      <c r="Q2719" s="13"/>
    </row>
    <row r="2720" spans="3:17" x14ac:dyDescent="0.25">
      <c r="C2720" s="12"/>
      <c r="D2720" s="7"/>
      <c r="P2720" s="14"/>
      <c r="Q2720" s="13"/>
    </row>
    <row r="2721" spans="3:17" x14ac:dyDescent="0.25">
      <c r="C2721" s="12"/>
      <c r="D2721" s="7"/>
      <c r="P2721" s="14"/>
      <c r="Q2721" s="13"/>
    </row>
    <row r="2722" spans="3:17" x14ac:dyDescent="0.25">
      <c r="C2722" s="12"/>
      <c r="D2722" s="7"/>
      <c r="P2722" s="14"/>
      <c r="Q2722" s="13"/>
    </row>
    <row r="2723" spans="3:17" x14ac:dyDescent="0.25">
      <c r="C2723" s="12"/>
      <c r="D2723" s="7"/>
      <c r="P2723" s="14"/>
      <c r="Q2723" s="13"/>
    </row>
    <row r="2724" spans="3:17" x14ac:dyDescent="0.25">
      <c r="C2724" s="12"/>
      <c r="D2724" s="7"/>
      <c r="P2724" s="14"/>
      <c r="Q2724" s="13"/>
    </row>
    <row r="2725" spans="3:17" x14ac:dyDescent="0.25">
      <c r="C2725" s="12"/>
      <c r="D2725" s="7"/>
      <c r="P2725" s="14"/>
      <c r="Q2725" s="13"/>
    </row>
    <row r="2726" spans="3:17" x14ac:dyDescent="0.25">
      <c r="C2726" s="12"/>
      <c r="D2726" s="7"/>
      <c r="P2726" s="14"/>
      <c r="Q2726" s="13"/>
    </row>
    <row r="2727" spans="3:17" x14ac:dyDescent="0.25">
      <c r="C2727" s="12"/>
      <c r="D2727" s="7"/>
      <c r="P2727" s="14"/>
      <c r="Q2727" s="13"/>
    </row>
    <row r="2728" spans="3:17" x14ac:dyDescent="0.25">
      <c r="C2728" s="12"/>
      <c r="D2728" s="7"/>
      <c r="P2728" s="14"/>
      <c r="Q2728" s="13"/>
    </row>
    <row r="2729" spans="3:17" x14ac:dyDescent="0.25">
      <c r="C2729" s="12"/>
      <c r="D2729" s="7"/>
      <c r="P2729" s="14"/>
      <c r="Q2729" s="13"/>
    </row>
    <row r="2730" spans="3:17" x14ac:dyDescent="0.25">
      <c r="C2730" s="12"/>
      <c r="D2730" s="7"/>
      <c r="P2730" s="14"/>
      <c r="Q2730" s="13"/>
    </row>
    <row r="2731" spans="3:17" x14ac:dyDescent="0.25">
      <c r="C2731" s="12"/>
      <c r="D2731" s="7"/>
      <c r="P2731" s="14"/>
      <c r="Q2731" s="13"/>
    </row>
    <row r="2732" spans="3:17" x14ac:dyDescent="0.25">
      <c r="C2732" s="12"/>
      <c r="D2732" s="7"/>
      <c r="P2732" s="14"/>
      <c r="Q2732" s="13"/>
    </row>
    <row r="2733" spans="3:17" x14ac:dyDescent="0.25">
      <c r="C2733" s="12"/>
      <c r="D2733" s="7"/>
      <c r="P2733" s="14"/>
      <c r="Q2733" s="13"/>
    </row>
    <row r="2734" spans="3:17" x14ac:dyDescent="0.25">
      <c r="C2734" s="12"/>
      <c r="D2734" s="7"/>
      <c r="P2734" s="14"/>
      <c r="Q2734" s="13"/>
    </row>
    <row r="2735" spans="3:17" x14ac:dyDescent="0.25">
      <c r="C2735" s="12"/>
      <c r="D2735" s="7"/>
      <c r="P2735" s="14"/>
      <c r="Q2735" s="13"/>
    </row>
    <row r="2736" spans="3:17" x14ac:dyDescent="0.25">
      <c r="C2736" s="12"/>
      <c r="D2736" s="7"/>
      <c r="P2736" s="14"/>
      <c r="Q2736" s="13"/>
    </row>
    <row r="2737" spans="3:17" x14ac:dyDescent="0.25">
      <c r="C2737" s="12"/>
      <c r="D2737" s="7"/>
      <c r="P2737" s="14"/>
      <c r="Q2737" s="13"/>
    </row>
    <row r="2738" spans="3:17" x14ac:dyDescent="0.25">
      <c r="C2738" s="12"/>
      <c r="D2738" s="7"/>
      <c r="P2738" s="14"/>
      <c r="Q2738" s="13"/>
    </row>
    <row r="2739" spans="3:17" x14ac:dyDescent="0.25">
      <c r="C2739" s="12"/>
      <c r="D2739" s="7"/>
      <c r="P2739" s="14"/>
      <c r="Q2739" s="13"/>
    </row>
    <row r="2740" spans="3:17" x14ac:dyDescent="0.25">
      <c r="C2740" s="12"/>
      <c r="D2740" s="7"/>
      <c r="P2740" s="14"/>
      <c r="Q2740" s="13"/>
    </row>
    <row r="2741" spans="3:17" x14ac:dyDescent="0.25">
      <c r="C2741" s="12"/>
      <c r="D2741" s="7"/>
      <c r="P2741" s="14"/>
      <c r="Q2741" s="13"/>
    </row>
    <row r="2742" spans="3:17" x14ac:dyDescent="0.25">
      <c r="C2742" s="12"/>
      <c r="D2742" s="7"/>
      <c r="P2742" s="14"/>
      <c r="Q2742" s="13"/>
    </row>
    <row r="2743" spans="3:17" x14ac:dyDescent="0.25">
      <c r="C2743" s="12"/>
      <c r="D2743" s="7"/>
      <c r="P2743" s="14"/>
      <c r="Q2743" s="13"/>
    </row>
    <row r="2744" spans="3:17" x14ac:dyDescent="0.25">
      <c r="C2744" s="12"/>
      <c r="D2744" s="7"/>
      <c r="P2744" s="14"/>
      <c r="Q2744" s="13"/>
    </row>
    <row r="2745" spans="3:17" x14ac:dyDescent="0.25">
      <c r="C2745" s="12"/>
      <c r="D2745" s="7"/>
      <c r="P2745" s="14"/>
      <c r="Q2745" s="13"/>
    </row>
    <row r="2746" spans="3:17" x14ac:dyDescent="0.25">
      <c r="C2746" s="12"/>
      <c r="D2746" s="7"/>
      <c r="P2746" s="14"/>
      <c r="Q2746" s="13"/>
    </row>
    <row r="2747" spans="3:17" x14ac:dyDescent="0.25">
      <c r="C2747" s="12"/>
      <c r="D2747" s="7"/>
      <c r="P2747" s="14"/>
      <c r="Q2747" s="13"/>
    </row>
    <row r="2748" spans="3:17" x14ac:dyDescent="0.25">
      <c r="C2748" s="12"/>
      <c r="D2748" s="7"/>
      <c r="P2748" s="14"/>
      <c r="Q2748" s="13"/>
    </row>
    <row r="2749" spans="3:17" x14ac:dyDescent="0.25">
      <c r="C2749" s="12"/>
      <c r="D2749" s="7"/>
      <c r="P2749" s="14"/>
      <c r="Q2749" s="13"/>
    </row>
    <row r="2750" spans="3:17" x14ac:dyDescent="0.25">
      <c r="C2750" s="12"/>
      <c r="D2750" s="7"/>
      <c r="P2750" s="14"/>
      <c r="Q2750" s="13"/>
    </row>
    <row r="2751" spans="3:17" x14ac:dyDescent="0.25">
      <c r="C2751" s="12"/>
      <c r="D2751" s="7"/>
      <c r="P2751" s="14"/>
      <c r="Q2751" s="13"/>
    </row>
    <row r="2752" spans="3:17" x14ac:dyDescent="0.25">
      <c r="C2752" s="12"/>
      <c r="D2752" s="7"/>
      <c r="P2752" s="14"/>
      <c r="Q2752" s="13"/>
    </row>
    <row r="2753" spans="3:17" x14ac:dyDescent="0.25">
      <c r="C2753" s="12"/>
      <c r="D2753" s="7"/>
      <c r="P2753" s="14"/>
      <c r="Q2753" s="13"/>
    </row>
    <row r="2754" spans="3:17" x14ac:dyDescent="0.25">
      <c r="C2754" s="12"/>
      <c r="D2754" s="7"/>
      <c r="P2754" s="14"/>
      <c r="Q2754" s="13"/>
    </row>
    <row r="2755" spans="3:17" x14ac:dyDescent="0.25">
      <c r="C2755" s="12"/>
      <c r="D2755" s="7"/>
      <c r="P2755" s="14"/>
      <c r="Q2755" s="13"/>
    </row>
    <row r="2756" spans="3:17" x14ac:dyDescent="0.25">
      <c r="C2756" s="12"/>
      <c r="D2756" s="7"/>
      <c r="P2756" s="14"/>
      <c r="Q2756" s="13"/>
    </row>
    <row r="2757" spans="3:17" x14ac:dyDescent="0.25">
      <c r="C2757" s="12"/>
      <c r="D2757" s="7"/>
      <c r="P2757" s="14"/>
      <c r="Q2757" s="13"/>
    </row>
    <row r="2758" spans="3:17" x14ac:dyDescent="0.25">
      <c r="C2758" s="12"/>
      <c r="D2758" s="7"/>
      <c r="P2758" s="14"/>
      <c r="Q2758" s="13"/>
    </row>
    <row r="2759" spans="3:17" x14ac:dyDescent="0.25">
      <c r="C2759" s="12"/>
      <c r="D2759" s="7"/>
      <c r="P2759" s="14"/>
      <c r="Q2759" s="13"/>
    </row>
    <row r="2760" spans="3:17" x14ac:dyDescent="0.25">
      <c r="C2760" s="12"/>
      <c r="D2760" s="7"/>
      <c r="P2760" s="14"/>
      <c r="Q2760" s="13"/>
    </row>
    <row r="2761" spans="3:17" x14ac:dyDescent="0.25">
      <c r="C2761" s="12"/>
      <c r="D2761" s="7"/>
      <c r="P2761" s="14"/>
      <c r="Q2761" s="13"/>
    </row>
    <row r="2762" spans="3:17" x14ac:dyDescent="0.25">
      <c r="C2762" s="12"/>
      <c r="D2762" s="7"/>
      <c r="P2762" s="14"/>
      <c r="Q2762" s="13"/>
    </row>
    <row r="2763" spans="3:17" x14ac:dyDescent="0.25">
      <c r="C2763" s="12"/>
      <c r="D2763" s="7"/>
      <c r="P2763" s="14"/>
      <c r="Q2763" s="13"/>
    </row>
    <row r="2764" spans="3:17" x14ac:dyDescent="0.25">
      <c r="C2764" s="12"/>
      <c r="D2764" s="7"/>
      <c r="P2764" s="14"/>
      <c r="Q2764" s="13"/>
    </row>
    <row r="2765" spans="3:17" x14ac:dyDescent="0.25">
      <c r="C2765" s="12"/>
      <c r="D2765" s="7"/>
      <c r="P2765" s="14"/>
      <c r="Q2765" s="13"/>
    </row>
    <row r="2766" spans="3:17" x14ac:dyDescent="0.25">
      <c r="C2766" s="12"/>
      <c r="D2766" s="7"/>
      <c r="P2766" s="14"/>
      <c r="Q2766" s="13"/>
    </row>
    <row r="2767" spans="3:17" x14ac:dyDescent="0.25">
      <c r="C2767" s="12"/>
      <c r="D2767" s="7"/>
      <c r="P2767" s="14"/>
      <c r="Q2767" s="13"/>
    </row>
    <row r="2768" spans="3:17" x14ac:dyDescent="0.25">
      <c r="C2768" s="12"/>
      <c r="D2768" s="7"/>
      <c r="P2768" s="14"/>
      <c r="Q2768" s="13"/>
    </row>
    <row r="2769" spans="3:17" x14ac:dyDescent="0.25">
      <c r="C2769" s="12"/>
      <c r="D2769" s="7"/>
      <c r="P2769" s="14"/>
      <c r="Q2769" s="13"/>
    </row>
    <row r="2770" spans="3:17" x14ac:dyDescent="0.25">
      <c r="C2770" s="12"/>
      <c r="D2770" s="7"/>
      <c r="P2770" s="14"/>
      <c r="Q2770" s="13"/>
    </row>
    <row r="2771" spans="3:17" x14ac:dyDescent="0.25">
      <c r="C2771" s="12"/>
      <c r="D2771" s="7"/>
      <c r="P2771" s="14"/>
      <c r="Q2771" s="13"/>
    </row>
    <row r="2772" spans="3:17" x14ac:dyDescent="0.25">
      <c r="C2772" s="12"/>
      <c r="D2772" s="7"/>
      <c r="P2772" s="14"/>
      <c r="Q2772" s="13"/>
    </row>
    <row r="2773" spans="3:17" x14ac:dyDescent="0.25">
      <c r="C2773" s="12"/>
      <c r="D2773" s="7"/>
      <c r="P2773" s="14"/>
      <c r="Q2773" s="13"/>
    </row>
    <row r="2774" spans="3:17" x14ac:dyDescent="0.25">
      <c r="C2774" s="12"/>
      <c r="D2774" s="7"/>
      <c r="P2774" s="14"/>
      <c r="Q2774" s="13"/>
    </row>
    <row r="2775" spans="3:17" x14ac:dyDescent="0.25">
      <c r="C2775" s="12"/>
      <c r="D2775" s="7"/>
      <c r="P2775" s="14"/>
      <c r="Q2775" s="13"/>
    </row>
    <row r="2776" spans="3:17" x14ac:dyDescent="0.25">
      <c r="C2776" s="12"/>
      <c r="D2776" s="7"/>
      <c r="P2776" s="14"/>
      <c r="Q2776" s="13"/>
    </row>
    <row r="2777" spans="3:17" x14ac:dyDescent="0.25">
      <c r="C2777" s="12"/>
      <c r="D2777" s="7"/>
      <c r="P2777" s="14"/>
      <c r="Q2777" s="13"/>
    </row>
    <row r="2778" spans="3:17" x14ac:dyDescent="0.25">
      <c r="C2778" s="12"/>
      <c r="D2778" s="7"/>
      <c r="P2778" s="14"/>
      <c r="Q2778" s="13"/>
    </row>
    <row r="2779" spans="3:17" x14ac:dyDescent="0.25">
      <c r="C2779" s="12"/>
      <c r="D2779" s="7"/>
      <c r="P2779" s="14"/>
      <c r="Q2779" s="13"/>
    </row>
    <row r="2780" spans="3:17" x14ac:dyDescent="0.25">
      <c r="C2780" s="12"/>
      <c r="D2780" s="7"/>
      <c r="P2780" s="14"/>
      <c r="Q2780" s="13"/>
    </row>
    <row r="2781" spans="3:17" x14ac:dyDescent="0.25">
      <c r="C2781" s="12"/>
      <c r="D2781" s="7"/>
      <c r="P2781" s="14"/>
      <c r="Q2781" s="13"/>
    </row>
    <row r="2782" spans="3:17" x14ac:dyDescent="0.25">
      <c r="C2782" s="12"/>
      <c r="D2782" s="7"/>
      <c r="P2782" s="14"/>
      <c r="Q2782" s="13"/>
    </row>
    <row r="2783" spans="3:17" x14ac:dyDescent="0.25">
      <c r="C2783" s="12"/>
      <c r="D2783" s="7"/>
      <c r="P2783" s="14"/>
      <c r="Q2783" s="13"/>
    </row>
    <row r="2784" spans="3:17" x14ac:dyDescent="0.25">
      <c r="C2784" s="12"/>
      <c r="D2784" s="7"/>
      <c r="P2784" s="14"/>
      <c r="Q2784" s="13"/>
    </row>
    <row r="2785" spans="3:17" x14ac:dyDescent="0.25">
      <c r="C2785" s="12"/>
      <c r="D2785" s="7"/>
      <c r="P2785" s="14"/>
      <c r="Q2785" s="13"/>
    </row>
    <row r="2786" spans="3:17" x14ac:dyDescent="0.25">
      <c r="C2786" s="12"/>
      <c r="D2786" s="7"/>
      <c r="P2786" s="14"/>
      <c r="Q2786" s="13"/>
    </row>
    <row r="2787" spans="3:17" x14ac:dyDescent="0.25">
      <c r="C2787" s="12"/>
      <c r="D2787" s="7"/>
      <c r="P2787" s="14"/>
      <c r="Q2787" s="13"/>
    </row>
    <row r="2788" spans="3:17" x14ac:dyDescent="0.25">
      <c r="C2788" s="12"/>
      <c r="D2788" s="7"/>
      <c r="P2788" s="14"/>
      <c r="Q2788" s="13"/>
    </row>
    <row r="2789" spans="3:17" x14ac:dyDescent="0.25">
      <c r="C2789" s="12"/>
      <c r="D2789" s="7"/>
      <c r="P2789" s="14"/>
      <c r="Q2789" s="13"/>
    </row>
    <row r="2790" spans="3:17" x14ac:dyDescent="0.25">
      <c r="C2790" s="12"/>
      <c r="D2790" s="7"/>
      <c r="P2790" s="14"/>
      <c r="Q2790" s="13"/>
    </row>
    <row r="2791" spans="3:17" x14ac:dyDescent="0.25">
      <c r="C2791" s="12"/>
      <c r="D2791" s="7"/>
      <c r="P2791" s="14"/>
      <c r="Q2791" s="13"/>
    </row>
    <row r="2792" spans="3:17" x14ac:dyDescent="0.25">
      <c r="C2792" s="12"/>
      <c r="D2792" s="7"/>
      <c r="P2792" s="14"/>
      <c r="Q2792" s="13"/>
    </row>
    <row r="2793" spans="3:17" x14ac:dyDescent="0.25">
      <c r="C2793" s="12"/>
      <c r="D2793" s="7"/>
      <c r="P2793" s="14"/>
      <c r="Q2793" s="13"/>
    </row>
    <row r="2794" spans="3:17" x14ac:dyDescent="0.25">
      <c r="C2794" s="12"/>
      <c r="D2794" s="7"/>
      <c r="P2794" s="14"/>
      <c r="Q2794" s="13"/>
    </row>
    <row r="2795" spans="3:17" x14ac:dyDescent="0.25">
      <c r="C2795" s="12"/>
      <c r="D2795" s="7"/>
      <c r="P2795" s="14"/>
      <c r="Q2795" s="13"/>
    </row>
    <row r="2796" spans="3:17" x14ac:dyDescent="0.25">
      <c r="C2796" s="12"/>
      <c r="D2796" s="7"/>
      <c r="P2796" s="14"/>
      <c r="Q2796" s="13"/>
    </row>
    <row r="2797" spans="3:17" x14ac:dyDescent="0.25">
      <c r="C2797" s="12"/>
      <c r="D2797" s="7"/>
      <c r="P2797" s="14"/>
      <c r="Q2797" s="13"/>
    </row>
    <row r="2798" spans="3:17" x14ac:dyDescent="0.25">
      <c r="C2798" s="12"/>
      <c r="D2798" s="7"/>
      <c r="P2798" s="14"/>
      <c r="Q2798" s="13"/>
    </row>
    <row r="2799" spans="3:17" x14ac:dyDescent="0.25">
      <c r="C2799" s="12"/>
      <c r="D2799" s="7"/>
      <c r="P2799" s="14"/>
      <c r="Q2799" s="13"/>
    </row>
    <row r="2800" spans="3:17" x14ac:dyDescent="0.25">
      <c r="C2800" s="12"/>
      <c r="D2800" s="7"/>
      <c r="P2800" s="14"/>
      <c r="Q2800" s="13"/>
    </row>
    <row r="2801" spans="3:17" x14ac:dyDescent="0.25">
      <c r="C2801" s="12"/>
      <c r="D2801" s="7"/>
      <c r="P2801" s="14"/>
      <c r="Q2801" s="13"/>
    </row>
    <row r="2802" spans="3:17" x14ac:dyDescent="0.25">
      <c r="C2802" s="12"/>
      <c r="D2802" s="7"/>
      <c r="P2802" s="14"/>
      <c r="Q2802" s="13"/>
    </row>
    <row r="2803" spans="3:17" x14ac:dyDescent="0.25">
      <c r="C2803" s="12"/>
      <c r="D2803" s="7"/>
      <c r="P2803" s="14"/>
      <c r="Q2803" s="13"/>
    </row>
    <row r="2804" spans="3:17" x14ac:dyDescent="0.25">
      <c r="C2804" s="12"/>
      <c r="D2804" s="7"/>
      <c r="P2804" s="14"/>
      <c r="Q2804" s="13"/>
    </row>
    <row r="2805" spans="3:17" x14ac:dyDescent="0.25">
      <c r="C2805" s="12"/>
      <c r="D2805" s="7"/>
      <c r="P2805" s="14"/>
      <c r="Q2805" s="13"/>
    </row>
    <row r="2806" spans="3:17" x14ac:dyDescent="0.25">
      <c r="C2806" s="12"/>
      <c r="D2806" s="7"/>
      <c r="P2806" s="14"/>
      <c r="Q2806" s="13"/>
    </row>
    <row r="2807" spans="3:17" x14ac:dyDescent="0.25">
      <c r="C2807" s="12"/>
      <c r="D2807" s="7"/>
      <c r="P2807" s="14"/>
      <c r="Q2807" s="13"/>
    </row>
    <row r="2808" spans="3:17" x14ac:dyDescent="0.25">
      <c r="C2808" s="12"/>
      <c r="D2808" s="7"/>
      <c r="P2808" s="14"/>
      <c r="Q2808" s="13"/>
    </row>
    <row r="2809" spans="3:17" x14ac:dyDescent="0.25">
      <c r="C2809" s="12"/>
      <c r="D2809" s="7"/>
      <c r="P2809" s="14"/>
      <c r="Q2809" s="13"/>
    </row>
    <row r="2810" spans="3:17" x14ac:dyDescent="0.25">
      <c r="C2810" s="12"/>
      <c r="D2810" s="7"/>
      <c r="P2810" s="14"/>
      <c r="Q2810" s="13"/>
    </row>
    <row r="2811" spans="3:17" x14ac:dyDescent="0.25">
      <c r="C2811" s="12"/>
      <c r="D2811" s="7"/>
      <c r="P2811" s="14"/>
      <c r="Q2811" s="13"/>
    </row>
    <row r="2812" spans="3:17" x14ac:dyDescent="0.25">
      <c r="C2812" s="12"/>
      <c r="D2812" s="7"/>
      <c r="P2812" s="14"/>
      <c r="Q2812" s="13"/>
    </row>
    <row r="2813" spans="3:17" x14ac:dyDescent="0.25">
      <c r="C2813" s="12"/>
      <c r="D2813" s="7"/>
      <c r="P2813" s="14"/>
      <c r="Q2813" s="13"/>
    </row>
    <row r="2814" spans="3:17" x14ac:dyDescent="0.25">
      <c r="C2814" s="12"/>
      <c r="D2814" s="7"/>
      <c r="P2814" s="14"/>
      <c r="Q2814" s="13"/>
    </row>
    <row r="2815" spans="3:17" x14ac:dyDescent="0.25">
      <c r="C2815" s="12"/>
      <c r="D2815" s="7"/>
      <c r="P2815" s="14"/>
      <c r="Q2815" s="13"/>
    </row>
    <row r="2816" spans="3:17" x14ac:dyDescent="0.25">
      <c r="C2816" s="12"/>
      <c r="D2816" s="7"/>
      <c r="P2816" s="14"/>
      <c r="Q2816" s="13"/>
    </row>
    <row r="2817" spans="3:17" x14ac:dyDescent="0.25">
      <c r="C2817" s="12"/>
      <c r="D2817" s="7"/>
      <c r="P2817" s="14"/>
      <c r="Q2817" s="13"/>
    </row>
    <row r="2818" spans="3:17" x14ac:dyDescent="0.25">
      <c r="C2818" s="12"/>
      <c r="D2818" s="7"/>
      <c r="P2818" s="14"/>
      <c r="Q2818" s="13"/>
    </row>
    <row r="2819" spans="3:17" x14ac:dyDescent="0.25">
      <c r="C2819" s="12"/>
      <c r="D2819" s="7"/>
      <c r="P2819" s="14"/>
      <c r="Q2819" s="13"/>
    </row>
    <row r="2820" spans="3:17" x14ac:dyDescent="0.25">
      <c r="C2820" s="12"/>
      <c r="D2820" s="7"/>
      <c r="P2820" s="14"/>
      <c r="Q2820" s="13"/>
    </row>
    <row r="2821" spans="3:17" x14ac:dyDescent="0.25">
      <c r="C2821" s="12"/>
      <c r="D2821" s="7"/>
      <c r="P2821" s="14"/>
      <c r="Q2821" s="13"/>
    </row>
    <row r="2822" spans="3:17" x14ac:dyDescent="0.25">
      <c r="C2822" s="12"/>
      <c r="D2822" s="7"/>
      <c r="P2822" s="14"/>
      <c r="Q2822" s="13"/>
    </row>
    <row r="2823" spans="3:17" x14ac:dyDescent="0.25">
      <c r="C2823" s="12"/>
      <c r="D2823" s="7"/>
      <c r="P2823" s="14"/>
      <c r="Q2823" s="13"/>
    </row>
    <row r="2824" spans="3:17" x14ac:dyDescent="0.25">
      <c r="C2824" s="12"/>
      <c r="D2824" s="7"/>
      <c r="P2824" s="14"/>
      <c r="Q2824" s="13"/>
    </row>
    <row r="2825" spans="3:17" x14ac:dyDescent="0.25">
      <c r="C2825" s="12"/>
      <c r="D2825" s="7"/>
      <c r="P2825" s="14"/>
      <c r="Q2825" s="13"/>
    </row>
    <row r="2826" spans="3:17" x14ac:dyDescent="0.25">
      <c r="C2826" s="12"/>
      <c r="D2826" s="7"/>
      <c r="P2826" s="14"/>
      <c r="Q2826" s="13"/>
    </row>
    <row r="2827" spans="3:17" x14ac:dyDescent="0.25">
      <c r="C2827" s="12"/>
      <c r="D2827" s="7"/>
      <c r="P2827" s="14"/>
      <c r="Q2827" s="13"/>
    </row>
    <row r="2828" spans="3:17" x14ac:dyDescent="0.25">
      <c r="C2828" s="12"/>
      <c r="D2828" s="7"/>
      <c r="P2828" s="14"/>
      <c r="Q2828" s="13"/>
    </row>
    <row r="2829" spans="3:17" x14ac:dyDescent="0.25">
      <c r="C2829" s="12"/>
      <c r="D2829" s="7"/>
      <c r="P2829" s="14"/>
      <c r="Q2829" s="13"/>
    </row>
    <row r="2830" spans="3:17" x14ac:dyDescent="0.25">
      <c r="C2830" s="12"/>
      <c r="D2830" s="7"/>
      <c r="P2830" s="14"/>
      <c r="Q2830" s="13"/>
    </row>
    <row r="2831" spans="3:17" x14ac:dyDescent="0.25">
      <c r="C2831" s="12"/>
      <c r="D2831" s="7"/>
      <c r="P2831" s="14"/>
      <c r="Q2831" s="13"/>
    </row>
    <row r="2832" spans="3:17" x14ac:dyDescent="0.25">
      <c r="C2832" s="12"/>
      <c r="D2832" s="7"/>
      <c r="P2832" s="14"/>
      <c r="Q2832" s="13"/>
    </row>
    <row r="2833" spans="3:17" x14ac:dyDescent="0.25">
      <c r="C2833" s="12"/>
      <c r="D2833" s="7"/>
      <c r="P2833" s="14"/>
      <c r="Q2833" s="13"/>
    </row>
    <row r="2834" spans="3:17" x14ac:dyDescent="0.25">
      <c r="C2834" s="12"/>
      <c r="D2834" s="7"/>
      <c r="P2834" s="14"/>
      <c r="Q2834" s="13"/>
    </row>
    <row r="2835" spans="3:17" x14ac:dyDescent="0.25">
      <c r="C2835" s="12"/>
      <c r="D2835" s="7"/>
      <c r="P2835" s="14"/>
      <c r="Q2835" s="13"/>
    </row>
    <row r="2836" spans="3:17" x14ac:dyDescent="0.25">
      <c r="C2836" s="12"/>
      <c r="D2836" s="7"/>
      <c r="P2836" s="14"/>
      <c r="Q2836" s="13"/>
    </row>
    <row r="2837" spans="3:17" x14ac:dyDescent="0.25">
      <c r="C2837" s="12"/>
      <c r="D2837" s="7"/>
      <c r="P2837" s="14"/>
      <c r="Q2837" s="13"/>
    </row>
    <row r="2838" spans="3:17" x14ac:dyDescent="0.25">
      <c r="C2838" s="12"/>
      <c r="D2838" s="7"/>
      <c r="P2838" s="14"/>
      <c r="Q2838" s="13"/>
    </row>
    <row r="2839" spans="3:17" x14ac:dyDescent="0.25">
      <c r="C2839" s="12"/>
      <c r="D2839" s="7"/>
      <c r="P2839" s="14"/>
      <c r="Q2839" s="13"/>
    </row>
    <row r="2840" spans="3:17" x14ac:dyDescent="0.25">
      <c r="C2840" s="12"/>
      <c r="D2840" s="7"/>
      <c r="P2840" s="14"/>
      <c r="Q2840" s="13"/>
    </row>
    <row r="2841" spans="3:17" x14ac:dyDescent="0.25">
      <c r="C2841" s="12"/>
      <c r="D2841" s="7"/>
      <c r="P2841" s="14"/>
      <c r="Q2841" s="13"/>
    </row>
    <row r="2842" spans="3:17" x14ac:dyDescent="0.25">
      <c r="C2842" s="12"/>
      <c r="D2842" s="7"/>
      <c r="P2842" s="14"/>
      <c r="Q2842" s="13"/>
    </row>
    <row r="2843" spans="3:17" x14ac:dyDescent="0.25">
      <c r="C2843" s="12"/>
      <c r="D2843" s="7"/>
      <c r="P2843" s="14"/>
      <c r="Q2843" s="13"/>
    </row>
    <row r="2844" spans="3:17" x14ac:dyDescent="0.25">
      <c r="C2844" s="12"/>
      <c r="D2844" s="7"/>
      <c r="P2844" s="14"/>
      <c r="Q2844" s="13"/>
    </row>
    <row r="2845" spans="3:17" x14ac:dyDescent="0.25">
      <c r="C2845" s="12"/>
      <c r="D2845" s="7"/>
      <c r="P2845" s="14"/>
      <c r="Q2845" s="13"/>
    </row>
    <row r="2846" spans="3:17" x14ac:dyDescent="0.25">
      <c r="C2846" s="12"/>
      <c r="D2846" s="7"/>
      <c r="P2846" s="14"/>
      <c r="Q2846" s="13"/>
    </row>
    <row r="2847" spans="3:17" x14ac:dyDescent="0.25">
      <c r="C2847" s="12"/>
      <c r="D2847" s="7"/>
      <c r="P2847" s="14"/>
      <c r="Q2847" s="13"/>
    </row>
    <row r="2848" spans="3:17" x14ac:dyDescent="0.25">
      <c r="C2848" s="12"/>
      <c r="D2848" s="7"/>
      <c r="P2848" s="14"/>
      <c r="Q2848" s="13"/>
    </row>
    <row r="2849" spans="3:17" x14ac:dyDescent="0.25">
      <c r="C2849" s="12"/>
      <c r="D2849" s="7"/>
      <c r="P2849" s="14"/>
      <c r="Q2849" s="13"/>
    </row>
    <row r="2850" spans="3:17" x14ac:dyDescent="0.25">
      <c r="C2850" s="12"/>
      <c r="D2850" s="7"/>
      <c r="P2850" s="14"/>
      <c r="Q2850" s="13"/>
    </row>
    <row r="2851" spans="3:17" x14ac:dyDescent="0.25">
      <c r="C2851" s="12"/>
      <c r="D2851" s="7"/>
      <c r="P2851" s="14"/>
      <c r="Q2851" s="13"/>
    </row>
    <row r="2852" spans="3:17" x14ac:dyDescent="0.25">
      <c r="C2852" s="12"/>
      <c r="D2852" s="7"/>
      <c r="P2852" s="14"/>
      <c r="Q2852" s="13"/>
    </row>
    <row r="2853" spans="3:17" x14ac:dyDescent="0.25">
      <c r="C2853" s="12"/>
      <c r="D2853" s="7"/>
      <c r="P2853" s="14"/>
      <c r="Q2853" s="13"/>
    </row>
    <row r="2854" spans="3:17" x14ac:dyDescent="0.25">
      <c r="C2854" s="12"/>
      <c r="D2854" s="7"/>
      <c r="P2854" s="14"/>
      <c r="Q2854" s="13"/>
    </row>
    <row r="2855" spans="3:17" x14ac:dyDescent="0.25">
      <c r="C2855" s="12"/>
      <c r="D2855" s="7"/>
      <c r="P2855" s="14"/>
      <c r="Q2855" s="13"/>
    </row>
    <row r="2856" spans="3:17" x14ac:dyDescent="0.25">
      <c r="C2856" s="12"/>
      <c r="D2856" s="7"/>
      <c r="P2856" s="14"/>
      <c r="Q2856" s="13"/>
    </row>
    <row r="2857" spans="3:17" x14ac:dyDescent="0.25">
      <c r="C2857" s="12"/>
      <c r="D2857" s="7"/>
      <c r="P2857" s="14"/>
      <c r="Q2857" s="13"/>
    </row>
    <row r="2858" spans="3:17" x14ac:dyDescent="0.25">
      <c r="C2858" s="12"/>
      <c r="D2858" s="7"/>
      <c r="P2858" s="14"/>
      <c r="Q2858" s="13"/>
    </row>
    <row r="2859" spans="3:17" x14ac:dyDescent="0.25">
      <c r="C2859" s="12"/>
      <c r="D2859" s="7"/>
      <c r="P2859" s="14"/>
      <c r="Q2859" s="13"/>
    </row>
    <row r="2860" spans="3:17" x14ac:dyDescent="0.25">
      <c r="C2860" s="12"/>
      <c r="D2860" s="7"/>
      <c r="P2860" s="14"/>
      <c r="Q2860" s="13"/>
    </row>
    <row r="2861" spans="3:17" x14ac:dyDescent="0.25">
      <c r="C2861" s="12"/>
      <c r="D2861" s="7"/>
      <c r="P2861" s="14"/>
      <c r="Q2861" s="13"/>
    </row>
    <row r="2862" spans="3:17" x14ac:dyDescent="0.25">
      <c r="C2862" s="12"/>
      <c r="D2862" s="7"/>
      <c r="P2862" s="14"/>
      <c r="Q2862" s="13"/>
    </row>
    <row r="2863" spans="3:17" x14ac:dyDescent="0.25">
      <c r="C2863" s="12"/>
      <c r="D2863" s="7"/>
      <c r="P2863" s="14"/>
      <c r="Q2863" s="13"/>
    </row>
    <row r="2864" spans="3:17" x14ac:dyDescent="0.25">
      <c r="C2864" s="12"/>
      <c r="D2864" s="7"/>
      <c r="P2864" s="14"/>
      <c r="Q2864" s="13"/>
    </row>
    <row r="2865" spans="3:17" x14ac:dyDescent="0.25">
      <c r="C2865" s="12"/>
      <c r="D2865" s="7"/>
      <c r="P2865" s="14"/>
      <c r="Q2865" s="13"/>
    </row>
    <row r="2866" spans="3:17" x14ac:dyDescent="0.25">
      <c r="C2866" s="12"/>
      <c r="D2866" s="7"/>
      <c r="P2866" s="14"/>
      <c r="Q2866" s="13"/>
    </row>
    <row r="2867" spans="3:17" x14ac:dyDescent="0.25">
      <c r="C2867" s="12"/>
      <c r="D2867" s="7"/>
      <c r="P2867" s="14"/>
      <c r="Q2867" s="13"/>
    </row>
    <row r="2868" spans="3:17" x14ac:dyDescent="0.25">
      <c r="C2868" s="12"/>
      <c r="D2868" s="7"/>
      <c r="P2868" s="14"/>
      <c r="Q2868" s="13"/>
    </row>
    <row r="2869" spans="3:17" x14ac:dyDescent="0.25">
      <c r="C2869" s="12"/>
      <c r="D2869" s="7"/>
      <c r="P2869" s="14"/>
      <c r="Q2869" s="13"/>
    </row>
    <row r="2870" spans="3:17" x14ac:dyDescent="0.25">
      <c r="C2870" s="12"/>
      <c r="D2870" s="7"/>
      <c r="P2870" s="14"/>
      <c r="Q2870" s="13"/>
    </row>
    <row r="2871" spans="3:17" x14ac:dyDescent="0.25">
      <c r="C2871" s="12"/>
      <c r="D2871" s="7"/>
      <c r="P2871" s="14"/>
      <c r="Q2871" s="13"/>
    </row>
    <row r="2872" spans="3:17" x14ac:dyDescent="0.25">
      <c r="C2872" s="12"/>
      <c r="D2872" s="7"/>
      <c r="P2872" s="14"/>
      <c r="Q2872" s="13"/>
    </row>
    <row r="2873" spans="3:17" x14ac:dyDescent="0.25">
      <c r="C2873" s="12"/>
      <c r="D2873" s="7"/>
      <c r="P2873" s="14"/>
      <c r="Q2873" s="13"/>
    </row>
    <row r="2874" spans="3:17" x14ac:dyDescent="0.25">
      <c r="C2874" s="12"/>
      <c r="D2874" s="7"/>
      <c r="P2874" s="14"/>
      <c r="Q2874" s="13"/>
    </row>
    <row r="2875" spans="3:17" x14ac:dyDescent="0.25">
      <c r="C2875" s="12"/>
      <c r="D2875" s="7"/>
      <c r="P2875" s="14"/>
      <c r="Q2875" s="13"/>
    </row>
    <row r="2876" spans="3:17" x14ac:dyDescent="0.25">
      <c r="C2876" s="12"/>
      <c r="D2876" s="7"/>
      <c r="P2876" s="14"/>
      <c r="Q2876" s="13"/>
    </row>
    <row r="2877" spans="3:17" x14ac:dyDescent="0.25">
      <c r="C2877" s="12"/>
      <c r="D2877" s="7"/>
      <c r="P2877" s="14"/>
      <c r="Q2877" s="13"/>
    </row>
    <row r="2878" spans="3:17" x14ac:dyDescent="0.25">
      <c r="C2878" s="12"/>
      <c r="D2878" s="7"/>
      <c r="P2878" s="14"/>
      <c r="Q2878" s="13"/>
    </row>
    <row r="2879" spans="3:17" x14ac:dyDescent="0.25">
      <c r="C2879" s="12"/>
      <c r="D2879" s="7"/>
      <c r="P2879" s="14"/>
      <c r="Q2879" s="13"/>
    </row>
    <row r="2880" spans="3:17" x14ac:dyDescent="0.25">
      <c r="C2880" s="12"/>
      <c r="D2880" s="7"/>
      <c r="P2880" s="14"/>
      <c r="Q2880" s="13"/>
    </row>
    <row r="2881" spans="3:17" x14ac:dyDescent="0.25">
      <c r="C2881" s="12"/>
      <c r="D2881" s="7"/>
      <c r="P2881" s="14"/>
      <c r="Q2881" s="13"/>
    </row>
    <row r="2882" spans="3:17" x14ac:dyDescent="0.25">
      <c r="C2882" s="12"/>
      <c r="D2882" s="7"/>
      <c r="P2882" s="14"/>
      <c r="Q2882" s="13"/>
    </row>
    <row r="2883" spans="3:17" x14ac:dyDescent="0.25">
      <c r="C2883" s="12"/>
      <c r="D2883" s="7"/>
      <c r="P2883" s="14"/>
      <c r="Q2883" s="13"/>
    </row>
    <row r="2884" spans="3:17" x14ac:dyDescent="0.25">
      <c r="C2884" s="12"/>
      <c r="D2884" s="7"/>
      <c r="P2884" s="14"/>
      <c r="Q2884" s="13"/>
    </row>
    <row r="2885" spans="3:17" x14ac:dyDescent="0.25">
      <c r="C2885" s="12"/>
      <c r="D2885" s="7"/>
      <c r="P2885" s="14"/>
      <c r="Q2885" s="13"/>
    </row>
    <row r="2886" spans="3:17" x14ac:dyDescent="0.25">
      <c r="C2886" s="12"/>
      <c r="D2886" s="7"/>
      <c r="P2886" s="14"/>
      <c r="Q2886" s="13"/>
    </row>
    <row r="2887" spans="3:17" x14ac:dyDescent="0.25">
      <c r="C2887" s="12"/>
      <c r="D2887" s="7"/>
      <c r="P2887" s="14"/>
      <c r="Q2887" s="13"/>
    </row>
    <row r="2888" spans="3:17" x14ac:dyDescent="0.25">
      <c r="C2888" s="12"/>
      <c r="D2888" s="7"/>
      <c r="P2888" s="14"/>
      <c r="Q2888" s="13"/>
    </row>
    <row r="2889" spans="3:17" x14ac:dyDescent="0.25">
      <c r="C2889" s="12"/>
      <c r="D2889" s="7"/>
      <c r="P2889" s="14"/>
      <c r="Q2889" s="13"/>
    </row>
    <row r="2890" spans="3:17" x14ac:dyDescent="0.25">
      <c r="C2890" s="12"/>
      <c r="D2890" s="7"/>
      <c r="P2890" s="14"/>
      <c r="Q2890" s="13"/>
    </row>
    <row r="2891" spans="3:17" x14ac:dyDescent="0.25">
      <c r="C2891" s="12"/>
      <c r="D2891" s="7"/>
      <c r="P2891" s="14"/>
      <c r="Q2891" s="13"/>
    </row>
    <row r="2892" spans="3:17" x14ac:dyDescent="0.25">
      <c r="C2892" s="12"/>
      <c r="D2892" s="7"/>
      <c r="P2892" s="14"/>
      <c r="Q2892" s="13"/>
    </row>
    <row r="2893" spans="3:17" x14ac:dyDescent="0.25">
      <c r="C2893" s="12"/>
      <c r="D2893" s="7"/>
      <c r="P2893" s="14"/>
      <c r="Q2893" s="13"/>
    </row>
    <row r="2894" spans="3:17" x14ac:dyDescent="0.25">
      <c r="C2894" s="12"/>
      <c r="D2894" s="7"/>
      <c r="P2894" s="14"/>
      <c r="Q2894" s="13"/>
    </row>
    <row r="2895" spans="3:17" x14ac:dyDescent="0.25">
      <c r="C2895" s="12"/>
      <c r="D2895" s="7"/>
      <c r="P2895" s="14"/>
      <c r="Q2895" s="13"/>
    </row>
    <row r="2896" spans="3:17" x14ac:dyDescent="0.25">
      <c r="C2896" s="12"/>
      <c r="D2896" s="7"/>
      <c r="P2896" s="14"/>
      <c r="Q2896" s="13"/>
    </row>
    <row r="2897" spans="3:17" x14ac:dyDescent="0.25">
      <c r="C2897" s="12"/>
      <c r="D2897" s="7"/>
      <c r="P2897" s="14"/>
      <c r="Q2897" s="13"/>
    </row>
    <row r="2898" spans="3:17" x14ac:dyDescent="0.25">
      <c r="C2898" s="12"/>
      <c r="D2898" s="7"/>
      <c r="P2898" s="14"/>
      <c r="Q2898" s="13"/>
    </row>
    <row r="2899" spans="3:17" x14ac:dyDescent="0.25">
      <c r="C2899" s="12"/>
      <c r="D2899" s="7"/>
      <c r="P2899" s="14"/>
      <c r="Q2899" s="13"/>
    </row>
    <row r="2900" spans="3:17" x14ac:dyDescent="0.25">
      <c r="C2900" s="12"/>
      <c r="D2900" s="7"/>
      <c r="P2900" s="14"/>
      <c r="Q2900" s="13"/>
    </row>
    <row r="2901" spans="3:17" x14ac:dyDescent="0.25">
      <c r="C2901" s="12"/>
      <c r="D2901" s="7"/>
      <c r="P2901" s="14"/>
      <c r="Q2901" s="13"/>
    </row>
    <row r="2902" spans="3:17" x14ac:dyDescent="0.25">
      <c r="C2902" s="12"/>
      <c r="D2902" s="7"/>
      <c r="P2902" s="14"/>
      <c r="Q2902" s="13"/>
    </row>
    <row r="2903" spans="3:17" x14ac:dyDescent="0.25">
      <c r="C2903" s="12"/>
      <c r="D2903" s="7"/>
      <c r="P2903" s="14"/>
      <c r="Q2903" s="13"/>
    </row>
    <row r="2904" spans="3:17" x14ac:dyDescent="0.25">
      <c r="C2904" s="12"/>
      <c r="D2904" s="7"/>
      <c r="P2904" s="14"/>
      <c r="Q2904" s="13"/>
    </row>
    <row r="2905" spans="3:17" x14ac:dyDescent="0.25">
      <c r="C2905" s="12"/>
      <c r="D2905" s="7"/>
      <c r="P2905" s="14"/>
      <c r="Q2905" s="13"/>
    </row>
    <row r="2906" spans="3:17" x14ac:dyDescent="0.25">
      <c r="C2906" s="12"/>
      <c r="D2906" s="7"/>
      <c r="P2906" s="14"/>
      <c r="Q2906" s="13"/>
    </row>
    <row r="2907" spans="3:17" x14ac:dyDescent="0.25">
      <c r="C2907" s="12"/>
      <c r="D2907" s="7"/>
      <c r="P2907" s="14"/>
      <c r="Q2907" s="13"/>
    </row>
    <row r="2908" spans="3:17" x14ac:dyDescent="0.25">
      <c r="C2908" s="12"/>
      <c r="D2908" s="7"/>
      <c r="P2908" s="14"/>
      <c r="Q2908" s="13"/>
    </row>
    <row r="2909" spans="3:17" x14ac:dyDescent="0.25">
      <c r="C2909" s="12"/>
      <c r="D2909" s="7"/>
      <c r="P2909" s="14"/>
      <c r="Q2909" s="13"/>
    </row>
    <row r="2910" spans="3:17" x14ac:dyDescent="0.25">
      <c r="C2910" s="12"/>
      <c r="D2910" s="7"/>
      <c r="P2910" s="14"/>
      <c r="Q2910" s="13"/>
    </row>
    <row r="2911" spans="3:17" x14ac:dyDescent="0.25">
      <c r="C2911" s="12"/>
      <c r="D2911" s="7"/>
      <c r="P2911" s="14"/>
      <c r="Q2911" s="13"/>
    </row>
    <row r="2912" spans="3:17" x14ac:dyDescent="0.25">
      <c r="C2912" s="12"/>
      <c r="D2912" s="7"/>
      <c r="P2912" s="14"/>
      <c r="Q2912" s="13"/>
    </row>
    <row r="2913" spans="3:17" x14ac:dyDescent="0.25">
      <c r="C2913" s="12"/>
      <c r="D2913" s="7"/>
      <c r="P2913" s="14"/>
      <c r="Q2913" s="13"/>
    </row>
    <row r="2914" spans="3:17" x14ac:dyDescent="0.25">
      <c r="C2914" s="12"/>
      <c r="D2914" s="7"/>
      <c r="P2914" s="14"/>
      <c r="Q2914" s="13"/>
    </row>
    <row r="2915" spans="3:17" x14ac:dyDescent="0.25">
      <c r="C2915" s="12"/>
      <c r="D2915" s="7"/>
      <c r="P2915" s="14"/>
      <c r="Q2915" s="13"/>
    </row>
    <row r="2916" spans="3:17" x14ac:dyDescent="0.25">
      <c r="C2916" s="12"/>
      <c r="D2916" s="7"/>
      <c r="P2916" s="14"/>
      <c r="Q2916" s="13"/>
    </row>
    <row r="2917" spans="3:17" x14ac:dyDescent="0.25">
      <c r="C2917" s="12"/>
      <c r="D2917" s="7"/>
      <c r="P2917" s="14"/>
      <c r="Q2917" s="13"/>
    </row>
    <row r="2918" spans="3:17" x14ac:dyDescent="0.25">
      <c r="C2918" s="12"/>
      <c r="D2918" s="7"/>
      <c r="P2918" s="14"/>
      <c r="Q2918" s="13"/>
    </row>
    <row r="2919" spans="3:17" x14ac:dyDescent="0.25">
      <c r="C2919" s="12"/>
      <c r="D2919" s="7"/>
      <c r="P2919" s="14"/>
      <c r="Q2919" s="13"/>
    </row>
    <row r="2920" spans="3:17" x14ac:dyDescent="0.25">
      <c r="C2920" s="12"/>
      <c r="D2920" s="7"/>
      <c r="P2920" s="14"/>
      <c r="Q2920" s="13"/>
    </row>
    <row r="2921" spans="3:17" x14ac:dyDescent="0.25">
      <c r="C2921" s="12"/>
      <c r="D2921" s="7"/>
      <c r="P2921" s="14"/>
      <c r="Q2921" s="13"/>
    </row>
    <row r="2922" spans="3:17" x14ac:dyDescent="0.25">
      <c r="C2922" s="12"/>
      <c r="D2922" s="7"/>
      <c r="P2922" s="14"/>
      <c r="Q2922" s="13"/>
    </row>
    <row r="2923" spans="3:17" x14ac:dyDescent="0.25">
      <c r="C2923" s="12"/>
      <c r="D2923" s="7"/>
      <c r="P2923" s="14"/>
      <c r="Q2923" s="13"/>
    </row>
    <row r="2924" spans="3:17" x14ac:dyDescent="0.25">
      <c r="C2924" s="12"/>
      <c r="D2924" s="7"/>
      <c r="P2924" s="14"/>
      <c r="Q2924" s="13"/>
    </row>
    <row r="2925" spans="3:17" x14ac:dyDescent="0.25">
      <c r="C2925" s="12"/>
      <c r="D2925" s="7"/>
      <c r="P2925" s="14"/>
      <c r="Q2925" s="13"/>
    </row>
    <row r="2926" spans="3:17" x14ac:dyDescent="0.25">
      <c r="C2926" s="12"/>
      <c r="D2926" s="7"/>
      <c r="P2926" s="14"/>
      <c r="Q2926" s="13"/>
    </row>
    <row r="2927" spans="3:17" x14ac:dyDescent="0.25">
      <c r="C2927" s="12"/>
      <c r="D2927" s="7"/>
      <c r="P2927" s="14"/>
      <c r="Q2927" s="13"/>
    </row>
    <row r="2928" spans="3:17" x14ac:dyDescent="0.25">
      <c r="C2928" s="12"/>
      <c r="D2928" s="7"/>
      <c r="P2928" s="14"/>
      <c r="Q2928" s="13"/>
    </row>
    <row r="2929" spans="3:17" x14ac:dyDescent="0.25">
      <c r="C2929" s="12"/>
      <c r="D2929" s="7"/>
      <c r="P2929" s="14"/>
      <c r="Q2929" s="13"/>
    </row>
    <row r="2930" spans="3:17" x14ac:dyDescent="0.25">
      <c r="C2930" s="12"/>
      <c r="D2930" s="7"/>
      <c r="P2930" s="14"/>
      <c r="Q2930" s="13"/>
    </row>
    <row r="2931" spans="3:17" x14ac:dyDescent="0.25">
      <c r="C2931" s="12"/>
      <c r="D2931" s="7"/>
      <c r="P2931" s="14"/>
      <c r="Q2931" s="13"/>
    </row>
    <row r="2932" spans="3:17" x14ac:dyDescent="0.25">
      <c r="C2932" s="12"/>
      <c r="D2932" s="7"/>
      <c r="P2932" s="14"/>
      <c r="Q2932" s="13"/>
    </row>
    <row r="2933" spans="3:17" x14ac:dyDescent="0.25">
      <c r="C2933" s="12"/>
      <c r="D2933" s="7"/>
      <c r="P2933" s="14"/>
      <c r="Q2933" s="13"/>
    </row>
    <row r="2934" spans="3:17" x14ac:dyDescent="0.25">
      <c r="C2934" s="12"/>
      <c r="D2934" s="7"/>
      <c r="P2934" s="14"/>
      <c r="Q2934" s="13"/>
    </row>
    <row r="2935" spans="3:17" x14ac:dyDescent="0.25">
      <c r="C2935" s="12"/>
      <c r="D2935" s="7"/>
      <c r="P2935" s="14"/>
      <c r="Q2935" s="13"/>
    </row>
    <row r="2936" spans="3:17" x14ac:dyDescent="0.25">
      <c r="C2936" s="12"/>
      <c r="D2936" s="7"/>
      <c r="P2936" s="14"/>
      <c r="Q2936" s="13"/>
    </row>
    <row r="2937" spans="3:17" x14ac:dyDescent="0.25">
      <c r="C2937" s="12"/>
      <c r="D2937" s="7"/>
      <c r="P2937" s="14"/>
      <c r="Q2937" s="13"/>
    </row>
    <row r="2938" spans="3:17" x14ac:dyDescent="0.25">
      <c r="C2938" s="12"/>
      <c r="D2938" s="7"/>
      <c r="P2938" s="14"/>
      <c r="Q2938" s="13"/>
    </row>
    <row r="2939" spans="3:17" x14ac:dyDescent="0.25">
      <c r="C2939" s="12"/>
      <c r="D2939" s="7"/>
      <c r="P2939" s="14"/>
      <c r="Q2939" s="13"/>
    </row>
    <row r="2940" spans="3:17" x14ac:dyDescent="0.25">
      <c r="C2940" s="12"/>
      <c r="D2940" s="7"/>
      <c r="P2940" s="14"/>
      <c r="Q2940" s="13"/>
    </row>
    <row r="2941" spans="3:17" x14ac:dyDescent="0.25">
      <c r="C2941" s="12"/>
      <c r="D2941" s="7"/>
      <c r="P2941" s="14"/>
      <c r="Q2941" s="13"/>
    </row>
    <row r="2942" spans="3:17" x14ac:dyDescent="0.25">
      <c r="C2942" s="12"/>
      <c r="D2942" s="7"/>
      <c r="P2942" s="14"/>
      <c r="Q2942" s="13"/>
    </row>
    <row r="2943" spans="3:17" x14ac:dyDescent="0.25">
      <c r="C2943" s="12"/>
      <c r="D2943" s="7"/>
      <c r="P2943" s="14"/>
      <c r="Q2943" s="13"/>
    </row>
    <row r="2944" spans="3:17" x14ac:dyDescent="0.25">
      <c r="C2944" s="12"/>
      <c r="D2944" s="7"/>
      <c r="P2944" s="14"/>
      <c r="Q2944" s="13"/>
    </row>
    <row r="2945" spans="3:17" x14ac:dyDescent="0.25">
      <c r="C2945" s="12"/>
      <c r="D2945" s="7"/>
      <c r="P2945" s="14"/>
      <c r="Q2945" s="13"/>
    </row>
    <row r="2946" spans="3:17" x14ac:dyDescent="0.25">
      <c r="C2946" s="12"/>
      <c r="D2946" s="7"/>
      <c r="P2946" s="14"/>
      <c r="Q2946" s="13"/>
    </row>
    <row r="2947" spans="3:17" x14ac:dyDescent="0.25">
      <c r="C2947" s="12"/>
      <c r="D2947" s="7"/>
      <c r="P2947" s="14"/>
      <c r="Q2947" s="13"/>
    </row>
    <row r="2948" spans="3:17" x14ac:dyDescent="0.25">
      <c r="C2948" s="12"/>
      <c r="D2948" s="7"/>
      <c r="P2948" s="14"/>
      <c r="Q2948" s="13"/>
    </row>
    <row r="2949" spans="3:17" x14ac:dyDescent="0.25">
      <c r="C2949" s="12"/>
      <c r="D2949" s="7"/>
      <c r="P2949" s="14"/>
      <c r="Q2949" s="13"/>
    </row>
    <row r="2950" spans="3:17" x14ac:dyDescent="0.25">
      <c r="C2950" s="12"/>
      <c r="D2950" s="7"/>
      <c r="P2950" s="14"/>
      <c r="Q2950" s="13"/>
    </row>
    <row r="2951" spans="3:17" x14ac:dyDescent="0.25">
      <c r="C2951" s="12"/>
      <c r="D2951" s="7"/>
      <c r="P2951" s="14"/>
      <c r="Q2951" s="13"/>
    </row>
    <row r="2952" spans="3:17" x14ac:dyDescent="0.25">
      <c r="C2952" s="12"/>
      <c r="D2952" s="7"/>
      <c r="P2952" s="14"/>
      <c r="Q2952" s="13"/>
    </row>
    <row r="2953" spans="3:17" x14ac:dyDescent="0.25">
      <c r="C2953" s="12"/>
      <c r="D2953" s="7"/>
      <c r="P2953" s="14"/>
      <c r="Q2953" s="13"/>
    </row>
    <row r="2954" spans="3:17" x14ac:dyDescent="0.25">
      <c r="C2954" s="12"/>
      <c r="D2954" s="7"/>
      <c r="P2954" s="14"/>
      <c r="Q2954" s="13"/>
    </row>
    <row r="2955" spans="3:17" x14ac:dyDescent="0.25">
      <c r="C2955" s="12"/>
      <c r="D2955" s="7"/>
      <c r="P2955" s="14"/>
      <c r="Q2955" s="13"/>
    </row>
    <row r="2956" spans="3:17" x14ac:dyDescent="0.25">
      <c r="C2956" s="12"/>
      <c r="D2956" s="7"/>
      <c r="P2956" s="14"/>
      <c r="Q2956" s="13"/>
    </row>
    <row r="2957" spans="3:17" x14ac:dyDescent="0.25">
      <c r="C2957" s="12"/>
      <c r="D2957" s="7"/>
      <c r="P2957" s="14"/>
      <c r="Q2957" s="13"/>
    </row>
    <row r="2958" spans="3:17" x14ac:dyDescent="0.25">
      <c r="C2958" s="12"/>
      <c r="D2958" s="7"/>
      <c r="P2958" s="14"/>
      <c r="Q2958" s="13"/>
    </row>
    <row r="2959" spans="3:17" x14ac:dyDescent="0.25">
      <c r="C2959" s="12"/>
      <c r="D2959" s="7"/>
      <c r="P2959" s="14"/>
      <c r="Q2959" s="13"/>
    </row>
    <row r="2960" spans="3:17" x14ac:dyDescent="0.25">
      <c r="C2960" s="12"/>
      <c r="D2960" s="7"/>
      <c r="P2960" s="14"/>
      <c r="Q2960" s="13"/>
    </row>
    <row r="2961" spans="3:17" x14ac:dyDescent="0.25">
      <c r="C2961" s="12"/>
      <c r="D2961" s="7"/>
      <c r="P2961" s="14"/>
      <c r="Q2961" s="13"/>
    </row>
    <row r="2962" spans="3:17" x14ac:dyDescent="0.25">
      <c r="C2962" s="12"/>
      <c r="D2962" s="7"/>
      <c r="P2962" s="14"/>
      <c r="Q2962" s="13"/>
    </row>
    <row r="2963" spans="3:17" x14ac:dyDescent="0.25">
      <c r="C2963" s="12"/>
      <c r="D2963" s="7"/>
      <c r="P2963" s="14"/>
      <c r="Q2963" s="13"/>
    </row>
    <row r="2964" spans="3:17" x14ac:dyDescent="0.25">
      <c r="C2964" s="12"/>
      <c r="D2964" s="7"/>
      <c r="P2964" s="14"/>
      <c r="Q2964" s="13"/>
    </row>
    <row r="2965" spans="3:17" x14ac:dyDescent="0.25">
      <c r="C2965" s="12"/>
      <c r="D2965" s="7"/>
      <c r="P2965" s="14"/>
      <c r="Q2965" s="13"/>
    </row>
    <row r="2966" spans="3:17" x14ac:dyDescent="0.25">
      <c r="C2966" s="12"/>
      <c r="D2966" s="7"/>
      <c r="P2966" s="14"/>
      <c r="Q2966" s="13"/>
    </row>
    <row r="2967" spans="3:17" x14ac:dyDescent="0.25">
      <c r="C2967" s="12"/>
      <c r="D2967" s="7"/>
      <c r="P2967" s="14"/>
      <c r="Q2967" s="13"/>
    </row>
    <row r="2968" spans="3:17" x14ac:dyDescent="0.25">
      <c r="C2968" s="12"/>
      <c r="D2968" s="7"/>
      <c r="P2968" s="14"/>
      <c r="Q2968" s="13"/>
    </row>
    <row r="2969" spans="3:17" x14ac:dyDescent="0.25">
      <c r="C2969" s="12"/>
      <c r="D2969" s="7"/>
      <c r="P2969" s="14"/>
      <c r="Q2969" s="13"/>
    </row>
    <row r="2970" spans="3:17" x14ac:dyDescent="0.25">
      <c r="C2970" s="12"/>
      <c r="D2970" s="7"/>
      <c r="P2970" s="14"/>
      <c r="Q2970" s="13"/>
    </row>
    <row r="2971" spans="3:17" x14ac:dyDescent="0.25">
      <c r="C2971" s="12"/>
      <c r="D2971" s="7"/>
      <c r="P2971" s="14"/>
      <c r="Q2971" s="13"/>
    </row>
    <row r="2972" spans="3:17" x14ac:dyDescent="0.25">
      <c r="C2972" s="12"/>
      <c r="D2972" s="7"/>
      <c r="P2972" s="14"/>
      <c r="Q2972" s="13"/>
    </row>
    <row r="2973" spans="3:17" x14ac:dyDescent="0.25">
      <c r="C2973" s="12"/>
      <c r="D2973" s="7"/>
      <c r="P2973" s="14"/>
      <c r="Q2973" s="13"/>
    </row>
    <row r="2974" spans="3:17" x14ac:dyDescent="0.25">
      <c r="C2974" s="12"/>
      <c r="D2974" s="7"/>
      <c r="P2974" s="14"/>
      <c r="Q2974" s="13"/>
    </row>
    <row r="2975" spans="3:17" x14ac:dyDescent="0.25">
      <c r="C2975" s="12"/>
      <c r="D2975" s="7"/>
      <c r="P2975" s="14"/>
      <c r="Q2975" s="13"/>
    </row>
    <row r="2976" spans="3:17" x14ac:dyDescent="0.25">
      <c r="C2976" s="12"/>
      <c r="D2976" s="7"/>
      <c r="P2976" s="14"/>
      <c r="Q2976" s="13"/>
    </row>
    <row r="2977" spans="3:17" x14ac:dyDescent="0.25">
      <c r="C2977" s="12"/>
      <c r="D2977" s="7"/>
      <c r="P2977" s="14"/>
      <c r="Q2977" s="13"/>
    </row>
    <row r="2978" spans="3:17" x14ac:dyDescent="0.25">
      <c r="C2978" s="12"/>
      <c r="D2978" s="7"/>
      <c r="P2978" s="14"/>
      <c r="Q2978" s="13"/>
    </row>
    <row r="2979" spans="3:17" x14ac:dyDescent="0.25">
      <c r="C2979" s="12"/>
      <c r="D2979" s="7"/>
      <c r="P2979" s="14"/>
      <c r="Q2979" s="13"/>
    </row>
    <row r="2980" spans="3:17" x14ac:dyDescent="0.25">
      <c r="C2980" s="12"/>
      <c r="D2980" s="7"/>
      <c r="P2980" s="14"/>
      <c r="Q2980" s="13"/>
    </row>
    <row r="2981" spans="3:17" x14ac:dyDescent="0.25">
      <c r="C2981" s="12"/>
      <c r="D2981" s="7"/>
      <c r="P2981" s="14"/>
      <c r="Q2981" s="13"/>
    </row>
    <row r="2982" spans="3:17" x14ac:dyDescent="0.25">
      <c r="C2982" s="12"/>
      <c r="D2982" s="7"/>
      <c r="P2982" s="14"/>
      <c r="Q2982" s="13"/>
    </row>
    <row r="2983" spans="3:17" x14ac:dyDescent="0.25">
      <c r="C2983" s="12"/>
      <c r="D2983" s="7"/>
      <c r="P2983" s="14"/>
      <c r="Q2983" s="13"/>
    </row>
    <row r="2984" spans="3:17" x14ac:dyDescent="0.25">
      <c r="C2984" s="12"/>
      <c r="D2984" s="7"/>
      <c r="P2984" s="14"/>
      <c r="Q2984" s="13"/>
    </row>
    <row r="2985" spans="3:17" x14ac:dyDescent="0.25">
      <c r="C2985" s="12"/>
      <c r="D2985" s="7"/>
      <c r="P2985" s="14"/>
      <c r="Q2985" s="13"/>
    </row>
    <row r="2986" spans="3:17" x14ac:dyDescent="0.25">
      <c r="C2986" s="12"/>
      <c r="D2986" s="7"/>
      <c r="P2986" s="14"/>
      <c r="Q2986" s="13"/>
    </row>
    <row r="2987" spans="3:17" x14ac:dyDescent="0.25">
      <c r="C2987" s="12"/>
      <c r="D2987" s="7"/>
      <c r="P2987" s="14"/>
      <c r="Q2987" s="13"/>
    </row>
    <row r="2988" spans="3:17" x14ac:dyDescent="0.25">
      <c r="C2988" s="12"/>
      <c r="D2988" s="7"/>
      <c r="P2988" s="14"/>
      <c r="Q2988" s="13"/>
    </row>
    <row r="2989" spans="3:17" x14ac:dyDescent="0.25">
      <c r="C2989" s="12"/>
      <c r="D2989" s="7"/>
      <c r="P2989" s="14"/>
      <c r="Q2989" s="13"/>
    </row>
    <row r="2990" spans="3:17" x14ac:dyDescent="0.25">
      <c r="C2990" s="12"/>
      <c r="D2990" s="7"/>
      <c r="P2990" s="14"/>
      <c r="Q2990" s="13"/>
    </row>
    <row r="2991" spans="3:17" x14ac:dyDescent="0.25">
      <c r="C2991" s="12"/>
      <c r="D2991" s="7"/>
      <c r="P2991" s="14"/>
      <c r="Q2991" s="13"/>
    </row>
    <row r="2992" spans="3:17" x14ac:dyDescent="0.25">
      <c r="C2992" s="12"/>
      <c r="D2992" s="7"/>
      <c r="P2992" s="14"/>
      <c r="Q2992" s="13"/>
    </row>
    <row r="2993" spans="3:17" x14ac:dyDescent="0.25">
      <c r="C2993" s="12"/>
      <c r="D2993" s="7"/>
      <c r="P2993" s="14"/>
      <c r="Q2993" s="13"/>
    </row>
    <row r="2994" spans="3:17" x14ac:dyDescent="0.25">
      <c r="C2994" s="12"/>
      <c r="D2994" s="7"/>
      <c r="P2994" s="14"/>
      <c r="Q2994" s="13"/>
    </row>
    <row r="2995" spans="3:17" x14ac:dyDescent="0.25">
      <c r="C2995" s="12"/>
      <c r="D2995" s="7"/>
      <c r="P2995" s="14"/>
      <c r="Q2995" s="13"/>
    </row>
    <row r="2996" spans="3:17" x14ac:dyDescent="0.25">
      <c r="C2996" s="12"/>
      <c r="D2996" s="7"/>
      <c r="P2996" s="14"/>
      <c r="Q2996" s="13"/>
    </row>
    <row r="2997" spans="3:17" x14ac:dyDescent="0.25">
      <c r="C2997" s="12"/>
      <c r="D2997" s="7"/>
      <c r="P2997" s="14"/>
      <c r="Q2997" s="13"/>
    </row>
    <row r="2998" spans="3:17" x14ac:dyDescent="0.25">
      <c r="C2998" s="12"/>
      <c r="D2998" s="7"/>
      <c r="P2998" s="14"/>
      <c r="Q2998" s="13"/>
    </row>
    <row r="2999" spans="3:17" x14ac:dyDescent="0.25">
      <c r="C2999" s="12"/>
      <c r="D2999" s="7"/>
      <c r="P2999" s="14"/>
      <c r="Q2999" s="13"/>
    </row>
    <row r="3000" spans="3:17" x14ac:dyDescent="0.25">
      <c r="C3000" s="12"/>
      <c r="D3000" s="7"/>
      <c r="P3000" s="14"/>
      <c r="Q3000" s="13"/>
    </row>
    <row r="3001" spans="3:17" x14ac:dyDescent="0.25">
      <c r="C3001" s="12"/>
      <c r="D3001" s="7"/>
      <c r="P3001" s="14"/>
      <c r="Q3001" s="13"/>
    </row>
    <row r="3002" spans="3:17" x14ac:dyDescent="0.25">
      <c r="C3002" s="12"/>
      <c r="D3002" s="7"/>
      <c r="P3002" s="14"/>
      <c r="Q3002" s="13"/>
    </row>
    <row r="3003" spans="3:17" x14ac:dyDescent="0.25">
      <c r="C3003" s="12"/>
      <c r="D3003" s="7"/>
      <c r="P3003" s="14"/>
      <c r="Q3003" s="13"/>
    </row>
    <row r="3004" spans="3:17" x14ac:dyDescent="0.25">
      <c r="C3004" s="12"/>
      <c r="D3004" s="7"/>
      <c r="P3004" s="14"/>
      <c r="Q3004" s="13"/>
    </row>
    <row r="3005" spans="3:17" x14ac:dyDescent="0.25">
      <c r="C3005" s="12"/>
      <c r="D3005" s="7"/>
      <c r="P3005" s="14"/>
      <c r="Q3005" s="13"/>
    </row>
    <row r="3006" spans="3:17" x14ac:dyDescent="0.25">
      <c r="C3006" s="12"/>
      <c r="D3006" s="7"/>
      <c r="P3006" s="14"/>
      <c r="Q3006" s="13"/>
    </row>
    <row r="3007" spans="3:17" x14ac:dyDescent="0.25">
      <c r="C3007" s="12"/>
      <c r="D3007" s="7"/>
      <c r="P3007" s="14"/>
      <c r="Q3007" s="13"/>
    </row>
    <row r="3008" spans="3:17" x14ac:dyDescent="0.25">
      <c r="C3008" s="12"/>
      <c r="D3008" s="7"/>
      <c r="P3008" s="14"/>
      <c r="Q3008" s="13"/>
    </row>
    <row r="3009" spans="3:17" x14ac:dyDescent="0.25">
      <c r="C3009" s="12"/>
      <c r="D3009" s="7"/>
      <c r="P3009" s="14"/>
      <c r="Q3009" s="13"/>
    </row>
    <row r="3010" spans="3:17" x14ac:dyDescent="0.25">
      <c r="C3010" s="12"/>
      <c r="D3010" s="7"/>
      <c r="P3010" s="14"/>
      <c r="Q3010" s="13"/>
    </row>
    <row r="3011" spans="3:17" x14ac:dyDescent="0.25">
      <c r="C3011" s="12"/>
      <c r="D3011" s="7"/>
      <c r="P3011" s="14"/>
      <c r="Q3011" s="13"/>
    </row>
    <row r="3012" spans="3:17" x14ac:dyDescent="0.25">
      <c r="C3012" s="12"/>
      <c r="D3012" s="7"/>
      <c r="P3012" s="14"/>
      <c r="Q3012" s="13"/>
    </row>
    <row r="3013" spans="3:17" x14ac:dyDescent="0.25">
      <c r="C3013" s="12"/>
      <c r="D3013" s="7"/>
      <c r="P3013" s="14"/>
      <c r="Q3013" s="13"/>
    </row>
    <row r="3014" spans="3:17" x14ac:dyDescent="0.25">
      <c r="C3014" s="12"/>
      <c r="D3014" s="7"/>
      <c r="P3014" s="14"/>
      <c r="Q3014" s="13"/>
    </row>
    <row r="3015" spans="3:17" x14ac:dyDescent="0.25">
      <c r="C3015" s="12"/>
      <c r="D3015" s="7"/>
      <c r="P3015" s="14"/>
      <c r="Q3015" s="13"/>
    </row>
    <row r="3016" spans="3:17" x14ac:dyDescent="0.25">
      <c r="C3016" s="12"/>
      <c r="D3016" s="7"/>
      <c r="P3016" s="14"/>
      <c r="Q3016" s="13"/>
    </row>
    <row r="3017" spans="3:17" x14ac:dyDescent="0.25">
      <c r="C3017" s="12"/>
      <c r="D3017" s="7"/>
      <c r="P3017" s="14"/>
      <c r="Q3017" s="13"/>
    </row>
    <row r="3018" spans="3:17" x14ac:dyDescent="0.25">
      <c r="C3018" s="12"/>
      <c r="D3018" s="7"/>
      <c r="P3018" s="14"/>
      <c r="Q3018" s="13"/>
    </row>
    <row r="3019" spans="3:17" x14ac:dyDescent="0.25">
      <c r="C3019" s="12"/>
      <c r="D3019" s="7"/>
      <c r="P3019" s="14"/>
      <c r="Q3019" s="13"/>
    </row>
    <row r="3020" spans="3:17" x14ac:dyDescent="0.25">
      <c r="C3020" s="12"/>
      <c r="D3020" s="7"/>
      <c r="P3020" s="14"/>
      <c r="Q3020" s="13"/>
    </row>
    <row r="3021" spans="3:17" x14ac:dyDescent="0.25">
      <c r="C3021" s="12"/>
      <c r="D3021" s="7"/>
      <c r="P3021" s="14"/>
      <c r="Q3021" s="13"/>
    </row>
    <row r="3022" spans="3:17" x14ac:dyDescent="0.25">
      <c r="C3022" s="12"/>
      <c r="D3022" s="7"/>
      <c r="P3022" s="14"/>
      <c r="Q3022" s="13"/>
    </row>
    <row r="3023" spans="3:17" x14ac:dyDescent="0.25">
      <c r="C3023" s="12"/>
      <c r="D3023" s="7"/>
      <c r="P3023" s="14"/>
      <c r="Q3023" s="13"/>
    </row>
    <row r="3024" spans="3:17" x14ac:dyDescent="0.25">
      <c r="C3024" s="12"/>
      <c r="D3024" s="7"/>
      <c r="P3024" s="14"/>
      <c r="Q3024" s="13"/>
    </row>
    <row r="3025" spans="3:17" x14ac:dyDescent="0.25">
      <c r="C3025" s="12"/>
      <c r="D3025" s="7"/>
      <c r="P3025" s="14"/>
      <c r="Q3025" s="13"/>
    </row>
    <row r="3026" spans="3:17" x14ac:dyDescent="0.25">
      <c r="C3026" s="12"/>
      <c r="D3026" s="7"/>
      <c r="P3026" s="14"/>
      <c r="Q3026" s="13"/>
    </row>
    <row r="3027" spans="3:17" x14ac:dyDescent="0.25">
      <c r="C3027" s="12"/>
      <c r="D3027" s="7"/>
      <c r="P3027" s="14"/>
      <c r="Q3027" s="13"/>
    </row>
    <row r="3028" spans="3:17" x14ac:dyDescent="0.25">
      <c r="C3028" s="12"/>
      <c r="D3028" s="7"/>
      <c r="P3028" s="14"/>
      <c r="Q3028" s="13"/>
    </row>
    <row r="3029" spans="3:17" x14ac:dyDescent="0.25">
      <c r="C3029" s="12"/>
      <c r="D3029" s="7"/>
      <c r="P3029" s="14"/>
      <c r="Q3029" s="13"/>
    </row>
    <row r="3030" spans="3:17" x14ac:dyDescent="0.25">
      <c r="C3030" s="12"/>
      <c r="D3030" s="7"/>
      <c r="P3030" s="14"/>
      <c r="Q3030" s="13"/>
    </row>
    <row r="3031" spans="3:17" x14ac:dyDescent="0.25">
      <c r="C3031" s="12"/>
      <c r="D3031" s="7"/>
      <c r="P3031" s="14"/>
      <c r="Q3031" s="13"/>
    </row>
    <row r="3032" spans="3:17" x14ac:dyDescent="0.25">
      <c r="C3032" s="12"/>
      <c r="D3032" s="7"/>
      <c r="P3032" s="14"/>
      <c r="Q3032" s="13"/>
    </row>
    <row r="3033" spans="3:17" x14ac:dyDescent="0.25">
      <c r="C3033" s="12"/>
      <c r="D3033" s="7"/>
      <c r="P3033" s="14"/>
      <c r="Q3033" s="13"/>
    </row>
    <row r="3034" spans="3:17" x14ac:dyDescent="0.25">
      <c r="C3034" s="12"/>
      <c r="D3034" s="7"/>
      <c r="P3034" s="14"/>
      <c r="Q3034" s="13"/>
    </row>
    <row r="3035" spans="3:17" x14ac:dyDescent="0.25">
      <c r="C3035" s="12"/>
      <c r="D3035" s="7"/>
      <c r="P3035" s="14"/>
      <c r="Q3035" s="13"/>
    </row>
    <row r="3036" spans="3:17" x14ac:dyDescent="0.25">
      <c r="C3036" s="12"/>
      <c r="D3036" s="7"/>
      <c r="P3036" s="14"/>
      <c r="Q3036" s="13"/>
    </row>
    <row r="3037" spans="3:17" x14ac:dyDescent="0.25">
      <c r="C3037" s="12"/>
      <c r="D3037" s="7"/>
      <c r="P3037" s="14"/>
      <c r="Q3037" s="13"/>
    </row>
    <row r="3038" spans="3:17" x14ac:dyDescent="0.25">
      <c r="C3038" s="12"/>
      <c r="D3038" s="7"/>
      <c r="P3038" s="14"/>
      <c r="Q3038" s="13"/>
    </row>
    <row r="3039" spans="3:17" x14ac:dyDescent="0.25">
      <c r="C3039" s="12"/>
      <c r="D3039" s="7"/>
      <c r="P3039" s="14"/>
      <c r="Q3039" s="13"/>
    </row>
    <row r="3040" spans="3:17" x14ac:dyDescent="0.25">
      <c r="C3040" s="12"/>
      <c r="D3040" s="7"/>
      <c r="P3040" s="14"/>
      <c r="Q3040" s="13"/>
    </row>
    <row r="3041" spans="3:17" x14ac:dyDescent="0.25">
      <c r="C3041" s="12"/>
      <c r="D3041" s="7"/>
      <c r="P3041" s="14"/>
      <c r="Q3041" s="13"/>
    </row>
    <row r="3042" spans="3:17" x14ac:dyDescent="0.25">
      <c r="C3042" s="12"/>
      <c r="D3042" s="7"/>
      <c r="P3042" s="14"/>
      <c r="Q3042" s="13"/>
    </row>
    <row r="3043" spans="3:17" x14ac:dyDescent="0.25">
      <c r="C3043" s="12"/>
      <c r="D3043" s="7"/>
      <c r="P3043" s="14"/>
      <c r="Q3043" s="13"/>
    </row>
    <row r="3044" spans="3:17" x14ac:dyDescent="0.25">
      <c r="C3044" s="12"/>
      <c r="D3044" s="7"/>
      <c r="P3044" s="14"/>
      <c r="Q3044" s="13"/>
    </row>
    <row r="3045" spans="3:17" x14ac:dyDescent="0.25">
      <c r="C3045" s="12"/>
      <c r="D3045" s="7"/>
      <c r="P3045" s="14"/>
      <c r="Q3045" s="13"/>
    </row>
    <row r="3046" spans="3:17" x14ac:dyDescent="0.25">
      <c r="C3046" s="12"/>
      <c r="D3046" s="7"/>
      <c r="P3046" s="14"/>
      <c r="Q3046" s="13"/>
    </row>
    <row r="3047" spans="3:17" x14ac:dyDescent="0.25">
      <c r="C3047" s="12"/>
      <c r="D3047" s="7"/>
      <c r="P3047" s="14"/>
      <c r="Q3047" s="13"/>
    </row>
    <row r="3048" spans="3:17" x14ac:dyDescent="0.25">
      <c r="C3048" s="12"/>
      <c r="D3048" s="7"/>
      <c r="P3048" s="14"/>
      <c r="Q3048" s="13"/>
    </row>
    <row r="3049" spans="3:17" x14ac:dyDescent="0.25">
      <c r="C3049" s="12"/>
      <c r="D3049" s="7"/>
      <c r="P3049" s="14"/>
      <c r="Q3049" s="13"/>
    </row>
    <row r="3050" spans="3:17" x14ac:dyDescent="0.25">
      <c r="C3050" s="12"/>
      <c r="D3050" s="7"/>
      <c r="P3050" s="14"/>
      <c r="Q3050" s="13"/>
    </row>
    <row r="3051" spans="3:17" x14ac:dyDescent="0.25">
      <c r="C3051" s="12"/>
      <c r="D3051" s="7"/>
      <c r="P3051" s="14"/>
      <c r="Q3051" s="13"/>
    </row>
    <row r="3052" spans="3:17" x14ac:dyDescent="0.25">
      <c r="C3052" s="12"/>
      <c r="D3052" s="7"/>
      <c r="P3052" s="14"/>
      <c r="Q3052" s="13"/>
    </row>
    <row r="3053" spans="3:17" x14ac:dyDescent="0.25">
      <c r="C3053" s="12"/>
      <c r="D3053" s="7"/>
      <c r="P3053" s="14"/>
      <c r="Q3053" s="13"/>
    </row>
    <row r="3054" spans="3:17" x14ac:dyDescent="0.25">
      <c r="C3054" s="12"/>
      <c r="D3054" s="7"/>
      <c r="P3054" s="14"/>
      <c r="Q3054" s="13"/>
    </row>
    <row r="3055" spans="3:17" x14ac:dyDescent="0.25">
      <c r="C3055" s="12"/>
      <c r="D3055" s="7"/>
      <c r="P3055" s="14"/>
      <c r="Q3055" s="13"/>
    </row>
    <row r="3056" spans="3:17" x14ac:dyDescent="0.25">
      <c r="C3056" s="12"/>
      <c r="D3056" s="7"/>
      <c r="P3056" s="14"/>
      <c r="Q3056" s="13"/>
    </row>
    <row r="3057" spans="3:17" x14ac:dyDescent="0.25">
      <c r="C3057" s="12"/>
      <c r="D3057" s="7"/>
      <c r="P3057" s="14"/>
      <c r="Q3057" s="13"/>
    </row>
    <row r="3058" spans="3:17" x14ac:dyDescent="0.25">
      <c r="C3058" s="12"/>
      <c r="D3058" s="7"/>
      <c r="P3058" s="14"/>
      <c r="Q3058" s="13"/>
    </row>
    <row r="3059" spans="3:17" x14ac:dyDescent="0.25">
      <c r="C3059" s="12"/>
      <c r="D3059" s="7"/>
      <c r="P3059" s="14"/>
      <c r="Q3059" s="13"/>
    </row>
    <row r="3060" spans="3:17" x14ac:dyDescent="0.25">
      <c r="C3060" s="12"/>
      <c r="D3060" s="7"/>
      <c r="P3060" s="14"/>
      <c r="Q3060" s="13"/>
    </row>
    <row r="3061" spans="3:17" x14ac:dyDescent="0.25">
      <c r="C3061" s="12"/>
      <c r="D3061" s="7"/>
      <c r="P3061" s="14"/>
      <c r="Q3061" s="13"/>
    </row>
    <row r="3062" spans="3:17" x14ac:dyDescent="0.25">
      <c r="C3062" s="12"/>
      <c r="D3062" s="7"/>
      <c r="P3062" s="14"/>
      <c r="Q3062" s="13"/>
    </row>
    <row r="3063" spans="3:17" x14ac:dyDescent="0.25">
      <c r="C3063" s="12"/>
      <c r="D3063" s="7"/>
      <c r="P3063" s="14"/>
      <c r="Q3063" s="13"/>
    </row>
    <row r="3064" spans="3:17" x14ac:dyDescent="0.25">
      <c r="C3064" s="12"/>
      <c r="D3064" s="7"/>
      <c r="P3064" s="14"/>
      <c r="Q3064" s="13"/>
    </row>
    <row r="3065" spans="3:17" x14ac:dyDescent="0.25">
      <c r="C3065" s="12"/>
      <c r="D3065" s="7"/>
      <c r="P3065" s="14"/>
      <c r="Q3065" s="13"/>
    </row>
    <row r="3066" spans="3:17" x14ac:dyDescent="0.25">
      <c r="C3066" s="12"/>
      <c r="D3066" s="7"/>
      <c r="P3066" s="14"/>
      <c r="Q3066" s="13"/>
    </row>
    <row r="3067" spans="3:17" x14ac:dyDescent="0.25">
      <c r="C3067" s="12"/>
      <c r="D3067" s="7"/>
      <c r="P3067" s="14"/>
      <c r="Q3067" s="13"/>
    </row>
    <row r="3068" spans="3:17" x14ac:dyDescent="0.25">
      <c r="C3068" s="12"/>
      <c r="D3068" s="7"/>
      <c r="P3068" s="14"/>
      <c r="Q3068" s="13"/>
    </row>
    <row r="3069" spans="3:17" x14ac:dyDescent="0.25">
      <c r="C3069" s="12"/>
      <c r="D3069" s="7"/>
      <c r="P3069" s="14"/>
      <c r="Q3069" s="13"/>
    </row>
    <row r="3070" spans="3:17" x14ac:dyDescent="0.25">
      <c r="C3070" s="12"/>
      <c r="D3070" s="7"/>
      <c r="P3070" s="14"/>
      <c r="Q3070" s="13"/>
    </row>
    <row r="3071" spans="3:17" x14ac:dyDescent="0.25">
      <c r="C3071" s="12"/>
      <c r="D3071" s="7"/>
      <c r="P3071" s="14"/>
      <c r="Q3071" s="13"/>
    </row>
    <row r="3072" spans="3:17" x14ac:dyDescent="0.25">
      <c r="C3072" s="12"/>
      <c r="D3072" s="7"/>
      <c r="P3072" s="14"/>
      <c r="Q3072" s="13"/>
    </row>
    <row r="3073" spans="3:17" x14ac:dyDescent="0.25">
      <c r="C3073" s="12"/>
      <c r="D3073" s="7"/>
      <c r="P3073" s="14"/>
      <c r="Q3073" s="13"/>
    </row>
    <row r="3074" spans="3:17" x14ac:dyDescent="0.25">
      <c r="C3074" s="12"/>
      <c r="D3074" s="7"/>
      <c r="P3074" s="14"/>
      <c r="Q3074" s="13"/>
    </row>
    <row r="3075" spans="3:17" x14ac:dyDescent="0.25">
      <c r="C3075" s="12"/>
      <c r="D3075" s="7"/>
      <c r="P3075" s="14"/>
      <c r="Q3075" s="13"/>
    </row>
    <row r="3076" spans="3:17" x14ac:dyDescent="0.25">
      <c r="C3076" s="12"/>
      <c r="D3076" s="7"/>
      <c r="P3076" s="14"/>
      <c r="Q3076" s="13"/>
    </row>
    <row r="3077" spans="3:17" x14ac:dyDescent="0.25">
      <c r="C3077" s="12"/>
      <c r="D3077" s="7"/>
      <c r="P3077" s="14"/>
      <c r="Q3077" s="13"/>
    </row>
    <row r="3078" spans="3:17" x14ac:dyDescent="0.25">
      <c r="C3078" s="12"/>
      <c r="D3078" s="7"/>
      <c r="P3078" s="14"/>
      <c r="Q3078" s="13"/>
    </row>
    <row r="3079" spans="3:17" x14ac:dyDescent="0.25">
      <c r="C3079" s="12"/>
      <c r="D3079" s="7"/>
      <c r="P3079" s="14"/>
      <c r="Q3079" s="13"/>
    </row>
    <row r="3080" spans="3:17" x14ac:dyDescent="0.25">
      <c r="C3080" s="12"/>
      <c r="D3080" s="7"/>
      <c r="P3080" s="14"/>
      <c r="Q3080" s="13"/>
    </row>
    <row r="3081" spans="3:17" x14ac:dyDescent="0.25">
      <c r="C3081" s="12"/>
      <c r="D3081" s="7"/>
      <c r="P3081" s="14"/>
      <c r="Q3081" s="13"/>
    </row>
    <row r="3082" spans="3:17" x14ac:dyDescent="0.25">
      <c r="C3082" s="12"/>
      <c r="D3082" s="7"/>
      <c r="P3082" s="14"/>
      <c r="Q3082" s="13"/>
    </row>
    <row r="3083" spans="3:17" x14ac:dyDescent="0.25">
      <c r="C3083" s="12"/>
      <c r="D3083" s="7"/>
      <c r="P3083" s="14"/>
      <c r="Q3083" s="13"/>
    </row>
    <row r="3084" spans="3:17" x14ac:dyDescent="0.25">
      <c r="C3084" s="12"/>
      <c r="D3084" s="7"/>
      <c r="P3084" s="14"/>
      <c r="Q3084" s="13"/>
    </row>
    <row r="3085" spans="3:17" x14ac:dyDescent="0.25">
      <c r="C3085" s="12"/>
      <c r="D3085" s="7"/>
      <c r="P3085" s="14"/>
      <c r="Q3085" s="13"/>
    </row>
    <row r="3086" spans="3:17" x14ac:dyDescent="0.25">
      <c r="C3086" s="12"/>
      <c r="D3086" s="7"/>
      <c r="P3086" s="14"/>
      <c r="Q3086" s="13"/>
    </row>
    <row r="3087" spans="3:17" x14ac:dyDescent="0.25">
      <c r="C3087" s="12"/>
      <c r="D3087" s="7"/>
      <c r="P3087" s="14"/>
      <c r="Q3087" s="13"/>
    </row>
    <row r="3088" spans="3:17" x14ac:dyDescent="0.25">
      <c r="C3088" s="12"/>
      <c r="D3088" s="7"/>
      <c r="P3088" s="14"/>
      <c r="Q3088" s="13"/>
    </row>
    <row r="3089" spans="3:17" x14ac:dyDescent="0.25">
      <c r="C3089" s="12"/>
      <c r="D3089" s="7"/>
      <c r="P3089" s="14"/>
      <c r="Q3089" s="13"/>
    </row>
    <row r="3090" spans="3:17" x14ac:dyDescent="0.25">
      <c r="C3090" s="12"/>
      <c r="D3090" s="7"/>
      <c r="P3090" s="14"/>
      <c r="Q3090" s="13"/>
    </row>
    <row r="3091" spans="3:17" x14ac:dyDescent="0.25">
      <c r="C3091" s="12"/>
      <c r="D3091" s="7"/>
      <c r="P3091" s="14"/>
      <c r="Q3091" s="13"/>
    </row>
    <row r="3092" spans="3:17" x14ac:dyDescent="0.25">
      <c r="C3092" s="12"/>
      <c r="D3092" s="7"/>
      <c r="P3092" s="14"/>
      <c r="Q3092" s="13"/>
    </row>
    <row r="3093" spans="3:17" x14ac:dyDescent="0.25">
      <c r="C3093" s="12"/>
      <c r="D3093" s="7"/>
      <c r="P3093" s="14"/>
      <c r="Q3093" s="13"/>
    </row>
    <row r="3094" spans="3:17" x14ac:dyDescent="0.25">
      <c r="C3094" s="12"/>
      <c r="D3094" s="7"/>
      <c r="P3094" s="14"/>
      <c r="Q3094" s="13"/>
    </row>
    <row r="3095" spans="3:17" x14ac:dyDescent="0.25">
      <c r="C3095" s="12"/>
      <c r="D3095" s="7"/>
      <c r="P3095" s="14"/>
      <c r="Q3095" s="13"/>
    </row>
    <row r="3096" spans="3:17" x14ac:dyDescent="0.25">
      <c r="C3096" s="12"/>
      <c r="D3096" s="7"/>
      <c r="P3096" s="14"/>
      <c r="Q3096" s="13"/>
    </row>
    <row r="3097" spans="3:17" x14ac:dyDescent="0.25">
      <c r="C3097" s="12"/>
      <c r="D3097" s="7"/>
      <c r="P3097" s="14"/>
      <c r="Q3097" s="13"/>
    </row>
    <row r="3098" spans="3:17" x14ac:dyDescent="0.25">
      <c r="C3098" s="12"/>
      <c r="D3098" s="7"/>
      <c r="P3098" s="14"/>
      <c r="Q3098" s="13"/>
    </row>
    <row r="3099" spans="3:17" x14ac:dyDescent="0.25">
      <c r="C3099" s="12"/>
      <c r="D3099" s="7"/>
      <c r="P3099" s="14"/>
      <c r="Q3099" s="13"/>
    </row>
    <row r="3100" spans="3:17" x14ac:dyDescent="0.25">
      <c r="C3100" s="12"/>
      <c r="D3100" s="7"/>
      <c r="P3100" s="14"/>
      <c r="Q3100" s="13"/>
    </row>
    <row r="3101" spans="3:17" x14ac:dyDescent="0.25">
      <c r="C3101" s="12"/>
      <c r="D3101" s="7"/>
      <c r="P3101" s="14"/>
      <c r="Q3101" s="13"/>
    </row>
    <row r="3102" spans="3:17" x14ac:dyDescent="0.25">
      <c r="C3102" s="12"/>
      <c r="D3102" s="7"/>
      <c r="P3102" s="14"/>
      <c r="Q3102" s="13"/>
    </row>
    <row r="3103" spans="3:17" x14ac:dyDescent="0.25">
      <c r="C3103" s="12"/>
      <c r="D3103" s="7"/>
      <c r="P3103" s="14"/>
      <c r="Q3103" s="13"/>
    </row>
    <row r="3104" spans="3:17" x14ac:dyDescent="0.25">
      <c r="C3104" s="12"/>
      <c r="D3104" s="7"/>
      <c r="P3104" s="14"/>
      <c r="Q3104" s="13"/>
    </row>
    <row r="3105" spans="3:17" x14ac:dyDescent="0.25">
      <c r="C3105" s="12"/>
      <c r="D3105" s="7"/>
      <c r="P3105" s="14"/>
      <c r="Q3105" s="13"/>
    </row>
    <row r="3106" spans="3:17" x14ac:dyDescent="0.25">
      <c r="C3106" s="12"/>
      <c r="D3106" s="7"/>
      <c r="P3106" s="14"/>
      <c r="Q3106" s="13"/>
    </row>
    <row r="3107" spans="3:17" x14ac:dyDescent="0.25">
      <c r="C3107" s="12"/>
      <c r="D3107" s="7"/>
      <c r="P3107" s="14"/>
      <c r="Q3107" s="13"/>
    </row>
    <row r="3108" spans="3:17" x14ac:dyDescent="0.25">
      <c r="C3108" s="12"/>
      <c r="D3108" s="7"/>
      <c r="P3108" s="14"/>
      <c r="Q3108" s="13"/>
    </row>
    <row r="3109" spans="3:17" x14ac:dyDescent="0.25">
      <c r="C3109" s="12"/>
      <c r="D3109" s="7"/>
      <c r="P3109" s="14"/>
      <c r="Q3109" s="13"/>
    </row>
    <row r="3110" spans="3:17" x14ac:dyDescent="0.25">
      <c r="C3110" s="12"/>
      <c r="D3110" s="7"/>
      <c r="P3110" s="14"/>
      <c r="Q3110" s="13"/>
    </row>
    <row r="3111" spans="3:17" x14ac:dyDescent="0.25">
      <c r="C3111" s="12"/>
      <c r="D3111" s="7"/>
      <c r="P3111" s="14"/>
      <c r="Q3111" s="13"/>
    </row>
    <row r="3112" spans="3:17" x14ac:dyDescent="0.25">
      <c r="C3112" s="12"/>
      <c r="D3112" s="7"/>
      <c r="P3112" s="14"/>
      <c r="Q3112" s="13"/>
    </row>
    <row r="3113" spans="3:17" x14ac:dyDescent="0.25">
      <c r="C3113" s="12"/>
      <c r="D3113" s="7"/>
      <c r="P3113" s="14"/>
      <c r="Q3113" s="13"/>
    </row>
    <row r="3114" spans="3:17" x14ac:dyDescent="0.25">
      <c r="C3114" s="12"/>
      <c r="D3114" s="7"/>
      <c r="P3114" s="14"/>
      <c r="Q3114" s="13"/>
    </row>
    <row r="3115" spans="3:17" x14ac:dyDescent="0.25">
      <c r="C3115" s="12"/>
      <c r="D3115" s="7"/>
      <c r="P3115" s="14"/>
      <c r="Q3115" s="13"/>
    </row>
    <row r="3116" spans="3:17" x14ac:dyDescent="0.25">
      <c r="C3116" s="12"/>
      <c r="D3116" s="7"/>
      <c r="P3116" s="14"/>
      <c r="Q3116" s="13"/>
    </row>
    <row r="3117" spans="3:17" x14ac:dyDescent="0.25">
      <c r="C3117" s="12"/>
      <c r="D3117" s="7"/>
      <c r="P3117" s="14"/>
      <c r="Q3117" s="13"/>
    </row>
    <row r="3118" spans="3:17" x14ac:dyDescent="0.25">
      <c r="C3118" s="12"/>
      <c r="D3118" s="7"/>
      <c r="P3118" s="14"/>
      <c r="Q3118" s="13"/>
    </row>
    <row r="3119" spans="3:17" x14ac:dyDescent="0.25">
      <c r="C3119" s="12"/>
      <c r="D3119" s="7"/>
      <c r="P3119" s="14"/>
      <c r="Q3119" s="13"/>
    </row>
    <row r="3120" spans="3:17" x14ac:dyDescent="0.25">
      <c r="C3120" s="12"/>
      <c r="D3120" s="7"/>
      <c r="P3120" s="14"/>
      <c r="Q3120" s="13"/>
    </row>
    <row r="3121" spans="3:17" x14ac:dyDescent="0.25">
      <c r="C3121" s="12"/>
      <c r="D3121" s="7"/>
      <c r="P3121" s="14"/>
      <c r="Q3121" s="13"/>
    </row>
    <row r="3122" spans="3:17" x14ac:dyDescent="0.25">
      <c r="C3122" s="12"/>
      <c r="D3122" s="7"/>
      <c r="P3122" s="14"/>
      <c r="Q3122" s="13"/>
    </row>
    <row r="3123" spans="3:17" x14ac:dyDescent="0.25">
      <c r="C3123" s="12"/>
      <c r="D3123" s="7"/>
      <c r="P3123" s="14"/>
      <c r="Q3123" s="13"/>
    </row>
    <row r="3124" spans="3:17" x14ac:dyDescent="0.25">
      <c r="C3124" s="12"/>
      <c r="D3124" s="7"/>
      <c r="P3124" s="14"/>
      <c r="Q3124" s="13"/>
    </row>
    <row r="3125" spans="3:17" x14ac:dyDescent="0.25">
      <c r="C3125" s="12"/>
      <c r="D3125" s="7"/>
      <c r="P3125" s="14"/>
      <c r="Q3125" s="13"/>
    </row>
    <row r="3126" spans="3:17" x14ac:dyDescent="0.25">
      <c r="C3126" s="12"/>
      <c r="D3126" s="7"/>
      <c r="P3126" s="14"/>
      <c r="Q3126" s="13"/>
    </row>
    <row r="3127" spans="3:17" x14ac:dyDescent="0.25">
      <c r="C3127" s="12"/>
      <c r="D3127" s="7"/>
      <c r="P3127" s="14"/>
      <c r="Q3127" s="13"/>
    </row>
    <row r="3128" spans="3:17" x14ac:dyDescent="0.25">
      <c r="C3128" s="12"/>
      <c r="D3128" s="7"/>
      <c r="P3128" s="14"/>
      <c r="Q3128" s="13"/>
    </row>
    <row r="3129" spans="3:17" x14ac:dyDescent="0.25">
      <c r="C3129" s="12"/>
      <c r="D3129" s="7"/>
      <c r="P3129" s="14"/>
      <c r="Q3129" s="13"/>
    </row>
    <row r="3130" spans="3:17" x14ac:dyDescent="0.25">
      <c r="C3130" s="12"/>
      <c r="D3130" s="7"/>
      <c r="P3130" s="14"/>
      <c r="Q3130" s="13"/>
    </row>
    <row r="3131" spans="3:17" x14ac:dyDescent="0.25">
      <c r="C3131" s="12"/>
      <c r="D3131" s="7"/>
      <c r="P3131" s="14"/>
      <c r="Q3131" s="13"/>
    </row>
    <row r="3132" spans="3:17" x14ac:dyDescent="0.25">
      <c r="C3132" s="12"/>
      <c r="D3132" s="7"/>
      <c r="P3132" s="14"/>
      <c r="Q3132" s="13"/>
    </row>
    <row r="3133" spans="3:17" x14ac:dyDescent="0.25">
      <c r="C3133" s="12"/>
      <c r="D3133" s="7"/>
      <c r="P3133" s="14"/>
      <c r="Q3133" s="13"/>
    </row>
    <row r="3134" spans="3:17" x14ac:dyDescent="0.25">
      <c r="C3134" s="12"/>
      <c r="D3134" s="7"/>
      <c r="P3134" s="14"/>
      <c r="Q3134" s="13"/>
    </row>
    <row r="3135" spans="3:17" x14ac:dyDescent="0.25">
      <c r="C3135" s="12"/>
      <c r="D3135" s="7"/>
      <c r="P3135" s="14"/>
      <c r="Q3135" s="13"/>
    </row>
    <row r="3136" spans="3:17" x14ac:dyDescent="0.25">
      <c r="C3136" s="12"/>
      <c r="D3136" s="7"/>
      <c r="P3136" s="14"/>
      <c r="Q3136" s="13"/>
    </row>
    <row r="3137" spans="3:17" x14ac:dyDescent="0.25">
      <c r="C3137" s="12"/>
      <c r="D3137" s="7"/>
      <c r="P3137" s="14"/>
      <c r="Q3137" s="13"/>
    </row>
    <row r="3138" spans="3:17" x14ac:dyDescent="0.25">
      <c r="C3138" s="12"/>
      <c r="D3138" s="7"/>
      <c r="P3138" s="14"/>
      <c r="Q3138" s="13"/>
    </row>
    <row r="3139" spans="3:17" x14ac:dyDescent="0.25">
      <c r="C3139" s="12"/>
      <c r="D3139" s="7"/>
      <c r="P3139" s="14"/>
      <c r="Q3139" s="13"/>
    </row>
    <row r="3140" spans="3:17" x14ac:dyDescent="0.25">
      <c r="C3140" s="12"/>
      <c r="D3140" s="7"/>
      <c r="P3140" s="14"/>
      <c r="Q3140" s="13"/>
    </row>
    <row r="3141" spans="3:17" x14ac:dyDescent="0.25">
      <c r="C3141" s="12"/>
      <c r="D3141" s="7"/>
      <c r="P3141" s="14"/>
      <c r="Q3141" s="13"/>
    </row>
    <row r="3142" spans="3:17" x14ac:dyDescent="0.25">
      <c r="C3142" s="12"/>
      <c r="D3142" s="7"/>
      <c r="P3142" s="14"/>
      <c r="Q3142" s="13"/>
    </row>
    <row r="3143" spans="3:17" x14ac:dyDescent="0.25">
      <c r="C3143" s="12"/>
      <c r="D3143" s="7"/>
      <c r="P3143" s="14"/>
      <c r="Q3143" s="13"/>
    </row>
    <row r="3144" spans="3:17" x14ac:dyDescent="0.25">
      <c r="C3144" s="12"/>
      <c r="D3144" s="7"/>
      <c r="P3144" s="14"/>
      <c r="Q3144" s="13"/>
    </row>
    <row r="3145" spans="3:17" x14ac:dyDescent="0.25">
      <c r="C3145" s="12"/>
      <c r="D3145" s="7"/>
      <c r="P3145" s="14"/>
      <c r="Q3145" s="13"/>
    </row>
    <row r="3146" spans="3:17" x14ac:dyDescent="0.25">
      <c r="C3146" s="12"/>
      <c r="D3146" s="7"/>
      <c r="P3146" s="14"/>
      <c r="Q3146" s="13"/>
    </row>
    <row r="3147" spans="3:17" x14ac:dyDescent="0.25">
      <c r="C3147" s="12"/>
      <c r="D3147" s="7"/>
      <c r="P3147" s="14"/>
      <c r="Q3147" s="13"/>
    </row>
    <row r="3148" spans="3:17" x14ac:dyDescent="0.25">
      <c r="C3148" s="12"/>
      <c r="D3148" s="7"/>
      <c r="P3148" s="14"/>
      <c r="Q3148" s="13"/>
    </row>
    <row r="3149" spans="3:17" x14ac:dyDescent="0.25">
      <c r="C3149" s="12"/>
      <c r="D3149" s="7"/>
      <c r="P3149" s="14"/>
      <c r="Q3149" s="13"/>
    </row>
    <row r="3150" spans="3:17" x14ac:dyDescent="0.25">
      <c r="C3150" s="12"/>
      <c r="D3150" s="7"/>
      <c r="P3150" s="14"/>
      <c r="Q3150" s="13"/>
    </row>
    <row r="3151" spans="3:17" x14ac:dyDescent="0.25">
      <c r="C3151" s="12"/>
      <c r="D3151" s="7"/>
      <c r="P3151" s="14"/>
      <c r="Q3151" s="13"/>
    </row>
    <row r="3152" spans="3:17" x14ac:dyDescent="0.25">
      <c r="C3152" s="12"/>
      <c r="D3152" s="7"/>
      <c r="P3152" s="14"/>
      <c r="Q3152" s="13"/>
    </row>
    <row r="3153" spans="3:17" x14ac:dyDescent="0.25">
      <c r="C3153" s="12"/>
      <c r="D3153" s="7"/>
      <c r="P3153" s="14"/>
      <c r="Q3153" s="13"/>
    </row>
    <row r="3154" spans="3:17" x14ac:dyDescent="0.25">
      <c r="C3154" s="12"/>
      <c r="D3154" s="7"/>
      <c r="P3154" s="14"/>
      <c r="Q3154" s="13"/>
    </row>
    <row r="3155" spans="3:17" x14ac:dyDescent="0.25">
      <c r="C3155" s="12"/>
      <c r="D3155" s="7"/>
      <c r="P3155" s="14"/>
      <c r="Q3155" s="13"/>
    </row>
    <row r="3156" spans="3:17" x14ac:dyDescent="0.25">
      <c r="C3156" s="12"/>
      <c r="D3156" s="7"/>
      <c r="P3156" s="14"/>
      <c r="Q3156" s="13"/>
    </row>
    <row r="3157" spans="3:17" x14ac:dyDescent="0.25">
      <c r="C3157" s="12"/>
      <c r="D3157" s="7"/>
      <c r="P3157" s="14"/>
      <c r="Q3157" s="13"/>
    </row>
    <row r="3158" spans="3:17" x14ac:dyDescent="0.25">
      <c r="C3158" s="12"/>
      <c r="D3158" s="7"/>
      <c r="P3158" s="14"/>
      <c r="Q3158" s="13"/>
    </row>
    <row r="3159" spans="3:17" x14ac:dyDescent="0.25">
      <c r="C3159" s="12"/>
      <c r="D3159" s="7"/>
      <c r="P3159" s="14"/>
      <c r="Q3159" s="13"/>
    </row>
    <row r="3160" spans="3:17" x14ac:dyDescent="0.25">
      <c r="C3160" s="12"/>
      <c r="D3160" s="7"/>
      <c r="P3160" s="14"/>
      <c r="Q3160" s="13"/>
    </row>
    <row r="3161" spans="3:17" x14ac:dyDescent="0.25">
      <c r="C3161" s="12"/>
      <c r="D3161" s="7"/>
      <c r="P3161" s="14"/>
      <c r="Q3161" s="13"/>
    </row>
    <row r="3162" spans="3:17" x14ac:dyDescent="0.25">
      <c r="C3162" s="12"/>
      <c r="D3162" s="7"/>
      <c r="P3162" s="14"/>
      <c r="Q3162" s="13"/>
    </row>
    <row r="3163" spans="3:17" x14ac:dyDescent="0.25">
      <c r="C3163" s="12"/>
      <c r="D3163" s="7"/>
      <c r="P3163" s="14"/>
      <c r="Q3163" s="13"/>
    </row>
    <row r="3164" spans="3:17" x14ac:dyDescent="0.25">
      <c r="C3164" s="12"/>
      <c r="D3164" s="7"/>
      <c r="P3164" s="14"/>
      <c r="Q3164" s="13"/>
    </row>
    <row r="3165" spans="3:17" x14ac:dyDescent="0.25">
      <c r="C3165" s="12"/>
      <c r="D3165" s="7"/>
      <c r="P3165" s="14"/>
      <c r="Q3165" s="13"/>
    </row>
    <row r="3166" spans="3:17" x14ac:dyDescent="0.25">
      <c r="C3166" s="12"/>
      <c r="D3166" s="7"/>
      <c r="P3166" s="14"/>
      <c r="Q3166" s="13"/>
    </row>
    <row r="3167" spans="3:17" x14ac:dyDescent="0.25">
      <c r="C3167" s="12"/>
      <c r="D3167" s="7"/>
      <c r="P3167" s="14"/>
      <c r="Q3167" s="13"/>
    </row>
    <row r="3168" spans="3:17" x14ac:dyDescent="0.25">
      <c r="C3168" s="12"/>
      <c r="D3168" s="7"/>
      <c r="P3168" s="14"/>
      <c r="Q3168" s="13"/>
    </row>
    <row r="3169" spans="3:17" x14ac:dyDescent="0.25">
      <c r="C3169" s="12"/>
      <c r="D3169" s="7"/>
      <c r="P3169" s="14"/>
      <c r="Q3169" s="13"/>
    </row>
    <row r="3170" spans="3:17" x14ac:dyDescent="0.25">
      <c r="C3170" s="12"/>
      <c r="D3170" s="7"/>
      <c r="P3170" s="14"/>
      <c r="Q3170" s="13"/>
    </row>
    <row r="3171" spans="3:17" x14ac:dyDescent="0.25">
      <c r="C3171" s="12"/>
      <c r="D3171" s="7"/>
      <c r="P3171" s="14"/>
      <c r="Q3171" s="13"/>
    </row>
    <row r="3172" spans="3:17" x14ac:dyDescent="0.25">
      <c r="C3172" s="12"/>
      <c r="D3172" s="7"/>
      <c r="P3172" s="14"/>
      <c r="Q3172" s="13"/>
    </row>
    <row r="3173" spans="3:17" x14ac:dyDescent="0.25">
      <c r="C3173" s="12"/>
      <c r="D3173" s="7"/>
      <c r="P3173" s="14"/>
      <c r="Q3173" s="13"/>
    </row>
    <row r="3174" spans="3:17" x14ac:dyDescent="0.25">
      <c r="C3174" s="12"/>
      <c r="D3174" s="7"/>
      <c r="P3174" s="14"/>
      <c r="Q3174" s="13"/>
    </row>
    <row r="3175" spans="3:17" x14ac:dyDescent="0.25">
      <c r="C3175" s="12"/>
      <c r="D3175" s="7"/>
      <c r="P3175" s="14"/>
      <c r="Q3175" s="13"/>
    </row>
    <row r="3176" spans="3:17" x14ac:dyDescent="0.25">
      <c r="C3176" s="12"/>
      <c r="D3176" s="7"/>
      <c r="P3176" s="14"/>
      <c r="Q3176" s="13"/>
    </row>
    <row r="3177" spans="3:17" x14ac:dyDescent="0.25">
      <c r="C3177" s="12"/>
      <c r="D3177" s="7"/>
      <c r="P3177" s="14"/>
      <c r="Q3177" s="13"/>
    </row>
    <row r="3178" spans="3:17" x14ac:dyDescent="0.25">
      <c r="C3178" s="12"/>
      <c r="D3178" s="7"/>
      <c r="P3178" s="14"/>
      <c r="Q3178" s="13"/>
    </row>
    <row r="3179" spans="3:17" x14ac:dyDescent="0.25">
      <c r="C3179" s="12"/>
      <c r="D3179" s="7"/>
      <c r="P3179" s="14"/>
      <c r="Q3179" s="13"/>
    </row>
    <row r="3180" spans="3:17" x14ac:dyDescent="0.25">
      <c r="C3180" s="12"/>
      <c r="D3180" s="7"/>
      <c r="P3180" s="14"/>
      <c r="Q3180" s="13"/>
    </row>
    <row r="3181" spans="3:17" x14ac:dyDescent="0.25">
      <c r="C3181" s="12"/>
      <c r="D3181" s="7"/>
      <c r="P3181" s="14"/>
      <c r="Q3181" s="13"/>
    </row>
    <row r="3182" spans="3:17" x14ac:dyDescent="0.25">
      <c r="C3182" s="12"/>
      <c r="D3182" s="7"/>
      <c r="P3182" s="14"/>
      <c r="Q3182" s="13"/>
    </row>
    <row r="3183" spans="3:17" x14ac:dyDescent="0.25">
      <c r="C3183" s="12"/>
      <c r="D3183" s="7"/>
      <c r="P3183" s="14"/>
      <c r="Q3183" s="13"/>
    </row>
    <row r="3184" spans="3:17" x14ac:dyDescent="0.25">
      <c r="C3184" s="12"/>
      <c r="D3184" s="7"/>
      <c r="P3184" s="14"/>
      <c r="Q3184" s="13"/>
    </row>
    <row r="3185" spans="3:17" x14ac:dyDescent="0.25">
      <c r="C3185" s="12"/>
      <c r="D3185" s="7"/>
      <c r="P3185" s="14"/>
      <c r="Q3185" s="13"/>
    </row>
    <row r="3186" spans="3:17" x14ac:dyDescent="0.25">
      <c r="C3186" s="12"/>
      <c r="D3186" s="7"/>
      <c r="P3186" s="14"/>
      <c r="Q3186" s="13"/>
    </row>
    <row r="3187" spans="3:17" x14ac:dyDescent="0.25">
      <c r="C3187" s="12"/>
      <c r="D3187" s="7"/>
      <c r="P3187" s="14"/>
      <c r="Q3187" s="13"/>
    </row>
    <row r="3188" spans="3:17" x14ac:dyDescent="0.25">
      <c r="C3188" s="12"/>
      <c r="D3188" s="7"/>
      <c r="P3188" s="14"/>
      <c r="Q3188" s="13"/>
    </row>
    <row r="3189" spans="3:17" x14ac:dyDescent="0.25">
      <c r="C3189" s="12"/>
      <c r="D3189" s="7"/>
      <c r="P3189" s="14"/>
      <c r="Q3189" s="13"/>
    </row>
    <row r="3190" spans="3:17" x14ac:dyDescent="0.25">
      <c r="C3190" s="12"/>
      <c r="D3190" s="7"/>
      <c r="P3190" s="14"/>
      <c r="Q3190" s="13"/>
    </row>
    <row r="3191" spans="3:17" x14ac:dyDescent="0.25">
      <c r="C3191" s="12"/>
      <c r="D3191" s="7"/>
      <c r="P3191" s="14"/>
      <c r="Q3191" s="13"/>
    </row>
    <row r="3192" spans="3:17" x14ac:dyDescent="0.25">
      <c r="C3192" s="12"/>
      <c r="D3192" s="7"/>
      <c r="P3192" s="14"/>
      <c r="Q3192" s="13"/>
    </row>
    <row r="3193" spans="3:17" x14ac:dyDescent="0.25">
      <c r="C3193" s="12"/>
      <c r="D3193" s="7"/>
      <c r="P3193" s="14"/>
      <c r="Q3193" s="13"/>
    </row>
    <row r="3194" spans="3:17" x14ac:dyDescent="0.25">
      <c r="C3194" s="12"/>
      <c r="D3194" s="7"/>
      <c r="P3194" s="14"/>
      <c r="Q3194" s="13"/>
    </row>
    <row r="3195" spans="3:17" x14ac:dyDescent="0.25">
      <c r="C3195" s="12"/>
      <c r="D3195" s="7"/>
      <c r="P3195" s="14"/>
      <c r="Q3195" s="13"/>
    </row>
    <row r="3196" spans="3:17" x14ac:dyDescent="0.25">
      <c r="C3196" s="12"/>
      <c r="D3196" s="7"/>
      <c r="P3196" s="14"/>
      <c r="Q3196" s="13"/>
    </row>
    <row r="3197" spans="3:17" x14ac:dyDescent="0.25">
      <c r="C3197" s="12"/>
      <c r="D3197" s="7"/>
      <c r="P3197" s="14"/>
      <c r="Q3197" s="13"/>
    </row>
    <row r="3198" spans="3:17" x14ac:dyDescent="0.25">
      <c r="C3198" s="12"/>
      <c r="D3198" s="7"/>
      <c r="P3198" s="14"/>
      <c r="Q3198" s="13"/>
    </row>
    <row r="3199" spans="3:17" x14ac:dyDescent="0.25">
      <c r="C3199" s="12"/>
      <c r="D3199" s="7"/>
      <c r="P3199" s="14"/>
      <c r="Q3199" s="13"/>
    </row>
    <row r="3200" spans="3:17" x14ac:dyDescent="0.25">
      <c r="C3200" s="12"/>
      <c r="D3200" s="7"/>
      <c r="P3200" s="14"/>
      <c r="Q3200" s="13"/>
    </row>
    <row r="3201" spans="3:17" x14ac:dyDescent="0.25">
      <c r="C3201" s="12"/>
      <c r="D3201" s="7"/>
      <c r="P3201" s="14"/>
      <c r="Q3201" s="13"/>
    </row>
    <row r="3202" spans="3:17" x14ac:dyDescent="0.25">
      <c r="C3202" s="12"/>
      <c r="D3202" s="7"/>
      <c r="P3202" s="14"/>
      <c r="Q3202" s="13"/>
    </row>
    <row r="3203" spans="3:17" x14ac:dyDescent="0.25">
      <c r="C3203" s="12"/>
      <c r="D3203" s="7"/>
      <c r="P3203" s="14"/>
      <c r="Q3203" s="13"/>
    </row>
    <row r="3204" spans="3:17" x14ac:dyDescent="0.25">
      <c r="C3204" s="12"/>
      <c r="D3204" s="7"/>
      <c r="P3204" s="14"/>
      <c r="Q3204" s="13"/>
    </row>
    <row r="3205" spans="3:17" x14ac:dyDescent="0.25">
      <c r="C3205" s="12"/>
      <c r="D3205" s="7"/>
      <c r="P3205" s="14"/>
      <c r="Q3205" s="13"/>
    </row>
    <row r="3206" spans="3:17" x14ac:dyDescent="0.25">
      <c r="C3206" s="12"/>
      <c r="D3206" s="7"/>
      <c r="P3206" s="14"/>
      <c r="Q3206" s="13"/>
    </row>
    <row r="3207" spans="3:17" x14ac:dyDescent="0.25">
      <c r="C3207" s="12"/>
      <c r="D3207" s="7"/>
      <c r="P3207" s="14"/>
      <c r="Q3207" s="13"/>
    </row>
    <row r="3208" spans="3:17" x14ac:dyDescent="0.25">
      <c r="C3208" s="12"/>
      <c r="D3208" s="7"/>
      <c r="P3208" s="14"/>
      <c r="Q3208" s="13"/>
    </row>
    <row r="3209" spans="3:17" x14ac:dyDescent="0.25">
      <c r="C3209" s="12"/>
      <c r="D3209" s="7"/>
      <c r="P3209" s="14"/>
      <c r="Q3209" s="13"/>
    </row>
    <row r="3210" spans="3:17" x14ac:dyDescent="0.25">
      <c r="C3210" s="12"/>
      <c r="D3210" s="7"/>
      <c r="P3210" s="14"/>
      <c r="Q3210" s="13"/>
    </row>
    <row r="3211" spans="3:17" x14ac:dyDescent="0.25">
      <c r="C3211" s="12"/>
      <c r="D3211" s="7"/>
      <c r="P3211" s="14"/>
      <c r="Q3211" s="13"/>
    </row>
    <row r="3212" spans="3:17" x14ac:dyDescent="0.25">
      <c r="C3212" s="12"/>
      <c r="D3212" s="7"/>
      <c r="P3212" s="14"/>
      <c r="Q3212" s="13"/>
    </row>
    <row r="3213" spans="3:17" x14ac:dyDescent="0.25">
      <c r="C3213" s="12"/>
      <c r="D3213" s="7"/>
      <c r="P3213" s="14"/>
      <c r="Q3213" s="13"/>
    </row>
    <row r="3214" spans="3:17" x14ac:dyDescent="0.25">
      <c r="C3214" s="12"/>
      <c r="D3214" s="7"/>
      <c r="P3214" s="14"/>
      <c r="Q3214" s="13"/>
    </row>
    <row r="3215" spans="3:17" x14ac:dyDescent="0.25">
      <c r="C3215" s="12"/>
      <c r="D3215" s="7"/>
      <c r="P3215" s="14"/>
      <c r="Q3215" s="13"/>
    </row>
    <row r="3216" spans="3:17" x14ac:dyDescent="0.25">
      <c r="C3216" s="12"/>
      <c r="D3216" s="7"/>
      <c r="P3216" s="14"/>
      <c r="Q3216" s="13"/>
    </row>
    <row r="3217" spans="3:17" x14ac:dyDescent="0.25">
      <c r="C3217" s="12"/>
      <c r="D3217" s="7"/>
      <c r="P3217" s="14"/>
      <c r="Q3217" s="13"/>
    </row>
    <row r="3218" spans="3:17" x14ac:dyDescent="0.25">
      <c r="C3218" s="12"/>
      <c r="D3218" s="7"/>
      <c r="P3218" s="14"/>
      <c r="Q3218" s="13"/>
    </row>
    <row r="3219" spans="3:17" x14ac:dyDescent="0.25">
      <c r="C3219" s="12"/>
      <c r="D3219" s="7"/>
      <c r="P3219" s="14"/>
      <c r="Q3219" s="13"/>
    </row>
    <row r="3220" spans="3:17" x14ac:dyDescent="0.25">
      <c r="C3220" s="12"/>
      <c r="D3220" s="7"/>
      <c r="P3220" s="14"/>
      <c r="Q3220" s="13"/>
    </row>
    <row r="3221" spans="3:17" x14ac:dyDescent="0.25">
      <c r="C3221" s="12"/>
      <c r="D3221" s="7"/>
      <c r="P3221" s="14"/>
      <c r="Q3221" s="13"/>
    </row>
    <row r="3222" spans="3:17" x14ac:dyDescent="0.25">
      <c r="C3222" s="12"/>
      <c r="D3222" s="7"/>
      <c r="P3222" s="14"/>
      <c r="Q3222" s="13"/>
    </row>
    <row r="3223" spans="3:17" x14ac:dyDescent="0.25">
      <c r="C3223" s="12"/>
      <c r="D3223" s="7"/>
      <c r="P3223" s="14"/>
      <c r="Q3223" s="13"/>
    </row>
    <row r="3224" spans="3:17" x14ac:dyDescent="0.25">
      <c r="C3224" s="12"/>
      <c r="D3224" s="7"/>
      <c r="P3224" s="14"/>
      <c r="Q3224" s="13"/>
    </row>
    <row r="3225" spans="3:17" x14ac:dyDescent="0.25">
      <c r="C3225" s="12"/>
      <c r="D3225" s="7"/>
      <c r="P3225" s="14"/>
      <c r="Q3225" s="13"/>
    </row>
    <row r="3226" spans="3:17" x14ac:dyDescent="0.25">
      <c r="C3226" s="12"/>
      <c r="D3226" s="7"/>
      <c r="P3226" s="14"/>
      <c r="Q3226" s="13"/>
    </row>
    <row r="3227" spans="3:17" x14ac:dyDescent="0.25">
      <c r="C3227" s="12"/>
      <c r="D3227" s="7"/>
      <c r="P3227" s="14"/>
      <c r="Q3227" s="13"/>
    </row>
    <row r="3228" spans="3:17" x14ac:dyDescent="0.25">
      <c r="C3228" s="12"/>
      <c r="D3228" s="7"/>
      <c r="P3228" s="14"/>
      <c r="Q3228" s="13"/>
    </row>
    <row r="3229" spans="3:17" x14ac:dyDescent="0.25">
      <c r="C3229" s="12"/>
      <c r="D3229" s="7"/>
      <c r="P3229" s="14"/>
      <c r="Q3229" s="13"/>
    </row>
    <row r="3230" spans="3:17" x14ac:dyDescent="0.25">
      <c r="C3230" s="12"/>
      <c r="D3230" s="7"/>
      <c r="P3230" s="14"/>
      <c r="Q3230" s="13"/>
    </row>
    <row r="3231" spans="3:17" x14ac:dyDescent="0.25">
      <c r="C3231" s="12"/>
      <c r="D3231" s="7"/>
      <c r="P3231" s="14"/>
      <c r="Q3231" s="13"/>
    </row>
    <row r="3232" spans="3:17" x14ac:dyDescent="0.25">
      <c r="C3232" s="12"/>
      <c r="D3232" s="7"/>
      <c r="P3232" s="14"/>
      <c r="Q3232" s="13"/>
    </row>
    <row r="3233" spans="3:17" x14ac:dyDescent="0.25">
      <c r="C3233" s="12"/>
      <c r="D3233" s="7"/>
      <c r="P3233" s="14"/>
      <c r="Q3233" s="13"/>
    </row>
    <row r="3234" spans="3:17" x14ac:dyDescent="0.25">
      <c r="C3234" s="12"/>
      <c r="D3234" s="7"/>
      <c r="P3234" s="14"/>
      <c r="Q3234" s="13"/>
    </row>
    <row r="3235" spans="3:17" x14ac:dyDescent="0.25">
      <c r="C3235" s="12"/>
      <c r="D3235" s="7"/>
      <c r="P3235" s="14"/>
      <c r="Q3235" s="13"/>
    </row>
    <row r="3236" spans="3:17" x14ac:dyDescent="0.25">
      <c r="C3236" s="12"/>
      <c r="D3236" s="7"/>
      <c r="P3236" s="14"/>
      <c r="Q3236" s="13"/>
    </row>
    <row r="3237" spans="3:17" x14ac:dyDescent="0.25">
      <c r="C3237" s="12"/>
      <c r="D3237" s="7"/>
      <c r="P3237" s="14"/>
      <c r="Q3237" s="13"/>
    </row>
    <row r="3238" spans="3:17" x14ac:dyDescent="0.25">
      <c r="C3238" s="12"/>
      <c r="D3238" s="7"/>
      <c r="P3238" s="14"/>
      <c r="Q3238" s="13"/>
    </row>
    <row r="3239" spans="3:17" x14ac:dyDescent="0.25">
      <c r="C3239" s="12"/>
      <c r="D3239" s="7"/>
      <c r="P3239" s="14"/>
      <c r="Q3239" s="13"/>
    </row>
    <row r="3240" spans="3:17" x14ac:dyDescent="0.25">
      <c r="C3240" s="12"/>
      <c r="D3240" s="7"/>
      <c r="P3240" s="14"/>
      <c r="Q3240" s="13"/>
    </row>
    <row r="3241" spans="3:17" x14ac:dyDescent="0.25">
      <c r="C3241" s="12"/>
      <c r="D3241" s="7"/>
      <c r="P3241" s="14"/>
      <c r="Q3241" s="13"/>
    </row>
    <row r="3242" spans="3:17" x14ac:dyDescent="0.25">
      <c r="C3242" s="12"/>
      <c r="D3242" s="7"/>
      <c r="P3242" s="14"/>
      <c r="Q3242" s="13"/>
    </row>
    <row r="3243" spans="3:17" x14ac:dyDescent="0.25">
      <c r="C3243" s="12"/>
      <c r="D3243" s="7"/>
      <c r="P3243" s="14"/>
      <c r="Q3243" s="13"/>
    </row>
    <row r="3244" spans="3:17" x14ac:dyDescent="0.25">
      <c r="C3244" s="12"/>
      <c r="D3244" s="7"/>
      <c r="P3244" s="14"/>
      <c r="Q3244" s="13"/>
    </row>
    <row r="3245" spans="3:17" x14ac:dyDescent="0.25">
      <c r="C3245" s="12"/>
      <c r="D3245" s="7"/>
      <c r="P3245" s="14"/>
      <c r="Q3245" s="13"/>
    </row>
    <row r="3246" spans="3:17" x14ac:dyDescent="0.25">
      <c r="C3246" s="12"/>
      <c r="D3246" s="7"/>
      <c r="P3246" s="14"/>
      <c r="Q3246" s="13"/>
    </row>
    <row r="3247" spans="3:17" x14ac:dyDescent="0.25">
      <c r="C3247" s="12"/>
      <c r="D3247" s="7"/>
      <c r="P3247" s="14"/>
      <c r="Q3247" s="13"/>
    </row>
    <row r="3248" spans="3:17" x14ac:dyDescent="0.25">
      <c r="C3248" s="12"/>
      <c r="D3248" s="7"/>
      <c r="P3248" s="14"/>
      <c r="Q3248" s="13"/>
    </row>
    <row r="3249" spans="3:17" x14ac:dyDescent="0.25">
      <c r="C3249" s="12"/>
      <c r="D3249" s="7"/>
      <c r="P3249" s="14"/>
      <c r="Q3249" s="13"/>
    </row>
    <row r="3250" spans="3:17" x14ac:dyDescent="0.25">
      <c r="C3250" s="12"/>
      <c r="D3250" s="7"/>
      <c r="P3250" s="14"/>
      <c r="Q3250" s="13"/>
    </row>
    <row r="3251" spans="3:17" x14ac:dyDescent="0.25">
      <c r="C3251" s="12"/>
      <c r="D3251" s="7"/>
      <c r="P3251" s="14"/>
      <c r="Q3251" s="13"/>
    </row>
    <row r="3252" spans="3:17" x14ac:dyDescent="0.25">
      <c r="C3252" s="12"/>
      <c r="D3252" s="7"/>
      <c r="P3252" s="14"/>
      <c r="Q3252" s="13"/>
    </row>
    <row r="3253" spans="3:17" x14ac:dyDescent="0.25">
      <c r="C3253" s="12"/>
      <c r="D3253" s="7"/>
      <c r="P3253" s="14"/>
      <c r="Q3253" s="13"/>
    </row>
    <row r="3254" spans="3:17" x14ac:dyDescent="0.25">
      <c r="C3254" s="12"/>
      <c r="D3254" s="7"/>
      <c r="P3254" s="14"/>
      <c r="Q3254" s="13"/>
    </row>
    <row r="3255" spans="3:17" x14ac:dyDescent="0.25">
      <c r="C3255" s="12"/>
      <c r="D3255" s="7"/>
      <c r="P3255" s="14"/>
      <c r="Q3255" s="13"/>
    </row>
    <row r="3256" spans="3:17" x14ac:dyDescent="0.25">
      <c r="C3256" s="12"/>
      <c r="D3256" s="7"/>
      <c r="P3256" s="14"/>
      <c r="Q3256" s="13"/>
    </row>
    <row r="3257" spans="3:17" x14ac:dyDescent="0.25">
      <c r="C3257" s="12"/>
      <c r="D3257" s="7"/>
      <c r="P3257" s="14"/>
      <c r="Q3257" s="13"/>
    </row>
    <row r="3258" spans="3:17" x14ac:dyDescent="0.25">
      <c r="C3258" s="12"/>
      <c r="D3258" s="7"/>
      <c r="P3258" s="14"/>
      <c r="Q3258" s="13"/>
    </row>
    <row r="3259" spans="3:17" x14ac:dyDescent="0.25">
      <c r="C3259" s="12"/>
      <c r="D3259" s="7"/>
      <c r="P3259" s="14"/>
      <c r="Q3259" s="13"/>
    </row>
    <row r="3260" spans="3:17" x14ac:dyDescent="0.25">
      <c r="C3260" s="12"/>
      <c r="D3260" s="7"/>
      <c r="P3260" s="14"/>
      <c r="Q3260" s="13"/>
    </row>
    <row r="3261" spans="3:17" x14ac:dyDescent="0.25">
      <c r="C3261" s="12"/>
      <c r="D3261" s="7"/>
      <c r="P3261" s="14"/>
      <c r="Q3261" s="13"/>
    </row>
    <row r="3262" spans="3:17" x14ac:dyDescent="0.25">
      <c r="C3262" s="12"/>
      <c r="D3262" s="7"/>
      <c r="P3262" s="14"/>
      <c r="Q3262" s="13"/>
    </row>
    <row r="3263" spans="3:17" x14ac:dyDescent="0.25">
      <c r="C3263" s="12"/>
      <c r="D3263" s="7"/>
      <c r="P3263" s="14"/>
      <c r="Q3263" s="13"/>
    </row>
    <row r="3264" spans="3:17" x14ac:dyDescent="0.25">
      <c r="C3264" s="12"/>
      <c r="D3264" s="7"/>
      <c r="P3264" s="14"/>
      <c r="Q3264" s="13"/>
    </row>
    <row r="3265" spans="3:17" x14ac:dyDescent="0.25">
      <c r="C3265" s="12"/>
      <c r="D3265" s="7"/>
      <c r="P3265" s="14"/>
      <c r="Q3265" s="13"/>
    </row>
    <row r="3266" spans="3:17" x14ac:dyDescent="0.25">
      <c r="C3266" s="12"/>
      <c r="D3266" s="7"/>
      <c r="P3266" s="14"/>
      <c r="Q3266" s="13"/>
    </row>
    <row r="3267" spans="3:17" x14ac:dyDescent="0.25">
      <c r="C3267" s="12"/>
      <c r="D3267" s="7"/>
      <c r="P3267" s="14"/>
      <c r="Q3267" s="13"/>
    </row>
    <row r="3268" spans="3:17" x14ac:dyDescent="0.25">
      <c r="C3268" s="12"/>
      <c r="D3268" s="7"/>
      <c r="P3268" s="14"/>
      <c r="Q3268" s="13"/>
    </row>
    <row r="3269" spans="3:17" x14ac:dyDescent="0.25">
      <c r="C3269" s="12"/>
      <c r="D3269" s="7"/>
      <c r="P3269" s="14"/>
      <c r="Q3269" s="13"/>
    </row>
    <row r="3270" spans="3:17" x14ac:dyDescent="0.25">
      <c r="C3270" s="12"/>
      <c r="D3270" s="7"/>
      <c r="P3270" s="14"/>
      <c r="Q3270" s="13"/>
    </row>
    <row r="3271" spans="3:17" x14ac:dyDescent="0.25">
      <c r="C3271" s="12"/>
      <c r="D3271" s="7"/>
      <c r="P3271" s="14"/>
      <c r="Q3271" s="13"/>
    </row>
    <row r="3272" spans="3:17" x14ac:dyDescent="0.25">
      <c r="C3272" s="12"/>
      <c r="D3272" s="7"/>
      <c r="P3272" s="14"/>
      <c r="Q3272" s="13"/>
    </row>
    <row r="3273" spans="3:17" x14ac:dyDescent="0.25">
      <c r="C3273" s="12"/>
      <c r="D3273" s="7"/>
      <c r="P3273" s="14"/>
      <c r="Q3273" s="13"/>
    </row>
    <row r="3274" spans="3:17" x14ac:dyDescent="0.25">
      <c r="C3274" s="12"/>
      <c r="D3274" s="7"/>
      <c r="P3274" s="14"/>
      <c r="Q3274" s="13"/>
    </row>
    <row r="3275" spans="3:17" x14ac:dyDescent="0.25">
      <c r="C3275" s="12"/>
      <c r="D3275" s="7"/>
      <c r="P3275" s="14"/>
      <c r="Q3275" s="13"/>
    </row>
    <row r="3276" spans="3:17" x14ac:dyDescent="0.25">
      <c r="C3276" s="12"/>
      <c r="D3276" s="7"/>
      <c r="P3276" s="14"/>
      <c r="Q3276" s="13"/>
    </row>
    <row r="3277" spans="3:17" x14ac:dyDescent="0.25">
      <c r="C3277" s="12"/>
      <c r="D3277" s="7"/>
      <c r="P3277" s="14"/>
      <c r="Q3277" s="13"/>
    </row>
    <row r="3278" spans="3:17" x14ac:dyDescent="0.25">
      <c r="C3278" s="12"/>
      <c r="D3278" s="7"/>
      <c r="P3278" s="14"/>
      <c r="Q3278" s="13"/>
    </row>
    <row r="3279" spans="3:17" x14ac:dyDescent="0.25">
      <c r="C3279" s="12"/>
      <c r="D3279" s="7"/>
      <c r="P3279" s="14"/>
      <c r="Q3279" s="13"/>
    </row>
    <row r="3280" spans="3:17" x14ac:dyDescent="0.25">
      <c r="C3280" s="12"/>
      <c r="D3280" s="7"/>
      <c r="P3280" s="14"/>
      <c r="Q3280" s="13"/>
    </row>
    <row r="3281" spans="3:17" x14ac:dyDescent="0.25">
      <c r="C3281" s="12"/>
      <c r="D3281" s="7"/>
      <c r="P3281" s="14"/>
      <c r="Q3281" s="13"/>
    </row>
    <row r="3282" spans="3:17" x14ac:dyDescent="0.25">
      <c r="C3282" s="12"/>
      <c r="D3282" s="7"/>
      <c r="P3282" s="14"/>
      <c r="Q3282" s="13"/>
    </row>
    <row r="3283" spans="3:17" x14ac:dyDescent="0.25">
      <c r="C3283" s="12"/>
      <c r="D3283" s="7"/>
      <c r="P3283" s="14"/>
      <c r="Q3283" s="13"/>
    </row>
    <row r="3284" spans="3:17" x14ac:dyDescent="0.25">
      <c r="C3284" s="12"/>
      <c r="D3284" s="7"/>
      <c r="P3284" s="14"/>
      <c r="Q3284" s="13"/>
    </row>
    <row r="3285" spans="3:17" x14ac:dyDescent="0.25">
      <c r="C3285" s="12"/>
      <c r="D3285" s="7"/>
      <c r="P3285" s="14"/>
      <c r="Q3285" s="13"/>
    </row>
    <row r="3286" spans="3:17" x14ac:dyDescent="0.25">
      <c r="C3286" s="12"/>
      <c r="D3286" s="7"/>
      <c r="P3286" s="14"/>
      <c r="Q3286" s="13"/>
    </row>
    <row r="3287" spans="3:17" x14ac:dyDescent="0.25">
      <c r="C3287" s="12"/>
      <c r="D3287" s="7"/>
      <c r="P3287" s="14"/>
      <c r="Q3287" s="13"/>
    </row>
    <row r="3288" spans="3:17" x14ac:dyDescent="0.25">
      <c r="C3288" s="12"/>
      <c r="D3288" s="7"/>
      <c r="P3288" s="14"/>
      <c r="Q3288" s="13"/>
    </row>
    <row r="3289" spans="3:17" x14ac:dyDescent="0.25">
      <c r="C3289" s="12"/>
      <c r="D3289" s="7"/>
      <c r="P3289" s="14"/>
      <c r="Q3289" s="13"/>
    </row>
    <row r="3290" spans="3:17" x14ac:dyDescent="0.25">
      <c r="C3290" s="12"/>
      <c r="D3290" s="7"/>
      <c r="P3290" s="14"/>
      <c r="Q3290" s="13"/>
    </row>
    <row r="3291" spans="3:17" x14ac:dyDescent="0.25">
      <c r="C3291" s="12"/>
      <c r="D3291" s="7"/>
      <c r="P3291" s="14"/>
      <c r="Q3291" s="13"/>
    </row>
    <row r="3292" spans="3:17" x14ac:dyDescent="0.25">
      <c r="C3292" s="12"/>
      <c r="D3292" s="7"/>
      <c r="P3292" s="14"/>
      <c r="Q3292" s="13"/>
    </row>
    <row r="3293" spans="3:17" x14ac:dyDescent="0.25">
      <c r="C3293" s="12"/>
      <c r="D3293" s="7"/>
      <c r="P3293" s="14"/>
      <c r="Q3293" s="13"/>
    </row>
    <row r="3294" spans="3:17" x14ac:dyDescent="0.25">
      <c r="C3294" s="12"/>
      <c r="D3294" s="7"/>
      <c r="P3294" s="14"/>
      <c r="Q3294" s="13"/>
    </row>
    <row r="3295" spans="3:17" x14ac:dyDescent="0.25">
      <c r="C3295" s="12"/>
      <c r="D3295" s="7"/>
      <c r="P3295" s="14"/>
      <c r="Q3295" s="13"/>
    </row>
    <row r="3296" spans="3:17" x14ac:dyDescent="0.25">
      <c r="C3296" s="12"/>
      <c r="D3296" s="7"/>
      <c r="P3296" s="14"/>
      <c r="Q3296" s="13"/>
    </row>
    <row r="3297" spans="3:17" x14ac:dyDescent="0.25">
      <c r="C3297" s="12"/>
      <c r="D3297" s="7"/>
      <c r="P3297" s="14"/>
      <c r="Q3297" s="13"/>
    </row>
    <row r="3298" spans="3:17" x14ac:dyDescent="0.25">
      <c r="C3298" s="12"/>
      <c r="D3298" s="7"/>
      <c r="P3298" s="14"/>
      <c r="Q3298" s="13"/>
    </row>
    <row r="3299" spans="3:17" x14ac:dyDescent="0.25">
      <c r="C3299" s="12"/>
      <c r="D3299" s="7"/>
      <c r="P3299" s="14"/>
      <c r="Q3299" s="13"/>
    </row>
    <row r="3300" spans="3:17" x14ac:dyDescent="0.25">
      <c r="C3300" s="12"/>
      <c r="D3300" s="7"/>
      <c r="P3300" s="14"/>
      <c r="Q3300" s="13"/>
    </row>
    <row r="3301" spans="3:17" x14ac:dyDescent="0.25">
      <c r="C3301" s="12"/>
      <c r="D3301" s="7"/>
      <c r="P3301" s="14"/>
      <c r="Q3301" s="13"/>
    </row>
    <row r="3302" spans="3:17" x14ac:dyDescent="0.25">
      <c r="C3302" s="12"/>
      <c r="D3302" s="7"/>
      <c r="P3302" s="14"/>
      <c r="Q3302" s="13"/>
    </row>
    <row r="3303" spans="3:17" x14ac:dyDescent="0.25">
      <c r="C3303" s="12"/>
      <c r="D3303" s="7"/>
      <c r="P3303" s="14"/>
      <c r="Q3303" s="13"/>
    </row>
    <row r="3304" spans="3:17" x14ac:dyDescent="0.25">
      <c r="C3304" s="12"/>
      <c r="D3304" s="7"/>
      <c r="P3304" s="14"/>
      <c r="Q3304" s="13"/>
    </row>
    <row r="3305" spans="3:17" x14ac:dyDescent="0.25">
      <c r="C3305" s="12"/>
      <c r="D3305" s="7"/>
      <c r="P3305" s="14"/>
      <c r="Q3305" s="13"/>
    </row>
    <row r="3306" spans="3:17" x14ac:dyDescent="0.25">
      <c r="C3306" s="12"/>
      <c r="D3306" s="7"/>
      <c r="P3306" s="14"/>
      <c r="Q3306" s="13"/>
    </row>
    <row r="3307" spans="3:17" x14ac:dyDescent="0.25">
      <c r="C3307" s="12"/>
      <c r="D3307" s="7"/>
      <c r="P3307" s="14"/>
      <c r="Q3307" s="13"/>
    </row>
    <row r="3308" spans="3:17" x14ac:dyDescent="0.25">
      <c r="C3308" s="12"/>
      <c r="D3308" s="7"/>
      <c r="P3308" s="14"/>
      <c r="Q3308" s="13"/>
    </row>
    <row r="3309" spans="3:17" x14ac:dyDescent="0.25">
      <c r="C3309" s="12"/>
      <c r="D3309" s="7"/>
      <c r="P3309" s="14"/>
      <c r="Q3309" s="13"/>
    </row>
    <row r="3310" spans="3:17" x14ac:dyDescent="0.25">
      <c r="C3310" s="12"/>
      <c r="D3310" s="7"/>
      <c r="P3310" s="14"/>
      <c r="Q3310" s="13"/>
    </row>
    <row r="3311" spans="3:17" x14ac:dyDescent="0.25">
      <c r="C3311" s="12"/>
      <c r="D3311" s="7"/>
      <c r="P3311" s="14"/>
      <c r="Q3311" s="13"/>
    </row>
    <row r="3312" spans="3:17" x14ac:dyDescent="0.25">
      <c r="C3312" s="12"/>
      <c r="D3312" s="7"/>
      <c r="P3312" s="14"/>
      <c r="Q3312" s="13"/>
    </row>
    <row r="3313" spans="3:17" x14ac:dyDescent="0.25">
      <c r="C3313" s="12"/>
      <c r="D3313" s="7"/>
      <c r="P3313" s="14"/>
      <c r="Q3313" s="13"/>
    </row>
    <row r="3314" spans="3:17" x14ac:dyDescent="0.25">
      <c r="C3314" s="12"/>
      <c r="D3314" s="7"/>
      <c r="P3314" s="14"/>
      <c r="Q3314" s="13"/>
    </row>
    <row r="3315" spans="3:17" x14ac:dyDescent="0.25">
      <c r="C3315" s="12"/>
      <c r="D3315" s="7"/>
      <c r="P3315" s="14"/>
      <c r="Q3315" s="13"/>
    </row>
    <row r="3316" spans="3:17" x14ac:dyDescent="0.25">
      <c r="C3316" s="12"/>
      <c r="D3316" s="7"/>
      <c r="P3316" s="14"/>
      <c r="Q3316" s="13"/>
    </row>
    <row r="3317" spans="3:17" x14ac:dyDescent="0.25">
      <c r="C3317" s="12"/>
      <c r="D3317" s="7"/>
      <c r="P3317" s="14"/>
      <c r="Q3317" s="13"/>
    </row>
    <row r="3318" spans="3:17" x14ac:dyDescent="0.25">
      <c r="C3318" s="12"/>
      <c r="D3318" s="7"/>
      <c r="P3318" s="14"/>
      <c r="Q3318" s="13"/>
    </row>
    <row r="3319" spans="3:17" x14ac:dyDescent="0.25">
      <c r="C3319" s="12"/>
      <c r="D3319" s="7"/>
      <c r="P3319" s="14"/>
      <c r="Q3319" s="13"/>
    </row>
    <row r="3320" spans="3:17" x14ac:dyDescent="0.25">
      <c r="C3320" s="12"/>
      <c r="D3320" s="7"/>
      <c r="P3320" s="14"/>
      <c r="Q3320" s="13"/>
    </row>
    <row r="3321" spans="3:17" x14ac:dyDescent="0.25">
      <c r="C3321" s="12"/>
      <c r="D3321" s="7"/>
      <c r="P3321" s="14"/>
      <c r="Q3321" s="13"/>
    </row>
    <row r="3322" spans="3:17" x14ac:dyDescent="0.25">
      <c r="C3322" s="12"/>
      <c r="D3322" s="7"/>
      <c r="P3322" s="14"/>
      <c r="Q3322" s="13"/>
    </row>
    <row r="3323" spans="3:17" x14ac:dyDescent="0.25">
      <c r="C3323" s="12"/>
      <c r="D3323" s="7"/>
      <c r="P3323" s="14"/>
      <c r="Q3323" s="13"/>
    </row>
    <row r="3324" spans="3:17" x14ac:dyDescent="0.25">
      <c r="C3324" s="12"/>
      <c r="D3324" s="7"/>
      <c r="P3324" s="14"/>
      <c r="Q3324" s="13"/>
    </row>
    <row r="3325" spans="3:17" x14ac:dyDescent="0.25">
      <c r="C3325" s="12"/>
      <c r="D3325" s="7"/>
      <c r="P3325" s="14"/>
      <c r="Q3325" s="13"/>
    </row>
    <row r="3326" spans="3:17" x14ac:dyDescent="0.25">
      <c r="C3326" s="12"/>
      <c r="D3326" s="7"/>
      <c r="P3326" s="14"/>
      <c r="Q3326" s="13"/>
    </row>
    <row r="3327" spans="3:17" x14ac:dyDescent="0.25">
      <c r="C3327" s="12"/>
      <c r="D3327" s="7"/>
      <c r="P3327" s="14"/>
      <c r="Q3327" s="13"/>
    </row>
    <row r="3328" spans="3:17" x14ac:dyDescent="0.25">
      <c r="C3328" s="12"/>
      <c r="D3328" s="7"/>
      <c r="P3328" s="14"/>
      <c r="Q3328" s="13"/>
    </row>
    <row r="3329" spans="3:17" x14ac:dyDescent="0.25">
      <c r="C3329" s="12"/>
      <c r="D3329" s="7"/>
      <c r="P3329" s="14"/>
      <c r="Q3329" s="13"/>
    </row>
    <row r="3330" spans="3:17" x14ac:dyDescent="0.25">
      <c r="C3330" s="12"/>
      <c r="D3330" s="7"/>
      <c r="P3330" s="14"/>
      <c r="Q3330" s="13"/>
    </row>
    <row r="3331" spans="3:17" x14ac:dyDescent="0.25">
      <c r="C3331" s="12"/>
      <c r="D3331" s="7"/>
      <c r="P3331" s="14"/>
      <c r="Q3331" s="13"/>
    </row>
    <row r="3332" spans="3:17" x14ac:dyDescent="0.25">
      <c r="C3332" s="12"/>
      <c r="D3332" s="7"/>
      <c r="P3332" s="14"/>
      <c r="Q3332" s="13"/>
    </row>
    <row r="3333" spans="3:17" x14ac:dyDescent="0.25">
      <c r="C3333" s="12"/>
      <c r="D3333" s="7"/>
      <c r="P3333" s="14"/>
      <c r="Q3333" s="13"/>
    </row>
    <row r="3334" spans="3:17" x14ac:dyDescent="0.25">
      <c r="C3334" s="12"/>
      <c r="D3334" s="7"/>
      <c r="P3334" s="14"/>
      <c r="Q3334" s="13"/>
    </row>
    <row r="3335" spans="3:17" x14ac:dyDescent="0.25">
      <c r="C3335" s="12"/>
      <c r="D3335" s="7"/>
      <c r="P3335" s="14"/>
      <c r="Q3335" s="13"/>
    </row>
    <row r="3336" spans="3:17" x14ac:dyDescent="0.25">
      <c r="C3336" s="12"/>
      <c r="D3336" s="7"/>
      <c r="P3336" s="14"/>
      <c r="Q3336" s="13"/>
    </row>
    <row r="3337" spans="3:17" x14ac:dyDescent="0.25">
      <c r="C3337" s="12"/>
      <c r="D3337" s="7"/>
      <c r="P3337" s="14"/>
      <c r="Q3337" s="13"/>
    </row>
    <row r="3338" spans="3:17" x14ac:dyDescent="0.25">
      <c r="C3338" s="12"/>
      <c r="D3338" s="7"/>
      <c r="P3338" s="14"/>
      <c r="Q3338" s="13"/>
    </row>
    <row r="3339" spans="3:17" x14ac:dyDescent="0.25">
      <c r="C3339" s="12"/>
      <c r="D3339" s="7"/>
      <c r="P3339" s="14"/>
      <c r="Q3339" s="13"/>
    </row>
    <row r="3340" spans="3:17" x14ac:dyDescent="0.25">
      <c r="C3340" s="12"/>
      <c r="D3340" s="7"/>
      <c r="P3340" s="14"/>
      <c r="Q3340" s="13"/>
    </row>
    <row r="3341" spans="3:17" x14ac:dyDescent="0.25">
      <c r="C3341" s="12"/>
      <c r="D3341" s="7"/>
      <c r="P3341" s="14"/>
      <c r="Q3341" s="13"/>
    </row>
    <row r="3342" spans="3:17" x14ac:dyDescent="0.25">
      <c r="C3342" s="12"/>
      <c r="D3342" s="7"/>
      <c r="P3342" s="14"/>
      <c r="Q3342" s="13"/>
    </row>
    <row r="3343" spans="3:17" x14ac:dyDescent="0.25">
      <c r="C3343" s="12"/>
      <c r="D3343" s="7"/>
      <c r="P3343" s="14"/>
      <c r="Q3343" s="13"/>
    </row>
    <row r="3344" spans="3:17" x14ac:dyDescent="0.25">
      <c r="C3344" s="12"/>
      <c r="D3344" s="7"/>
      <c r="P3344" s="14"/>
      <c r="Q3344" s="13"/>
    </row>
    <row r="3345" spans="3:17" x14ac:dyDescent="0.25">
      <c r="C3345" s="12"/>
      <c r="D3345" s="7"/>
      <c r="P3345" s="14"/>
      <c r="Q3345" s="13"/>
    </row>
    <row r="3346" spans="3:17" x14ac:dyDescent="0.25">
      <c r="C3346" s="12"/>
      <c r="D3346" s="7"/>
      <c r="P3346" s="14"/>
      <c r="Q3346" s="13"/>
    </row>
    <row r="3347" spans="3:17" x14ac:dyDescent="0.25">
      <c r="C3347" s="12"/>
      <c r="D3347" s="7"/>
      <c r="P3347" s="14"/>
      <c r="Q3347" s="13"/>
    </row>
    <row r="3348" spans="3:17" x14ac:dyDescent="0.25">
      <c r="C3348" s="12"/>
      <c r="D3348" s="7"/>
      <c r="P3348" s="14"/>
      <c r="Q3348" s="13"/>
    </row>
    <row r="3349" spans="3:17" x14ac:dyDescent="0.25">
      <c r="C3349" s="12"/>
      <c r="D3349" s="7"/>
      <c r="P3349" s="14"/>
      <c r="Q3349" s="13"/>
    </row>
    <row r="3350" spans="3:17" x14ac:dyDescent="0.25">
      <c r="C3350" s="12"/>
      <c r="D3350" s="7"/>
      <c r="P3350" s="14"/>
      <c r="Q3350" s="13"/>
    </row>
    <row r="3351" spans="3:17" x14ac:dyDescent="0.25">
      <c r="C3351" s="12"/>
      <c r="D3351" s="7"/>
      <c r="P3351" s="14"/>
      <c r="Q3351" s="13"/>
    </row>
    <row r="3352" spans="3:17" x14ac:dyDescent="0.25">
      <c r="C3352" s="12"/>
      <c r="D3352" s="7"/>
      <c r="P3352" s="14"/>
      <c r="Q3352" s="13"/>
    </row>
    <row r="3353" spans="3:17" x14ac:dyDescent="0.25">
      <c r="C3353" s="12"/>
      <c r="D3353" s="7"/>
      <c r="P3353" s="14"/>
      <c r="Q3353" s="13"/>
    </row>
    <row r="3354" spans="3:17" x14ac:dyDescent="0.25">
      <c r="C3354" s="12"/>
      <c r="D3354" s="7"/>
      <c r="P3354" s="14"/>
      <c r="Q3354" s="13"/>
    </row>
    <row r="3355" spans="3:17" x14ac:dyDescent="0.25">
      <c r="C3355" s="12"/>
      <c r="D3355" s="7"/>
      <c r="P3355" s="14"/>
      <c r="Q3355" s="13"/>
    </row>
    <row r="3356" spans="3:17" x14ac:dyDescent="0.25">
      <c r="C3356" s="12"/>
      <c r="D3356" s="7"/>
      <c r="P3356" s="14"/>
      <c r="Q3356" s="13"/>
    </row>
    <row r="3357" spans="3:17" x14ac:dyDescent="0.25">
      <c r="C3357" s="12"/>
      <c r="D3357" s="7"/>
      <c r="P3357" s="14"/>
      <c r="Q3357" s="13"/>
    </row>
    <row r="3358" spans="3:17" x14ac:dyDescent="0.25">
      <c r="C3358" s="12"/>
      <c r="D3358" s="7"/>
      <c r="P3358" s="14"/>
      <c r="Q3358" s="13"/>
    </row>
    <row r="3359" spans="3:17" x14ac:dyDescent="0.25">
      <c r="C3359" s="12"/>
      <c r="D3359" s="7"/>
      <c r="P3359" s="14"/>
      <c r="Q3359" s="13"/>
    </row>
    <row r="3360" spans="3:17" x14ac:dyDescent="0.25">
      <c r="C3360" s="12"/>
      <c r="D3360" s="7"/>
      <c r="P3360" s="14"/>
      <c r="Q3360" s="13"/>
    </row>
    <row r="3361" spans="3:17" x14ac:dyDescent="0.25">
      <c r="C3361" s="12"/>
      <c r="D3361" s="7"/>
      <c r="P3361" s="14"/>
      <c r="Q3361" s="13"/>
    </row>
    <row r="3362" spans="3:17" x14ac:dyDescent="0.25">
      <c r="C3362" s="12"/>
      <c r="D3362" s="7"/>
      <c r="P3362" s="14"/>
      <c r="Q3362" s="13"/>
    </row>
    <row r="3363" spans="3:17" x14ac:dyDescent="0.25">
      <c r="C3363" s="12"/>
      <c r="D3363" s="7"/>
      <c r="P3363" s="14"/>
      <c r="Q3363" s="13"/>
    </row>
    <row r="3364" spans="3:17" x14ac:dyDescent="0.25">
      <c r="C3364" s="12"/>
      <c r="D3364" s="7"/>
      <c r="P3364" s="14"/>
      <c r="Q3364" s="13"/>
    </row>
    <row r="3365" spans="3:17" x14ac:dyDescent="0.25">
      <c r="C3365" s="12"/>
      <c r="D3365" s="7"/>
      <c r="P3365" s="14"/>
      <c r="Q3365" s="13"/>
    </row>
    <row r="3366" spans="3:17" x14ac:dyDescent="0.25">
      <c r="C3366" s="12"/>
      <c r="D3366" s="7"/>
      <c r="P3366" s="14"/>
      <c r="Q3366" s="13"/>
    </row>
    <row r="3367" spans="3:17" x14ac:dyDescent="0.25">
      <c r="C3367" s="12"/>
      <c r="D3367" s="7"/>
      <c r="P3367" s="14"/>
      <c r="Q3367" s="13"/>
    </row>
    <row r="3368" spans="3:17" x14ac:dyDescent="0.25">
      <c r="C3368" s="12"/>
      <c r="D3368" s="7"/>
      <c r="P3368" s="14"/>
      <c r="Q3368" s="13"/>
    </row>
    <row r="3369" spans="3:17" x14ac:dyDescent="0.25">
      <c r="C3369" s="12"/>
      <c r="D3369" s="7"/>
      <c r="P3369" s="14"/>
      <c r="Q3369" s="13"/>
    </row>
    <row r="3370" spans="3:17" x14ac:dyDescent="0.25">
      <c r="C3370" s="12"/>
      <c r="D3370" s="7"/>
      <c r="P3370" s="14"/>
      <c r="Q3370" s="13"/>
    </row>
    <row r="3371" spans="3:17" x14ac:dyDescent="0.25">
      <c r="C3371" s="12"/>
      <c r="D3371" s="7"/>
      <c r="P3371" s="14"/>
      <c r="Q3371" s="13"/>
    </row>
    <row r="3372" spans="3:17" x14ac:dyDescent="0.25">
      <c r="C3372" s="12"/>
      <c r="D3372" s="7"/>
      <c r="P3372" s="14"/>
      <c r="Q3372" s="13"/>
    </row>
    <row r="3373" spans="3:17" x14ac:dyDescent="0.25">
      <c r="C3373" s="12"/>
      <c r="D3373" s="7"/>
      <c r="P3373" s="14"/>
      <c r="Q3373" s="13"/>
    </row>
    <row r="3374" spans="3:17" x14ac:dyDescent="0.25">
      <c r="C3374" s="12"/>
      <c r="D3374" s="7"/>
      <c r="P3374" s="14"/>
      <c r="Q3374" s="13"/>
    </row>
    <row r="3375" spans="3:17" x14ac:dyDescent="0.25">
      <c r="C3375" s="12"/>
      <c r="D3375" s="7"/>
      <c r="P3375" s="14"/>
      <c r="Q3375" s="13"/>
    </row>
    <row r="3376" spans="3:17" x14ac:dyDescent="0.25">
      <c r="C3376" s="12"/>
      <c r="D3376" s="7"/>
      <c r="P3376" s="14"/>
      <c r="Q3376" s="13"/>
    </row>
    <row r="3377" spans="3:17" x14ac:dyDescent="0.25">
      <c r="C3377" s="12"/>
      <c r="D3377" s="7"/>
      <c r="P3377" s="14"/>
      <c r="Q3377" s="13"/>
    </row>
    <row r="3378" spans="3:17" x14ac:dyDescent="0.25">
      <c r="C3378" s="12"/>
      <c r="D3378" s="7"/>
      <c r="P3378" s="14"/>
      <c r="Q3378" s="13"/>
    </row>
    <row r="3379" spans="3:17" x14ac:dyDescent="0.25">
      <c r="C3379" s="12"/>
      <c r="D3379" s="7"/>
      <c r="P3379" s="14"/>
      <c r="Q3379" s="13"/>
    </row>
    <row r="3380" spans="3:17" x14ac:dyDescent="0.25">
      <c r="C3380" s="12"/>
      <c r="D3380" s="7"/>
      <c r="P3380" s="14"/>
      <c r="Q3380" s="13"/>
    </row>
    <row r="3381" spans="3:17" x14ac:dyDescent="0.25">
      <c r="C3381" s="12"/>
      <c r="D3381" s="7"/>
      <c r="P3381" s="14"/>
      <c r="Q3381" s="13"/>
    </row>
    <row r="3382" spans="3:17" x14ac:dyDescent="0.25">
      <c r="C3382" s="12"/>
      <c r="D3382" s="7"/>
      <c r="P3382" s="14"/>
      <c r="Q3382" s="13"/>
    </row>
    <row r="3383" spans="3:17" x14ac:dyDescent="0.25">
      <c r="C3383" s="12"/>
      <c r="D3383" s="7"/>
      <c r="P3383" s="14"/>
      <c r="Q3383" s="13"/>
    </row>
    <row r="3384" spans="3:17" x14ac:dyDescent="0.25">
      <c r="C3384" s="12"/>
      <c r="D3384" s="7"/>
      <c r="P3384" s="14"/>
      <c r="Q3384" s="13"/>
    </row>
    <row r="3385" spans="3:17" x14ac:dyDescent="0.25">
      <c r="C3385" s="12"/>
      <c r="D3385" s="7"/>
      <c r="P3385" s="14"/>
      <c r="Q3385" s="13"/>
    </row>
    <row r="3386" spans="3:17" x14ac:dyDescent="0.25">
      <c r="C3386" s="12"/>
      <c r="D3386" s="7"/>
      <c r="P3386" s="14"/>
      <c r="Q3386" s="13"/>
    </row>
    <row r="3387" spans="3:17" x14ac:dyDescent="0.25">
      <c r="C3387" s="12"/>
      <c r="D3387" s="7"/>
      <c r="P3387" s="14"/>
      <c r="Q3387" s="13"/>
    </row>
    <row r="3388" spans="3:17" x14ac:dyDescent="0.25">
      <c r="C3388" s="12"/>
      <c r="D3388" s="7"/>
      <c r="P3388" s="14"/>
      <c r="Q3388" s="13"/>
    </row>
    <row r="3389" spans="3:17" x14ac:dyDescent="0.25">
      <c r="C3389" s="12"/>
      <c r="D3389" s="7"/>
      <c r="P3389" s="14"/>
      <c r="Q3389" s="13"/>
    </row>
    <row r="3390" spans="3:17" x14ac:dyDescent="0.25">
      <c r="C3390" s="12"/>
      <c r="D3390" s="7"/>
      <c r="P3390" s="14"/>
      <c r="Q3390" s="13"/>
    </row>
    <row r="3391" spans="3:17" x14ac:dyDescent="0.25">
      <c r="C3391" s="12"/>
      <c r="D3391" s="7"/>
      <c r="P3391" s="14"/>
      <c r="Q3391" s="13"/>
    </row>
    <row r="3392" spans="3:17" x14ac:dyDescent="0.25">
      <c r="C3392" s="12"/>
      <c r="D3392" s="7"/>
      <c r="P3392" s="14"/>
      <c r="Q3392" s="13"/>
    </row>
    <row r="3393" spans="3:17" x14ac:dyDescent="0.25">
      <c r="C3393" s="12"/>
      <c r="D3393" s="7"/>
      <c r="P3393" s="14"/>
      <c r="Q3393" s="13"/>
    </row>
    <row r="3394" spans="3:17" x14ac:dyDescent="0.25">
      <c r="C3394" s="12"/>
      <c r="D3394" s="7"/>
      <c r="P3394" s="14"/>
      <c r="Q3394" s="13"/>
    </row>
    <row r="3395" spans="3:17" x14ac:dyDescent="0.25">
      <c r="C3395" s="12"/>
      <c r="D3395" s="7"/>
      <c r="P3395" s="14"/>
      <c r="Q3395" s="13"/>
    </row>
    <row r="3396" spans="3:17" x14ac:dyDescent="0.25">
      <c r="C3396" s="12"/>
      <c r="D3396" s="7"/>
      <c r="P3396" s="14"/>
      <c r="Q3396" s="13"/>
    </row>
    <row r="3397" spans="3:17" x14ac:dyDescent="0.25">
      <c r="C3397" s="12"/>
      <c r="D3397" s="7"/>
      <c r="P3397" s="14"/>
      <c r="Q3397" s="13"/>
    </row>
    <row r="3398" spans="3:17" x14ac:dyDescent="0.25">
      <c r="C3398" s="12"/>
      <c r="D3398" s="7"/>
      <c r="P3398" s="14"/>
      <c r="Q3398" s="13"/>
    </row>
    <row r="3399" spans="3:17" x14ac:dyDescent="0.25">
      <c r="C3399" s="12"/>
      <c r="D3399" s="7"/>
      <c r="P3399" s="14"/>
      <c r="Q3399" s="13"/>
    </row>
    <row r="3400" spans="3:17" x14ac:dyDescent="0.25">
      <c r="C3400" s="12"/>
      <c r="D3400" s="7"/>
      <c r="P3400" s="14"/>
      <c r="Q3400" s="13"/>
    </row>
    <row r="3401" spans="3:17" x14ac:dyDescent="0.25">
      <c r="C3401" s="12"/>
      <c r="D3401" s="7"/>
      <c r="P3401" s="14"/>
      <c r="Q3401" s="13"/>
    </row>
    <row r="3402" spans="3:17" x14ac:dyDescent="0.25">
      <c r="C3402" s="12"/>
      <c r="D3402" s="7"/>
      <c r="P3402" s="14"/>
      <c r="Q3402" s="13"/>
    </row>
    <row r="3403" spans="3:17" x14ac:dyDescent="0.25">
      <c r="C3403" s="12"/>
      <c r="D3403" s="7"/>
      <c r="P3403" s="14"/>
      <c r="Q3403" s="13"/>
    </row>
    <row r="3404" spans="3:17" x14ac:dyDescent="0.25">
      <c r="C3404" s="12"/>
      <c r="D3404" s="7"/>
      <c r="P3404" s="14"/>
      <c r="Q3404" s="13"/>
    </row>
    <row r="3405" spans="3:17" x14ac:dyDescent="0.25">
      <c r="C3405" s="12"/>
      <c r="D3405" s="7"/>
      <c r="P3405" s="14"/>
      <c r="Q3405" s="13"/>
    </row>
    <row r="3406" spans="3:17" x14ac:dyDescent="0.25">
      <c r="C3406" s="12"/>
      <c r="D3406" s="7"/>
      <c r="P3406" s="14"/>
      <c r="Q3406" s="13"/>
    </row>
    <row r="3407" spans="3:17" x14ac:dyDescent="0.25">
      <c r="C3407" s="12"/>
      <c r="D3407" s="7"/>
      <c r="P3407" s="14"/>
      <c r="Q3407" s="13"/>
    </row>
    <row r="3408" spans="3:17" x14ac:dyDescent="0.25">
      <c r="C3408" s="12"/>
      <c r="D3408" s="7"/>
      <c r="P3408" s="14"/>
      <c r="Q3408" s="13"/>
    </row>
    <row r="3409" spans="3:17" x14ac:dyDescent="0.25">
      <c r="C3409" s="12"/>
      <c r="D3409" s="7"/>
      <c r="P3409" s="14"/>
      <c r="Q3409" s="13"/>
    </row>
    <row r="3410" spans="3:17" x14ac:dyDescent="0.25">
      <c r="C3410" s="12"/>
      <c r="D3410" s="7"/>
      <c r="P3410" s="14"/>
      <c r="Q3410" s="13"/>
    </row>
    <row r="3411" spans="3:17" x14ac:dyDescent="0.25">
      <c r="C3411" s="12"/>
      <c r="D3411" s="7"/>
      <c r="P3411" s="14"/>
      <c r="Q3411" s="13"/>
    </row>
    <row r="3412" spans="3:17" x14ac:dyDescent="0.25">
      <c r="C3412" s="12"/>
      <c r="D3412" s="7"/>
      <c r="P3412" s="14"/>
      <c r="Q3412" s="13"/>
    </row>
    <row r="3413" spans="3:17" x14ac:dyDescent="0.25">
      <c r="C3413" s="12"/>
      <c r="D3413" s="7"/>
      <c r="P3413" s="14"/>
      <c r="Q3413" s="13"/>
    </row>
    <row r="3414" spans="3:17" x14ac:dyDescent="0.25">
      <c r="C3414" s="12"/>
      <c r="D3414" s="7"/>
      <c r="P3414" s="14"/>
      <c r="Q3414" s="13"/>
    </row>
    <row r="3415" spans="3:17" x14ac:dyDescent="0.25">
      <c r="C3415" s="12"/>
      <c r="D3415" s="7"/>
      <c r="P3415" s="14"/>
      <c r="Q3415" s="13"/>
    </row>
    <row r="3416" spans="3:17" x14ac:dyDescent="0.25">
      <c r="C3416" s="12"/>
      <c r="D3416" s="7"/>
      <c r="P3416" s="14"/>
      <c r="Q3416" s="13"/>
    </row>
    <row r="3417" spans="3:17" x14ac:dyDescent="0.25">
      <c r="C3417" s="12"/>
      <c r="D3417" s="7"/>
      <c r="P3417" s="14"/>
      <c r="Q3417" s="13"/>
    </row>
    <row r="3418" spans="3:17" x14ac:dyDescent="0.25">
      <c r="C3418" s="12"/>
      <c r="D3418" s="7"/>
      <c r="P3418" s="14"/>
      <c r="Q3418" s="13"/>
    </row>
    <row r="3419" spans="3:17" x14ac:dyDescent="0.25">
      <c r="C3419" s="12"/>
      <c r="D3419" s="7"/>
      <c r="P3419" s="14"/>
      <c r="Q3419" s="13"/>
    </row>
    <row r="3420" spans="3:17" x14ac:dyDescent="0.25">
      <c r="C3420" s="12"/>
      <c r="D3420" s="7"/>
      <c r="P3420" s="14"/>
      <c r="Q3420" s="13"/>
    </row>
    <row r="3421" spans="3:17" x14ac:dyDescent="0.25">
      <c r="C3421" s="12"/>
      <c r="D3421" s="7"/>
      <c r="P3421" s="14"/>
      <c r="Q3421" s="13"/>
    </row>
    <row r="3422" spans="3:17" x14ac:dyDescent="0.25">
      <c r="C3422" s="12"/>
      <c r="D3422" s="7"/>
      <c r="P3422" s="14"/>
      <c r="Q3422" s="13"/>
    </row>
    <row r="3423" spans="3:17" x14ac:dyDescent="0.25">
      <c r="C3423" s="12"/>
      <c r="D3423" s="7"/>
      <c r="P3423" s="14"/>
      <c r="Q3423" s="13"/>
    </row>
    <row r="3424" spans="3:17" x14ac:dyDescent="0.25">
      <c r="C3424" s="12"/>
      <c r="D3424" s="7"/>
      <c r="P3424" s="14"/>
      <c r="Q3424" s="13"/>
    </row>
    <row r="3425" spans="3:17" x14ac:dyDescent="0.25">
      <c r="C3425" s="12"/>
      <c r="D3425" s="7"/>
      <c r="P3425" s="14"/>
      <c r="Q3425" s="13"/>
    </row>
    <row r="3426" spans="3:17" x14ac:dyDescent="0.25">
      <c r="C3426" s="12"/>
      <c r="D3426" s="7"/>
      <c r="P3426" s="14"/>
      <c r="Q3426" s="13"/>
    </row>
    <row r="3427" spans="3:17" x14ac:dyDescent="0.25">
      <c r="C3427" s="12"/>
      <c r="D3427" s="7"/>
      <c r="P3427" s="14"/>
      <c r="Q3427" s="13"/>
    </row>
    <row r="3428" spans="3:17" x14ac:dyDescent="0.25">
      <c r="C3428" s="12"/>
      <c r="D3428" s="7"/>
      <c r="P3428" s="14"/>
      <c r="Q3428" s="13"/>
    </row>
    <row r="3429" spans="3:17" x14ac:dyDescent="0.25">
      <c r="C3429" s="12"/>
      <c r="D3429" s="7"/>
      <c r="P3429" s="14"/>
      <c r="Q3429" s="13"/>
    </row>
    <row r="3430" spans="3:17" x14ac:dyDescent="0.25">
      <c r="C3430" s="12"/>
      <c r="D3430" s="7"/>
      <c r="P3430" s="14"/>
      <c r="Q3430" s="13"/>
    </row>
    <row r="3431" spans="3:17" x14ac:dyDescent="0.25">
      <c r="C3431" s="12"/>
      <c r="D3431" s="7"/>
      <c r="P3431" s="14"/>
      <c r="Q3431" s="13"/>
    </row>
    <row r="3432" spans="3:17" x14ac:dyDescent="0.25">
      <c r="C3432" s="12"/>
      <c r="D3432" s="7"/>
      <c r="P3432" s="14"/>
      <c r="Q3432" s="13"/>
    </row>
    <row r="3433" spans="3:17" x14ac:dyDescent="0.25">
      <c r="C3433" s="12"/>
      <c r="D3433" s="7"/>
      <c r="P3433" s="14"/>
      <c r="Q3433" s="13"/>
    </row>
    <row r="3434" spans="3:17" x14ac:dyDescent="0.25">
      <c r="C3434" s="12"/>
      <c r="D3434" s="7"/>
      <c r="P3434" s="14"/>
      <c r="Q3434" s="13"/>
    </row>
    <row r="3435" spans="3:17" x14ac:dyDescent="0.25">
      <c r="C3435" s="12"/>
      <c r="D3435" s="7"/>
      <c r="P3435" s="14"/>
      <c r="Q3435" s="13"/>
    </row>
    <row r="3436" spans="3:17" x14ac:dyDescent="0.25">
      <c r="C3436" s="12"/>
      <c r="D3436" s="7"/>
      <c r="P3436" s="14"/>
      <c r="Q3436" s="13"/>
    </row>
    <row r="3437" spans="3:17" x14ac:dyDescent="0.25">
      <c r="C3437" s="12"/>
      <c r="D3437" s="7"/>
      <c r="P3437" s="14"/>
      <c r="Q3437" s="13"/>
    </row>
    <row r="3438" spans="3:17" x14ac:dyDescent="0.25">
      <c r="C3438" s="12"/>
      <c r="D3438" s="7"/>
      <c r="P3438" s="14"/>
      <c r="Q3438" s="13"/>
    </row>
    <row r="3439" spans="3:17" x14ac:dyDescent="0.25">
      <c r="C3439" s="12"/>
      <c r="D3439" s="7"/>
      <c r="P3439" s="14"/>
      <c r="Q3439" s="13"/>
    </row>
    <row r="3440" spans="3:17" x14ac:dyDescent="0.25">
      <c r="C3440" s="12"/>
      <c r="D3440" s="7"/>
      <c r="P3440" s="14"/>
      <c r="Q3440" s="13"/>
    </row>
    <row r="3441" spans="3:17" x14ac:dyDescent="0.25">
      <c r="C3441" s="12"/>
      <c r="D3441" s="7"/>
      <c r="P3441" s="14"/>
      <c r="Q3441" s="13"/>
    </row>
    <row r="3442" spans="3:17" x14ac:dyDescent="0.25">
      <c r="C3442" s="12"/>
      <c r="D3442" s="7"/>
      <c r="P3442" s="14"/>
      <c r="Q3442" s="13"/>
    </row>
    <row r="3443" spans="3:17" x14ac:dyDescent="0.25">
      <c r="C3443" s="12"/>
      <c r="D3443" s="7"/>
      <c r="P3443" s="14"/>
      <c r="Q3443" s="13"/>
    </row>
    <row r="3444" spans="3:17" x14ac:dyDescent="0.25">
      <c r="C3444" s="12"/>
      <c r="D3444" s="7"/>
      <c r="P3444" s="14"/>
      <c r="Q3444" s="13"/>
    </row>
    <row r="3445" spans="3:17" x14ac:dyDescent="0.25">
      <c r="C3445" s="12"/>
      <c r="D3445" s="7"/>
      <c r="P3445" s="14"/>
      <c r="Q3445" s="13"/>
    </row>
    <row r="3446" spans="3:17" x14ac:dyDescent="0.25">
      <c r="C3446" s="12"/>
      <c r="D3446" s="7"/>
      <c r="P3446" s="14"/>
      <c r="Q3446" s="13"/>
    </row>
    <row r="3447" spans="3:17" x14ac:dyDescent="0.25">
      <c r="C3447" s="12"/>
      <c r="D3447" s="7"/>
      <c r="P3447" s="14"/>
      <c r="Q3447" s="13"/>
    </row>
    <row r="3448" spans="3:17" x14ac:dyDescent="0.25">
      <c r="C3448" s="12"/>
      <c r="D3448" s="7"/>
      <c r="P3448" s="14"/>
      <c r="Q3448" s="13"/>
    </row>
    <row r="3449" spans="3:17" x14ac:dyDescent="0.25">
      <c r="C3449" s="12"/>
      <c r="D3449" s="7"/>
      <c r="P3449" s="14"/>
      <c r="Q3449" s="13"/>
    </row>
    <row r="3450" spans="3:17" x14ac:dyDescent="0.25">
      <c r="C3450" s="12"/>
      <c r="D3450" s="7"/>
      <c r="P3450" s="14"/>
      <c r="Q3450" s="13"/>
    </row>
    <row r="3451" spans="3:17" x14ac:dyDescent="0.25">
      <c r="C3451" s="12"/>
      <c r="D3451" s="7"/>
      <c r="P3451" s="14"/>
      <c r="Q3451" s="13"/>
    </row>
    <row r="3452" spans="3:17" x14ac:dyDescent="0.25">
      <c r="C3452" s="12"/>
      <c r="D3452" s="7"/>
      <c r="P3452" s="14"/>
      <c r="Q3452" s="13"/>
    </row>
    <row r="3453" spans="3:17" x14ac:dyDescent="0.25">
      <c r="C3453" s="12"/>
      <c r="D3453" s="7"/>
      <c r="P3453" s="14"/>
      <c r="Q3453" s="13"/>
    </row>
    <row r="3454" spans="3:17" x14ac:dyDescent="0.25">
      <c r="C3454" s="12"/>
      <c r="D3454" s="7"/>
      <c r="P3454" s="14"/>
      <c r="Q3454" s="13"/>
    </row>
    <row r="3455" spans="3:17" x14ac:dyDescent="0.25">
      <c r="C3455" s="12"/>
      <c r="D3455" s="7"/>
      <c r="P3455" s="14"/>
      <c r="Q3455" s="13"/>
    </row>
    <row r="3456" spans="3:17" x14ac:dyDescent="0.25">
      <c r="C3456" s="12"/>
      <c r="D3456" s="7"/>
      <c r="P3456" s="14"/>
      <c r="Q3456" s="13"/>
    </row>
    <row r="3457" spans="3:17" x14ac:dyDescent="0.25">
      <c r="C3457" s="12"/>
      <c r="D3457" s="7"/>
      <c r="P3457" s="14"/>
      <c r="Q3457" s="13"/>
    </row>
    <row r="3458" spans="3:17" x14ac:dyDescent="0.25">
      <c r="C3458" s="12"/>
      <c r="D3458" s="7"/>
      <c r="P3458" s="14"/>
      <c r="Q3458" s="13"/>
    </row>
    <row r="3459" spans="3:17" x14ac:dyDescent="0.25">
      <c r="C3459" s="12"/>
      <c r="D3459" s="7"/>
      <c r="P3459" s="14"/>
      <c r="Q3459" s="13"/>
    </row>
    <row r="3460" spans="3:17" x14ac:dyDescent="0.25">
      <c r="C3460" s="12"/>
      <c r="D3460" s="7"/>
      <c r="P3460" s="14"/>
      <c r="Q3460" s="13"/>
    </row>
    <row r="3461" spans="3:17" x14ac:dyDescent="0.25">
      <c r="C3461" s="12"/>
      <c r="D3461" s="7"/>
      <c r="P3461" s="14"/>
      <c r="Q3461" s="13"/>
    </row>
    <row r="3462" spans="3:17" x14ac:dyDescent="0.25">
      <c r="C3462" s="12"/>
      <c r="D3462" s="7"/>
      <c r="P3462" s="14"/>
      <c r="Q3462" s="13"/>
    </row>
    <row r="3463" spans="3:17" x14ac:dyDescent="0.25">
      <c r="C3463" s="12"/>
      <c r="D3463" s="7"/>
      <c r="P3463" s="14"/>
      <c r="Q3463" s="13"/>
    </row>
    <row r="3464" spans="3:17" x14ac:dyDescent="0.25">
      <c r="C3464" s="12"/>
      <c r="D3464" s="7"/>
      <c r="P3464" s="14"/>
      <c r="Q3464" s="13"/>
    </row>
    <row r="3465" spans="3:17" x14ac:dyDescent="0.25">
      <c r="C3465" s="12"/>
      <c r="D3465" s="7"/>
      <c r="P3465" s="14"/>
      <c r="Q3465" s="13"/>
    </row>
    <row r="3466" spans="3:17" x14ac:dyDescent="0.25">
      <c r="C3466" s="12"/>
      <c r="D3466" s="7"/>
      <c r="P3466" s="14"/>
      <c r="Q3466" s="13"/>
    </row>
    <row r="3467" spans="3:17" x14ac:dyDescent="0.25">
      <c r="C3467" s="12"/>
      <c r="D3467" s="7"/>
      <c r="P3467" s="14"/>
      <c r="Q3467" s="13"/>
    </row>
    <row r="3468" spans="3:17" x14ac:dyDescent="0.25">
      <c r="C3468" s="12"/>
      <c r="D3468" s="7"/>
      <c r="P3468" s="14"/>
      <c r="Q3468" s="13"/>
    </row>
    <row r="3469" spans="3:17" x14ac:dyDescent="0.25">
      <c r="C3469" s="12"/>
      <c r="D3469" s="7"/>
      <c r="P3469" s="14"/>
      <c r="Q3469" s="13"/>
    </row>
    <row r="3470" spans="3:17" x14ac:dyDescent="0.25">
      <c r="C3470" s="12"/>
      <c r="D3470" s="7"/>
      <c r="P3470" s="14"/>
      <c r="Q3470" s="13"/>
    </row>
    <row r="3471" spans="3:17" x14ac:dyDescent="0.25">
      <c r="C3471" s="12"/>
      <c r="D3471" s="7"/>
      <c r="P3471" s="14"/>
      <c r="Q3471" s="13"/>
    </row>
    <row r="3472" spans="3:17" x14ac:dyDescent="0.25">
      <c r="C3472" s="12"/>
      <c r="D3472" s="7"/>
      <c r="P3472" s="14"/>
      <c r="Q3472" s="13"/>
    </row>
    <row r="3473" spans="3:17" x14ac:dyDescent="0.25">
      <c r="C3473" s="12"/>
      <c r="D3473" s="7"/>
      <c r="P3473" s="14"/>
      <c r="Q3473" s="13"/>
    </row>
    <row r="3474" spans="3:17" x14ac:dyDescent="0.25">
      <c r="C3474" s="12"/>
      <c r="D3474" s="7"/>
      <c r="P3474" s="14"/>
      <c r="Q3474" s="13"/>
    </row>
    <row r="3475" spans="3:17" x14ac:dyDescent="0.25">
      <c r="C3475" s="12"/>
      <c r="D3475" s="7"/>
      <c r="P3475" s="14"/>
      <c r="Q3475" s="13"/>
    </row>
    <row r="3476" spans="3:17" x14ac:dyDescent="0.25">
      <c r="C3476" s="12"/>
      <c r="D3476" s="7"/>
      <c r="P3476" s="14"/>
      <c r="Q3476" s="13"/>
    </row>
    <row r="3477" spans="3:17" x14ac:dyDescent="0.25">
      <c r="C3477" s="12"/>
      <c r="D3477" s="7"/>
      <c r="P3477" s="14"/>
      <c r="Q3477" s="13"/>
    </row>
    <row r="3478" spans="3:17" x14ac:dyDescent="0.25">
      <c r="C3478" s="12"/>
      <c r="D3478" s="7"/>
      <c r="P3478" s="14"/>
      <c r="Q3478" s="13"/>
    </row>
    <row r="3479" spans="3:17" x14ac:dyDescent="0.25">
      <c r="C3479" s="12"/>
      <c r="D3479" s="7"/>
      <c r="P3479" s="14"/>
      <c r="Q3479" s="13"/>
    </row>
    <row r="3480" spans="3:17" x14ac:dyDescent="0.25">
      <c r="C3480" s="12"/>
      <c r="D3480" s="7"/>
      <c r="P3480" s="14"/>
      <c r="Q3480" s="13"/>
    </row>
    <row r="3481" spans="3:17" x14ac:dyDescent="0.25">
      <c r="C3481" s="12"/>
      <c r="D3481" s="7"/>
      <c r="P3481" s="14"/>
      <c r="Q3481" s="13"/>
    </row>
    <row r="3482" spans="3:17" x14ac:dyDescent="0.25">
      <c r="C3482" s="12"/>
      <c r="D3482" s="7"/>
      <c r="P3482" s="14"/>
      <c r="Q3482" s="13"/>
    </row>
    <row r="3483" spans="3:17" x14ac:dyDescent="0.25">
      <c r="C3483" s="12"/>
      <c r="D3483" s="7"/>
      <c r="P3483" s="14"/>
      <c r="Q3483" s="13"/>
    </row>
    <row r="3484" spans="3:17" x14ac:dyDescent="0.25">
      <c r="C3484" s="12"/>
      <c r="D3484" s="7"/>
      <c r="P3484" s="14"/>
      <c r="Q3484" s="13"/>
    </row>
    <row r="3485" spans="3:17" x14ac:dyDescent="0.25">
      <c r="C3485" s="12"/>
      <c r="D3485" s="7"/>
      <c r="P3485" s="14"/>
      <c r="Q3485" s="13"/>
    </row>
    <row r="3486" spans="3:17" x14ac:dyDescent="0.25">
      <c r="C3486" s="12"/>
      <c r="D3486" s="7"/>
      <c r="P3486" s="14"/>
      <c r="Q3486" s="13"/>
    </row>
    <row r="3487" spans="3:17" x14ac:dyDescent="0.25">
      <c r="C3487" s="12"/>
      <c r="D3487" s="7"/>
      <c r="P3487" s="14"/>
      <c r="Q3487" s="13"/>
    </row>
    <row r="3488" spans="3:17" x14ac:dyDescent="0.25">
      <c r="C3488" s="12"/>
      <c r="D3488" s="7"/>
      <c r="P3488" s="14"/>
      <c r="Q3488" s="13"/>
    </row>
    <row r="3489" spans="3:17" x14ac:dyDescent="0.25">
      <c r="C3489" s="12"/>
      <c r="D3489" s="7"/>
      <c r="P3489" s="14"/>
      <c r="Q3489" s="13"/>
    </row>
    <row r="3490" spans="3:17" x14ac:dyDescent="0.25">
      <c r="C3490" s="12"/>
      <c r="D3490" s="7"/>
      <c r="P3490" s="14"/>
      <c r="Q3490" s="13"/>
    </row>
    <row r="3491" spans="3:17" x14ac:dyDescent="0.25">
      <c r="C3491" s="12"/>
      <c r="D3491" s="7"/>
      <c r="P3491" s="14"/>
      <c r="Q3491" s="13"/>
    </row>
    <row r="3492" spans="3:17" x14ac:dyDescent="0.25">
      <c r="C3492" s="12"/>
      <c r="D3492" s="7"/>
      <c r="P3492" s="14"/>
      <c r="Q3492" s="13"/>
    </row>
    <row r="3493" spans="3:17" x14ac:dyDescent="0.25">
      <c r="C3493" s="12"/>
      <c r="D3493" s="7"/>
      <c r="P3493" s="14"/>
      <c r="Q3493" s="13"/>
    </row>
    <row r="3494" spans="3:17" x14ac:dyDescent="0.25">
      <c r="C3494" s="12"/>
      <c r="D3494" s="7"/>
      <c r="P3494" s="14"/>
      <c r="Q3494" s="13"/>
    </row>
    <row r="3495" spans="3:17" x14ac:dyDescent="0.25">
      <c r="C3495" s="12"/>
      <c r="D3495" s="7"/>
      <c r="P3495" s="14"/>
      <c r="Q3495" s="13"/>
    </row>
    <row r="3496" spans="3:17" x14ac:dyDescent="0.25">
      <c r="C3496" s="12"/>
      <c r="D3496" s="7"/>
      <c r="P3496" s="14"/>
      <c r="Q3496" s="13"/>
    </row>
    <row r="3497" spans="3:17" x14ac:dyDescent="0.25">
      <c r="C3497" s="12"/>
      <c r="D3497" s="7"/>
      <c r="P3497" s="14"/>
      <c r="Q3497" s="13"/>
    </row>
    <row r="3498" spans="3:17" x14ac:dyDescent="0.25">
      <c r="C3498" s="12"/>
      <c r="D3498" s="7"/>
      <c r="P3498" s="14"/>
      <c r="Q3498" s="13"/>
    </row>
    <row r="3499" spans="3:17" x14ac:dyDescent="0.25">
      <c r="C3499" s="12"/>
      <c r="D3499" s="7"/>
      <c r="P3499" s="14"/>
      <c r="Q3499" s="13"/>
    </row>
    <row r="3500" spans="3:17" x14ac:dyDescent="0.25">
      <c r="C3500" s="12"/>
      <c r="D3500" s="7"/>
      <c r="P3500" s="14"/>
      <c r="Q3500" s="13"/>
    </row>
    <row r="3501" spans="3:17" x14ac:dyDescent="0.25">
      <c r="C3501" s="12"/>
      <c r="D3501" s="7"/>
      <c r="P3501" s="14"/>
      <c r="Q3501" s="13"/>
    </row>
    <row r="3502" spans="3:17" x14ac:dyDescent="0.25">
      <c r="C3502" s="12"/>
      <c r="D3502" s="7"/>
      <c r="P3502" s="14"/>
      <c r="Q3502" s="13"/>
    </row>
    <row r="3503" spans="3:17" x14ac:dyDescent="0.25">
      <c r="C3503" s="12"/>
      <c r="D3503" s="7"/>
      <c r="P3503" s="14"/>
      <c r="Q3503" s="13"/>
    </row>
    <row r="3504" spans="3:17" x14ac:dyDescent="0.25">
      <c r="C3504" s="12"/>
      <c r="D3504" s="7"/>
      <c r="P3504" s="14"/>
      <c r="Q3504" s="13"/>
    </row>
    <row r="3505" spans="3:17" x14ac:dyDescent="0.25">
      <c r="C3505" s="12"/>
      <c r="D3505" s="7"/>
      <c r="P3505" s="14"/>
      <c r="Q3505" s="13"/>
    </row>
    <row r="3506" spans="3:17" x14ac:dyDescent="0.25">
      <c r="C3506" s="12"/>
      <c r="D3506" s="7"/>
      <c r="P3506" s="14"/>
      <c r="Q3506" s="13"/>
    </row>
    <row r="3507" spans="3:17" x14ac:dyDescent="0.25">
      <c r="C3507" s="12"/>
      <c r="D3507" s="7"/>
      <c r="P3507" s="14"/>
      <c r="Q3507" s="13"/>
    </row>
    <row r="3508" spans="3:17" x14ac:dyDescent="0.25">
      <c r="C3508" s="12"/>
      <c r="D3508" s="7"/>
      <c r="P3508" s="14"/>
      <c r="Q3508" s="13"/>
    </row>
    <row r="3509" spans="3:17" x14ac:dyDescent="0.25">
      <c r="C3509" s="12"/>
      <c r="D3509" s="7"/>
      <c r="P3509" s="14"/>
      <c r="Q3509" s="13"/>
    </row>
    <row r="3510" spans="3:17" x14ac:dyDescent="0.25">
      <c r="C3510" s="12"/>
      <c r="D3510" s="7"/>
      <c r="P3510" s="14"/>
      <c r="Q3510" s="13"/>
    </row>
    <row r="3511" spans="3:17" x14ac:dyDescent="0.25">
      <c r="C3511" s="12"/>
      <c r="D3511" s="7"/>
      <c r="P3511" s="14"/>
      <c r="Q3511" s="13"/>
    </row>
    <row r="3512" spans="3:17" x14ac:dyDescent="0.25">
      <c r="C3512" s="12"/>
      <c r="D3512" s="7"/>
      <c r="P3512" s="14"/>
      <c r="Q3512" s="13"/>
    </row>
    <row r="3513" spans="3:17" x14ac:dyDescent="0.25">
      <c r="C3513" s="12"/>
      <c r="D3513" s="7"/>
      <c r="P3513" s="14"/>
      <c r="Q3513" s="13"/>
    </row>
    <row r="3514" spans="3:17" x14ac:dyDescent="0.25">
      <c r="C3514" s="12"/>
      <c r="D3514" s="7"/>
      <c r="P3514" s="14"/>
      <c r="Q3514" s="13"/>
    </row>
    <row r="3515" spans="3:17" x14ac:dyDescent="0.25">
      <c r="C3515" s="12"/>
      <c r="D3515" s="7"/>
      <c r="P3515" s="14"/>
      <c r="Q3515" s="13"/>
    </row>
    <row r="3516" spans="3:17" x14ac:dyDescent="0.25">
      <c r="C3516" s="12"/>
      <c r="D3516" s="7"/>
      <c r="P3516" s="14"/>
      <c r="Q3516" s="13"/>
    </row>
    <row r="3517" spans="3:17" x14ac:dyDescent="0.25">
      <c r="C3517" s="12"/>
      <c r="D3517" s="7"/>
      <c r="P3517" s="14"/>
      <c r="Q3517" s="13"/>
    </row>
    <row r="3518" spans="3:17" x14ac:dyDescent="0.25">
      <c r="C3518" s="12"/>
      <c r="D3518" s="7"/>
      <c r="P3518" s="14"/>
      <c r="Q3518" s="13"/>
    </row>
    <row r="3519" spans="3:17" x14ac:dyDescent="0.25">
      <c r="C3519" s="12"/>
      <c r="D3519" s="7"/>
      <c r="P3519" s="14"/>
      <c r="Q3519" s="13"/>
    </row>
    <row r="3520" spans="3:17" x14ac:dyDescent="0.25">
      <c r="C3520" s="12"/>
      <c r="D3520" s="7"/>
      <c r="P3520" s="14"/>
      <c r="Q3520" s="13"/>
    </row>
    <row r="3521" spans="3:17" x14ac:dyDescent="0.25">
      <c r="C3521" s="12"/>
      <c r="D3521" s="7"/>
      <c r="P3521" s="14"/>
      <c r="Q3521" s="13"/>
    </row>
    <row r="3522" spans="3:17" x14ac:dyDescent="0.25">
      <c r="C3522" s="12"/>
      <c r="D3522" s="7"/>
      <c r="P3522" s="14"/>
      <c r="Q3522" s="13"/>
    </row>
    <row r="3523" spans="3:17" x14ac:dyDescent="0.25">
      <c r="C3523" s="12"/>
      <c r="D3523" s="7"/>
      <c r="P3523" s="14"/>
      <c r="Q3523" s="13"/>
    </row>
    <row r="3524" spans="3:17" x14ac:dyDescent="0.25">
      <c r="C3524" s="12"/>
      <c r="D3524" s="7"/>
      <c r="P3524" s="14"/>
      <c r="Q3524" s="13"/>
    </row>
    <row r="3525" spans="3:17" x14ac:dyDescent="0.25">
      <c r="C3525" s="12"/>
      <c r="D3525" s="7"/>
      <c r="P3525" s="14"/>
      <c r="Q3525" s="13"/>
    </row>
    <row r="3526" spans="3:17" x14ac:dyDescent="0.25">
      <c r="C3526" s="12"/>
      <c r="D3526" s="7"/>
      <c r="P3526" s="14"/>
      <c r="Q3526" s="13"/>
    </row>
    <row r="3527" spans="3:17" x14ac:dyDescent="0.25">
      <c r="C3527" s="12"/>
      <c r="D3527" s="7"/>
      <c r="P3527" s="14"/>
      <c r="Q3527" s="13"/>
    </row>
    <row r="3528" spans="3:17" x14ac:dyDescent="0.25">
      <c r="C3528" s="12"/>
      <c r="D3528" s="7"/>
      <c r="P3528" s="14"/>
      <c r="Q3528" s="13"/>
    </row>
    <row r="3529" spans="3:17" x14ac:dyDescent="0.25">
      <c r="C3529" s="12"/>
      <c r="D3529" s="7"/>
      <c r="P3529" s="14"/>
      <c r="Q3529" s="13"/>
    </row>
    <row r="3530" spans="3:17" x14ac:dyDescent="0.25">
      <c r="C3530" s="12"/>
      <c r="D3530" s="7"/>
      <c r="P3530" s="14"/>
      <c r="Q3530" s="13"/>
    </row>
    <row r="3531" spans="3:17" x14ac:dyDescent="0.25">
      <c r="C3531" s="12"/>
      <c r="D3531" s="7"/>
      <c r="P3531" s="14"/>
      <c r="Q3531" s="13"/>
    </row>
    <row r="3532" spans="3:17" x14ac:dyDescent="0.25">
      <c r="C3532" s="12"/>
      <c r="D3532" s="7"/>
      <c r="P3532" s="14"/>
      <c r="Q3532" s="13"/>
    </row>
    <row r="3533" spans="3:17" x14ac:dyDescent="0.25">
      <c r="C3533" s="12"/>
      <c r="D3533" s="7"/>
      <c r="P3533" s="14"/>
      <c r="Q3533" s="13"/>
    </row>
    <row r="3534" spans="3:17" x14ac:dyDescent="0.25">
      <c r="C3534" s="12"/>
      <c r="D3534" s="7"/>
      <c r="P3534" s="14"/>
      <c r="Q3534" s="13"/>
    </row>
    <row r="3535" spans="3:17" x14ac:dyDescent="0.25">
      <c r="C3535" s="12"/>
      <c r="D3535" s="7"/>
      <c r="P3535" s="14"/>
      <c r="Q3535" s="13"/>
    </row>
    <row r="3536" spans="3:17" x14ac:dyDescent="0.25">
      <c r="C3536" s="12"/>
      <c r="D3536" s="7"/>
      <c r="P3536" s="14"/>
      <c r="Q3536" s="13"/>
    </row>
    <row r="3537" spans="3:17" x14ac:dyDescent="0.25">
      <c r="C3537" s="12"/>
      <c r="D3537" s="7"/>
      <c r="P3537" s="14"/>
      <c r="Q3537" s="13"/>
    </row>
    <row r="3538" spans="3:17" x14ac:dyDescent="0.25">
      <c r="C3538" s="12"/>
      <c r="D3538" s="7"/>
      <c r="P3538" s="14"/>
      <c r="Q3538" s="13"/>
    </row>
    <row r="3539" spans="3:17" x14ac:dyDescent="0.25">
      <c r="C3539" s="12"/>
      <c r="D3539" s="7"/>
      <c r="P3539" s="14"/>
      <c r="Q3539" s="13"/>
    </row>
    <row r="3540" spans="3:17" x14ac:dyDescent="0.25">
      <c r="C3540" s="12"/>
      <c r="D3540" s="7"/>
      <c r="P3540" s="14"/>
      <c r="Q3540" s="13"/>
    </row>
    <row r="3541" spans="3:17" x14ac:dyDescent="0.25">
      <c r="C3541" s="12"/>
      <c r="D3541" s="7"/>
      <c r="P3541" s="14"/>
      <c r="Q3541" s="13"/>
    </row>
    <row r="3542" spans="3:17" x14ac:dyDescent="0.25">
      <c r="C3542" s="12"/>
      <c r="D3542" s="7"/>
      <c r="P3542" s="14"/>
      <c r="Q3542" s="13"/>
    </row>
    <row r="3543" spans="3:17" x14ac:dyDescent="0.25">
      <c r="C3543" s="12"/>
      <c r="D3543" s="7"/>
      <c r="P3543" s="14"/>
      <c r="Q3543" s="13"/>
    </row>
    <row r="3544" spans="3:17" x14ac:dyDescent="0.25">
      <c r="C3544" s="12"/>
      <c r="D3544" s="7"/>
      <c r="P3544" s="14"/>
      <c r="Q3544" s="13"/>
    </row>
    <row r="3545" spans="3:17" x14ac:dyDescent="0.25">
      <c r="C3545" s="12"/>
      <c r="D3545" s="7"/>
      <c r="P3545" s="14"/>
      <c r="Q3545" s="13"/>
    </row>
    <row r="3546" spans="3:17" x14ac:dyDescent="0.25">
      <c r="C3546" s="12"/>
      <c r="D3546" s="7"/>
      <c r="P3546" s="14"/>
      <c r="Q3546" s="13"/>
    </row>
    <row r="3547" spans="3:17" x14ac:dyDescent="0.25">
      <c r="C3547" s="12"/>
      <c r="D3547" s="7"/>
      <c r="P3547" s="14"/>
      <c r="Q3547" s="13"/>
    </row>
    <row r="3548" spans="3:17" x14ac:dyDescent="0.25">
      <c r="C3548" s="12"/>
      <c r="D3548" s="7"/>
      <c r="P3548" s="14"/>
      <c r="Q3548" s="13"/>
    </row>
    <row r="3549" spans="3:17" x14ac:dyDescent="0.25">
      <c r="C3549" s="12"/>
      <c r="D3549" s="7"/>
      <c r="P3549" s="14"/>
      <c r="Q3549" s="13"/>
    </row>
    <row r="3550" spans="3:17" x14ac:dyDescent="0.25">
      <c r="C3550" s="12"/>
      <c r="D3550" s="7"/>
      <c r="P3550" s="14"/>
      <c r="Q3550" s="13"/>
    </row>
    <row r="3551" spans="3:17" x14ac:dyDescent="0.25">
      <c r="C3551" s="12"/>
      <c r="D3551" s="7"/>
      <c r="P3551" s="14"/>
      <c r="Q3551" s="13"/>
    </row>
    <row r="3552" spans="3:17" x14ac:dyDescent="0.25">
      <c r="C3552" s="12"/>
      <c r="D3552" s="7"/>
      <c r="P3552" s="14"/>
      <c r="Q3552" s="13"/>
    </row>
    <row r="3553" spans="3:17" x14ac:dyDescent="0.25">
      <c r="C3553" s="12"/>
      <c r="D3553" s="7"/>
      <c r="P3553" s="14"/>
      <c r="Q3553" s="13"/>
    </row>
    <row r="3554" spans="3:17" x14ac:dyDescent="0.25">
      <c r="C3554" s="12"/>
      <c r="D3554" s="7"/>
      <c r="P3554" s="14"/>
      <c r="Q3554" s="13"/>
    </row>
    <row r="3555" spans="3:17" x14ac:dyDescent="0.25">
      <c r="C3555" s="12"/>
      <c r="D3555" s="7"/>
      <c r="P3555" s="14"/>
      <c r="Q3555" s="13"/>
    </row>
    <row r="3556" spans="3:17" x14ac:dyDescent="0.25">
      <c r="C3556" s="12"/>
      <c r="D3556" s="7"/>
      <c r="P3556" s="14"/>
      <c r="Q3556" s="13"/>
    </row>
    <row r="3557" spans="3:17" x14ac:dyDescent="0.25">
      <c r="C3557" s="12"/>
      <c r="D3557" s="7"/>
      <c r="P3557" s="14"/>
      <c r="Q3557" s="13"/>
    </row>
    <row r="3558" spans="3:17" x14ac:dyDescent="0.25">
      <c r="C3558" s="12"/>
      <c r="D3558" s="7"/>
      <c r="P3558" s="14"/>
      <c r="Q3558" s="13"/>
    </row>
    <row r="3559" spans="3:17" x14ac:dyDescent="0.25">
      <c r="C3559" s="12"/>
      <c r="D3559" s="7"/>
      <c r="P3559" s="14"/>
      <c r="Q3559" s="13"/>
    </row>
    <row r="3560" spans="3:17" x14ac:dyDescent="0.25">
      <c r="C3560" s="12"/>
      <c r="D3560" s="7"/>
      <c r="P3560" s="14"/>
      <c r="Q3560" s="13"/>
    </row>
    <row r="3561" spans="3:17" x14ac:dyDescent="0.25">
      <c r="C3561" s="12"/>
      <c r="D3561" s="7"/>
      <c r="P3561" s="14"/>
      <c r="Q3561" s="13"/>
    </row>
    <row r="3562" spans="3:17" x14ac:dyDescent="0.25">
      <c r="C3562" s="12"/>
      <c r="D3562" s="7"/>
      <c r="P3562" s="14"/>
      <c r="Q3562" s="13"/>
    </row>
    <row r="3563" spans="3:17" x14ac:dyDescent="0.25">
      <c r="C3563" s="12"/>
      <c r="D3563" s="7"/>
      <c r="P3563" s="14"/>
      <c r="Q3563" s="13"/>
    </row>
    <row r="3564" spans="3:17" x14ac:dyDescent="0.25">
      <c r="C3564" s="12"/>
      <c r="D3564" s="7"/>
      <c r="P3564" s="14"/>
      <c r="Q3564" s="13"/>
    </row>
    <row r="3565" spans="3:17" x14ac:dyDescent="0.25">
      <c r="C3565" s="12"/>
      <c r="D3565" s="7"/>
      <c r="P3565" s="14"/>
      <c r="Q3565" s="13"/>
    </row>
    <row r="3566" spans="3:17" x14ac:dyDescent="0.25">
      <c r="C3566" s="12"/>
      <c r="D3566" s="7"/>
      <c r="P3566" s="14"/>
      <c r="Q3566" s="13"/>
    </row>
    <row r="3567" spans="3:17" x14ac:dyDescent="0.25">
      <c r="C3567" s="12"/>
      <c r="D3567" s="7"/>
      <c r="P3567" s="14"/>
      <c r="Q3567" s="13"/>
    </row>
    <row r="3568" spans="3:17" x14ac:dyDescent="0.25">
      <c r="C3568" s="12"/>
      <c r="D3568" s="7"/>
      <c r="P3568" s="14"/>
      <c r="Q3568" s="13"/>
    </row>
    <row r="3569" spans="3:17" x14ac:dyDescent="0.25">
      <c r="C3569" s="12"/>
      <c r="D3569" s="7"/>
      <c r="P3569" s="14"/>
      <c r="Q3569" s="13"/>
    </row>
    <row r="3570" spans="3:17" x14ac:dyDescent="0.25">
      <c r="C3570" s="12"/>
      <c r="D3570" s="7"/>
      <c r="P3570" s="14"/>
      <c r="Q3570" s="13"/>
    </row>
    <row r="3571" spans="3:17" x14ac:dyDescent="0.25">
      <c r="C3571" s="12"/>
      <c r="D3571" s="7"/>
      <c r="P3571" s="14"/>
      <c r="Q3571" s="13"/>
    </row>
    <row r="3572" spans="3:17" x14ac:dyDescent="0.25">
      <c r="C3572" s="12"/>
      <c r="D3572" s="7"/>
      <c r="P3572" s="14"/>
      <c r="Q3572" s="13"/>
    </row>
    <row r="3573" spans="3:17" x14ac:dyDescent="0.25">
      <c r="C3573" s="12"/>
      <c r="D3573" s="7"/>
      <c r="P3573" s="14"/>
      <c r="Q3573" s="13"/>
    </row>
    <row r="3574" spans="3:17" x14ac:dyDescent="0.25">
      <c r="C3574" s="12"/>
      <c r="D3574" s="7"/>
      <c r="P3574" s="14"/>
      <c r="Q3574" s="13"/>
    </row>
    <row r="3575" spans="3:17" x14ac:dyDescent="0.25">
      <c r="C3575" s="12"/>
      <c r="D3575" s="7"/>
      <c r="P3575" s="14"/>
      <c r="Q3575" s="13"/>
    </row>
    <row r="3576" spans="3:17" x14ac:dyDescent="0.25">
      <c r="C3576" s="12"/>
      <c r="D3576" s="7"/>
      <c r="P3576" s="14"/>
      <c r="Q3576" s="13"/>
    </row>
    <row r="3577" spans="3:17" x14ac:dyDescent="0.25">
      <c r="C3577" s="12"/>
      <c r="D3577" s="7"/>
      <c r="P3577" s="14"/>
      <c r="Q3577" s="13"/>
    </row>
    <row r="3578" spans="3:17" x14ac:dyDescent="0.25">
      <c r="C3578" s="12"/>
      <c r="D3578" s="7"/>
      <c r="P3578" s="14"/>
      <c r="Q3578" s="13"/>
    </row>
    <row r="3579" spans="3:17" x14ac:dyDescent="0.25">
      <c r="C3579" s="12"/>
      <c r="D3579" s="7"/>
      <c r="P3579" s="14"/>
      <c r="Q3579" s="13"/>
    </row>
    <row r="3580" spans="3:17" x14ac:dyDescent="0.25">
      <c r="C3580" s="12"/>
      <c r="D3580" s="7"/>
      <c r="P3580" s="14"/>
      <c r="Q3580" s="13"/>
    </row>
    <row r="3581" spans="3:17" x14ac:dyDescent="0.25">
      <c r="C3581" s="12"/>
      <c r="D3581" s="7"/>
      <c r="P3581" s="14"/>
      <c r="Q3581" s="13"/>
    </row>
    <row r="3582" spans="3:17" x14ac:dyDescent="0.25">
      <c r="C3582" s="12"/>
      <c r="D3582" s="7"/>
      <c r="P3582" s="14"/>
      <c r="Q3582" s="13"/>
    </row>
    <row r="3583" spans="3:17" x14ac:dyDescent="0.25">
      <c r="C3583" s="12"/>
      <c r="D3583" s="7"/>
      <c r="P3583" s="14"/>
      <c r="Q3583" s="13"/>
    </row>
    <row r="3584" spans="3:17" x14ac:dyDescent="0.25">
      <c r="C3584" s="12"/>
      <c r="D3584" s="7"/>
      <c r="P3584" s="14"/>
      <c r="Q3584" s="13"/>
    </row>
    <row r="3585" spans="3:17" x14ac:dyDescent="0.25">
      <c r="C3585" s="12"/>
      <c r="D3585" s="7"/>
      <c r="P3585" s="14"/>
      <c r="Q3585" s="13"/>
    </row>
    <row r="3586" spans="3:17" x14ac:dyDescent="0.25">
      <c r="C3586" s="12"/>
      <c r="D3586" s="7"/>
      <c r="P3586" s="14"/>
      <c r="Q3586" s="13"/>
    </row>
    <row r="3587" spans="3:17" x14ac:dyDescent="0.25">
      <c r="C3587" s="12"/>
      <c r="D3587" s="7"/>
      <c r="P3587" s="14"/>
      <c r="Q3587" s="13"/>
    </row>
    <row r="3588" spans="3:17" x14ac:dyDescent="0.25">
      <c r="C3588" s="12"/>
      <c r="D3588" s="7"/>
      <c r="P3588" s="14"/>
      <c r="Q3588" s="13"/>
    </row>
    <row r="3589" spans="3:17" x14ac:dyDescent="0.25">
      <c r="C3589" s="12"/>
      <c r="D3589" s="7"/>
      <c r="P3589" s="14"/>
      <c r="Q3589" s="13"/>
    </row>
    <row r="3590" spans="3:17" x14ac:dyDescent="0.25">
      <c r="C3590" s="12"/>
      <c r="D3590" s="7"/>
      <c r="P3590" s="14"/>
      <c r="Q3590" s="13"/>
    </row>
    <row r="3591" spans="3:17" x14ac:dyDescent="0.25">
      <c r="C3591" s="12"/>
      <c r="D3591" s="7"/>
      <c r="P3591" s="14"/>
      <c r="Q3591" s="13"/>
    </row>
    <row r="3592" spans="3:17" x14ac:dyDescent="0.25">
      <c r="C3592" s="12"/>
      <c r="D3592" s="7"/>
      <c r="P3592" s="14"/>
      <c r="Q3592" s="13"/>
    </row>
    <row r="3593" spans="3:17" x14ac:dyDescent="0.25">
      <c r="C3593" s="12"/>
      <c r="D3593" s="7"/>
      <c r="P3593" s="14"/>
      <c r="Q3593" s="13"/>
    </row>
    <row r="3594" spans="3:17" x14ac:dyDescent="0.25">
      <c r="C3594" s="12"/>
      <c r="D3594" s="7"/>
      <c r="P3594" s="14"/>
      <c r="Q3594" s="13"/>
    </row>
    <row r="3595" spans="3:17" x14ac:dyDescent="0.25">
      <c r="C3595" s="12"/>
      <c r="D3595" s="7"/>
      <c r="P3595" s="14"/>
      <c r="Q3595" s="13"/>
    </row>
    <row r="3596" spans="3:17" x14ac:dyDescent="0.25">
      <c r="C3596" s="12"/>
      <c r="D3596" s="7"/>
      <c r="P3596" s="14"/>
      <c r="Q3596" s="13"/>
    </row>
    <row r="3597" spans="3:17" x14ac:dyDescent="0.25">
      <c r="C3597" s="12"/>
      <c r="D3597" s="7"/>
      <c r="P3597" s="14"/>
      <c r="Q3597" s="13"/>
    </row>
    <row r="3598" spans="3:17" x14ac:dyDescent="0.25">
      <c r="C3598" s="12"/>
      <c r="D3598" s="7"/>
      <c r="P3598" s="14"/>
      <c r="Q3598" s="13"/>
    </row>
    <row r="3599" spans="3:17" x14ac:dyDescent="0.25">
      <c r="C3599" s="12"/>
      <c r="D3599" s="7"/>
      <c r="P3599" s="14"/>
      <c r="Q3599" s="13"/>
    </row>
    <row r="3600" spans="3:17" x14ac:dyDescent="0.25">
      <c r="C3600" s="12"/>
      <c r="D3600" s="7"/>
      <c r="P3600" s="14"/>
      <c r="Q3600" s="13"/>
    </row>
    <row r="3601" spans="3:17" x14ac:dyDescent="0.25">
      <c r="C3601" s="12"/>
      <c r="D3601" s="7"/>
      <c r="P3601" s="14"/>
      <c r="Q3601" s="13"/>
    </row>
    <row r="3602" spans="3:17" x14ac:dyDescent="0.25">
      <c r="C3602" s="12"/>
      <c r="D3602" s="7"/>
      <c r="P3602" s="14"/>
      <c r="Q3602" s="13"/>
    </row>
    <row r="3603" spans="3:17" x14ac:dyDescent="0.25">
      <c r="C3603" s="12"/>
      <c r="D3603" s="7"/>
      <c r="P3603" s="14"/>
      <c r="Q3603" s="13"/>
    </row>
    <row r="3604" spans="3:17" x14ac:dyDescent="0.25">
      <c r="C3604" s="12"/>
      <c r="D3604" s="7"/>
      <c r="P3604" s="14"/>
      <c r="Q3604" s="13"/>
    </row>
    <row r="3605" spans="3:17" x14ac:dyDescent="0.25">
      <c r="C3605" s="12"/>
      <c r="D3605" s="7"/>
      <c r="P3605" s="14"/>
      <c r="Q3605" s="13"/>
    </row>
    <row r="3606" spans="3:17" x14ac:dyDescent="0.25">
      <c r="C3606" s="12"/>
      <c r="D3606" s="7"/>
      <c r="P3606" s="14"/>
      <c r="Q3606" s="13"/>
    </row>
    <row r="3607" spans="3:17" x14ac:dyDescent="0.25">
      <c r="C3607" s="12"/>
      <c r="D3607" s="7"/>
      <c r="P3607" s="14"/>
      <c r="Q3607" s="13"/>
    </row>
    <row r="3608" spans="3:17" x14ac:dyDescent="0.25">
      <c r="C3608" s="12"/>
      <c r="D3608" s="7"/>
      <c r="P3608" s="14"/>
      <c r="Q3608" s="13"/>
    </row>
    <row r="3609" spans="3:17" x14ac:dyDescent="0.25">
      <c r="C3609" s="12"/>
      <c r="D3609" s="7"/>
      <c r="P3609" s="14"/>
      <c r="Q3609" s="13"/>
    </row>
    <row r="3610" spans="3:17" x14ac:dyDescent="0.25">
      <c r="C3610" s="12"/>
      <c r="D3610" s="7"/>
      <c r="P3610" s="14"/>
      <c r="Q3610" s="13"/>
    </row>
    <row r="3611" spans="3:17" x14ac:dyDescent="0.25">
      <c r="C3611" s="12"/>
      <c r="D3611" s="7"/>
      <c r="P3611" s="14"/>
      <c r="Q3611" s="13"/>
    </row>
    <row r="3612" spans="3:17" x14ac:dyDescent="0.25">
      <c r="C3612" s="12"/>
      <c r="D3612" s="7"/>
      <c r="P3612" s="14"/>
      <c r="Q3612" s="13"/>
    </row>
    <row r="3613" spans="3:17" x14ac:dyDescent="0.25">
      <c r="C3613" s="12"/>
      <c r="D3613" s="7"/>
      <c r="P3613" s="14"/>
      <c r="Q3613" s="13"/>
    </row>
    <row r="3614" spans="3:17" x14ac:dyDescent="0.25">
      <c r="C3614" s="12"/>
      <c r="D3614" s="7"/>
      <c r="P3614" s="14"/>
      <c r="Q3614" s="13"/>
    </row>
    <row r="3615" spans="3:17" x14ac:dyDescent="0.25">
      <c r="C3615" s="12"/>
      <c r="D3615" s="7"/>
      <c r="P3615" s="14"/>
      <c r="Q3615" s="13"/>
    </row>
    <row r="3616" spans="3:17" x14ac:dyDescent="0.25">
      <c r="C3616" s="12"/>
      <c r="D3616" s="7"/>
      <c r="P3616" s="14"/>
      <c r="Q3616" s="13"/>
    </row>
    <row r="3617" spans="3:17" x14ac:dyDescent="0.25">
      <c r="C3617" s="12"/>
      <c r="D3617" s="7"/>
      <c r="P3617" s="14"/>
      <c r="Q3617" s="13"/>
    </row>
    <row r="3618" spans="3:17" x14ac:dyDescent="0.25">
      <c r="C3618" s="12"/>
      <c r="D3618" s="7"/>
      <c r="P3618" s="14"/>
      <c r="Q3618" s="13"/>
    </row>
    <row r="3619" spans="3:17" x14ac:dyDescent="0.25">
      <c r="C3619" s="12"/>
      <c r="D3619" s="7"/>
      <c r="P3619" s="14"/>
      <c r="Q3619" s="13"/>
    </row>
    <row r="3620" spans="3:17" x14ac:dyDescent="0.25">
      <c r="C3620" s="12"/>
      <c r="D3620" s="7"/>
      <c r="P3620" s="14"/>
      <c r="Q3620" s="13"/>
    </row>
    <row r="3621" spans="3:17" x14ac:dyDescent="0.25">
      <c r="C3621" s="12"/>
      <c r="D3621" s="7"/>
      <c r="P3621" s="14"/>
      <c r="Q3621" s="13"/>
    </row>
    <row r="3622" spans="3:17" x14ac:dyDescent="0.25">
      <c r="C3622" s="12"/>
      <c r="D3622" s="7"/>
      <c r="P3622" s="14"/>
      <c r="Q3622" s="13"/>
    </row>
    <row r="3623" spans="3:17" x14ac:dyDescent="0.25">
      <c r="C3623" s="12"/>
      <c r="D3623" s="7"/>
      <c r="P3623" s="14"/>
      <c r="Q3623" s="13"/>
    </row>
    <row r="3624" spans="3:17" x14ac:dyDescent="0.25">
      <c r="C3624" s="12"/>
      <c r="D3624" s="7"/>
      <c r="P3624" s="14"/>
      <c r="Q3624" s="13"/>
    </row>
    <row r="3625" spans="3:17" x14ac:dyDescent="0.25">
      <c r="C3625" s="12"/>
      <c r="D3625" s="7"/>
      <c r="P3625" s="14"/>
      <c r="Q3625" s="13"/>
    </row>
    <row r="3626" spans="3:17" x14ac:dyDescent="0.25">
      <c r="C3626" s="12"/>
      <c r="D3626" s="7"/>
      <c r="P3626" s="14"/>
      <c r="Q3626" s="13"/>
    </row>
    <row r="3627" spans="3:17" x14ac:dyDescent="0.25">
      <c r="C3627" s="12"/>
      <c r="D3627" s="7"/>
      <c r="P3627" s="14"/>
      <c r="Q3627" s="13"/>
    </row>
    <row r="3628" spans="3:17" x14ac:dyDescent="0.25">
      <c r="C3628" s="12"/>
      <c r="D3628" s="7"/>
      <c r="P3628" s="14"/>
      <c r="Q3628" s="13"/>
    </row>
    <row r="3629" spans="3:17" x14ac:dyDescent="0.25">
      <c r="C3629" s="12"/>
      <c r="D3629" s="7"/>
      <c r="P3629" s="14"/>
      <c r="Q3629" s="13"/>
    </row>
    <row r="3630" spans="3:17" x14ac:dyDescent="0.25">
      <c r="C3630" s="12"/>
      <c r="D3630" s="7"/>
      <c r="P3630" s="14"/>
      <c r="Q3630" s="13"/>
    </row>
    <row r="3631" spans="3:17" x14ac:dyDescent="0.25">
      <c r="C3631" s="12"/>
      <c r="D3631" s="7"/>
      <c r="P3631" s="14"/>
      <c r="Q3631" s="13"/>
    </row>
    <row r="3632" spans="3:17" x14ac:dyDescent="0.25">
      <c r="C3632" s="12"/>
      <c r="D3632" s="7"/>
      <c r="P3632" s="14"/>
      <c r="Q3632" s="13"/>
    </row>
    <row r="3633" spans="3:17" x14ac:dyDescent="0.25">
      <c r="C3633" s="12"/>
      <c r="D3633" s="7"/>
      <c r="P3633" s="14"/>
      <c r="Q3633" s="13"/>
    </row>
    <row r="3634" spans="3:17" x14ac:dyDescent="0.25">
      <c r="C3634" s="12"/>
      <c r="D3634" s="7"/>
      <c r="P3634" s="14"/>
      <c r="Q3634" s="13"/>
    </row>
    <row r="3635" spans="3:17" x14ac:dyDescent="0.25">
      <c r="C3635" s="12"/>
      <c r="D3635" s="7"/>
      <c r="P3635" s="14"/>
      <c r="Q3635" s="13"/>
    </row>
    <row r="3636" spans="3:17" x14ac:dyDescent="0.25">
      <c r="C3636" s="12"/>
      <c r="D3636" s="7"/>
      <c r="P3636" s="14"/>
      <c r="Q3636" s="13"/>
    </row>
    <row r="3637" spans="3:17" x14ac:dyDescent="0.25">
      <c r="C3637" s="12"/>
      <c r="D3637" s="7"/>
      <c r="P3637" s="14"/>
      <c r="Q3637" s="13"/>
    </row>
    <row r="3638" spans="3:17" x14ac:dyDescent="0.25">
      <c r="C3638" s="12"/>
      <c r="D3638" s="7"/>
      <c r="P3638" s="14"/>
      <c r="Q3638" s="13"/>
    </row>
    <row r="3639" spans="3:17" x14ac:dyDescent="0.25">
      <c r="C3639" s="12"/>
      <c r="D3639" s="7"/>
      <c r="P3639" s="14"/>
      <c r="Q3639" s="13"/>
    </row>
    <row r="3640" spans="3:17" x14ac:dyDescent="0.25">
      <c r="C3640" s="12"/>
      <c r="D3640" s="7"/>
      <c r="P3640" s="14"/>
      <c r="Q3640" s="13"/>
    </row>
    <row r="3641" spans="3:17" x14ac:dyDescent="0.25">
      <c r="C3641" s="12"/>
      <c r="D3641" s="7"/>
      <c r="P3641" s="14"/>
      <c r="Q3641" s="13"/>
    </row>
    <row r="3642" spans="3:17" x14ac:dyDescent="0.25">
      <c r="C3642" s="12"/>
      <c r="D3642" s="7"/>
      <c r="P3642" s="14"/>
      <c r="Q3642" s="13"/>
    </row>
    <row r="3643" spans="3:17" x14ac:dyDescent="0.25">
      <c r="C3643" s="12"/>
      <c r="D3643" s="7"/>
      <c r="P3643" s="14"/>
      <c r="Q3643" s="13"/>
    </row>
    <row r="3644" spans="3:17" x14ac:dyDescent="0.25">
      <c r="C3644" s="12"/>
      <c r="D3644" s="7"/>
      <c r="P3644" s="14"/>
      <c r="Q3644" s="13"/>
    </row>
    <row r="3645" spans="3:17" x14ac:dyDescent="0.25">
      <c r="C3645" s="12"/>
      <c r="D3645" s="7"/>
      <c r="P3645" s="14"/>
      <c r="Q3645" s="13"/>
    </row>
    <row r="3646" spans="3:17" x14ac:dyDescent="0.25">
      <c r="C3646" s="12"/>
      <c r="D3646" s="7"/>
      <c r="P3646" s="14"/>
      <c r="Q3646" s="13"/>
    </row>
    <row r="3647" spans="3:17" x14ac:dyDescent="0.25">
      <c r="C3647" s="12"/>
      <c r="D3647" s="7"/>
      <c r="P3647" s="14"/>
      <c r="Q3647" s="13"/>
    </row>
    <row r="3648" spans="3:17" x14ac:dyDescent="0.25">
      <c r="C3648" s="12"/>
      <c r="D3648" s="7"/>
      <c r="P3648" s="14"/>
      <c r="Q3648" s="13"/>
    </row>
    <row r="3649" spans="3:17" x14ac:dyDescent="0.25">
      <c r="C3649" s="12"/>
      <c r="D3649" s="7"/>
      <c r="P3649" s="14"/>
      <c r="Q3649" s="13"/>
    </row>
    <row r="3650" spans="3:17" x14ac:dyDescent="0.25">
      <c r="C3650" s="12"/>
      <c r="D3650" s="7"/>
      <c r="P3650" s="14"/>
      <c r="Q3650" s="13"/>
    </row>
    <row r="3651" spans="3:17" x14ac:dyDescent="0.25">
      <c r="C3651" s="12"/>
      <c r="D3651" s="7"/>
      <c r="P3651" s="14"/>
      <c r="Q3651" s="13"/>
    </row>
    <row r="3652" spans="3:17" x14ac:dyDescent="0.25">
      <c r="C3652" s="12"/>
      <c r="D3652" s="7"/>
      <c r="P3652" s="14"/>
      <c r="Q3652" s="13"/>
    </row>
    <row r="3653" spans="3:17" x14ac:dyDescent="0.25">
      <c r="C3653" s="12"/>
      <c r="D3653" s="7"/>
      <c r="P3653" s="14"/>
      <c r="Q3653" s="13"/>
    </row>
    <row r="3654" spans="3:17" x14ac:dyDescent="0.25">
      <c r="C3654" s="12"/>
      <c r="D3654" s="7"/>
      <c r="P3654" s="14"/>
      <c r="Q3654" s="13"/>
    </row>
    <row r="3655" spans="3:17" x14ac:dyDescent="0.25">
      <c r="C3655" s="12"/>
      <c r="D3655" s="7"/>
      <c r="P3655" s="14"/>
      <c r="Q3655" s="13"/>
    </row>
    <row r="3656" spans="3:17" x14ac:dyDescent="0.25">
      <c r="C3656" s="12"/>
      <c r="D3656" s="7"/>
      <c r="P3656" s="14"/>
      <c r="Q3656" s="13"/>
    </row>
    <row r="3657" spans="3:17" x14ac:dyDescent="0.25">
      <c r="C3657" s="12"/>
      <c r="D3657" s="7"/>
      <c r="P3657" s="14"/>
      <c r="Q3657" s="13"/>
    </row>
    <row r="3658" spans="3:17" x14ac:dyDescent="0.25">
      <c r="C3658" s="12"/>
      <c r="D3658" s="7"/>
      <c r="P3658" s="14"/>
      <c r="Q3658" s="13"/>
    </row>
    <row r="3659" spans="3:17" x14ac:dyDescent="0.25">
      <c r="C3659" s="12"/>
      <c r="D3659" s="7"/>
      <c r="P3659" s="14"/>
      <c r="Q3659" s="13"/>
    </row>
    <row r="3660" spans="3:17" x14ac:dyDescent="0.25">
      <c r="C3660" s="12"/>
      <c r="D3660" s="7"/>
      <c r="P3660" s="14"/>
      <c r="Q3660" s="13"/>
    </row>
    <row r="3661" spans="3:17" x14ac:dyDescent="0.25">
      <c r="C3661" s="12"/>
      <c r="D3661" s="7"/>
      <c r="P3661" s="14"/>
      <c r="Q3661" s="13"/>
    </row>
    <row r="3662" spans="3:17" x14ac:dyDescent="0.25">
      <c r="C3662" s="12"/>
      <c r="D3662" s="7"/>
      <c r="P3662" s="14"/>
      <c r="Q3662" s="13"/>
    </row>
    <row r="3663" spans="3:17" x14ac:dyDescent="0.25">
      <c r="C3663" s="12"/>
      <c r="D3663" s="7"/>
      <c r="P3663" s="14"/>
      <c r="Q3663" s="13"/>
    </row>
    <row r="3664" spans="3:17" x14ac:dyDescent="0.25">
      <c r="C3664" s="12"/>
      <c r="D3664" s="7"/>
      <c r="P3664" s="14"/>
      <c r="Q3664" s="13"/>
    </row>
    <row r="3665" spans="3:17" x14ac:dyDescent="0.25">
      <c r="C3665" s="12"/>
      <c r="D3665" s="7"/>
      <c r="P3665" s="14"/>
      <c r="Q3665" s="13"/>
    </row>
    <row r="3666" spans="3:17" x14ac:dyDescent="0.25">
      <c r="C3666" s="12"/>
      <c r="D3666" s="7"/>
      <c r="P3666" s="14"/>
      <c r="Q3666" s="13"/>
    </row>
    <row r="3667" spans="3:17" x14ac:dyDescent="0.25">
      <c r="C3667" s="12"/>
      <c r="D3667" s="7"/>
      <c r="P3667" s="14"/>
      <c r="Q3667" s="13"/>
    </row>
    <row r="3668" spans="3:17" x14ac:dyDescent="0.25">
      <c r="C3668" s="12"/>
      <c r="D3668" s="7"/>
      <c r="P3668" s="14"/>
      <c r="Q3668" s="13"/>
    </row>
    <row r="3669" spans="3:17" x14ac:dyDescent="0.25">
      <c r="C3669" s="12"/>
      <c r="D3669" s="7"/>
      <c r="P3669" s="14"/>
      <c r="Q3669" s="13"/>
    </row>
    <row r="3670" spans="3:17" x14ac:dyDescent="0.25">
      <c r="C3670" s="12"/>
      <c r="D3670" s="7"/>
      <c r="P3670" s="14"/>
      <c r="Q3670" s="13"/>
    </row>
    <row r="3671" spans="3:17" x14ac:dyDescent="0.25">
      <c r="C3671" s="12"/>
      <c r="D3671" s="7"/>
      <c r="P3671" s="14"/>
      <c r="Q3671" s="13"/>
    </row>
    <row r="3672" spans="3:17" x14ac:dyDescent="0.25">
      <c r="C3672" s="12"/>
      <c r="D3672" s="7"/>
      <c r="P3672" s="14"/>
      <c r="Q3672" s="13"/>
    </row>
    <row r="3673" spans="3:17" x14ac:dyDescent="0.25">
      <c r="C3673" s="12"/>
      <c r="D3673" s="7"/>
      <c r="P3673" s="14"/>
      <c r="Q3673" s="13"/>
    </row>
    <row r="3674" spans="3:17" x14ac:dyDescent="0.25">
      <c r="C3674" s="12"/>
      <c r="D3674" s="7"/>
      <c r="P3674" s="14"/>
      <c r="Q3674" s="13"/>
    </row>
    <row r="3675" spans="3:17" x14ac:dyDescent="0.25">
      <c r="C3675" s="12"/>
      <c r="D3675" s="7"/>
      <c r="P3675" s="14"/>
      <c r="Q3675" s="13"/>
    </row>
    <row r="3676" spans="3:17" x14ac:dyDescent="0.25">
      <c r="C3676" s="12"/>
      <c r="D3676" s="7"/>
      <c r="P3676" s="14"/>
      <c r="Q3676" s="13"/>
    </row>
    <row r="3677" spans="3:17" x14ac:dyDescent="0.25">
      <c r="C3677" s="12"/>
      <c r="D3677" s="7"/>
      <c r="P3677" s="14"/>
      <c r="Q3677" s="13"/>
    </row>
    <row r="3678" spans="3:17" x14ac:dyDescent="0.25">
      <c r="C3678" s="12"/>
      <c r="D3678" s="7"/>
      <c r="P3678" s="14"/>
      <c r="Q3678" s="13"/>
    </row>
    <row r="3679" spans="3:17" x14ac:dyDescent="0.25">
      <c r="C3679" s="12"/>
      <c r="D3679" s="7"/>
      <c r="P3679" s="14"/>
      <c r="Q3679" s="13"/>
    </row>
    <row r="3680" spans="3:17" x14ac:dyDescent="0.25">
      <c r="C3680" s="12"/>
      <c r="D3680" s="7"/>
      <c r="P3680" s="14"/>
      <c r="Q3680" s="13"/>
    </row>
    <row r="3681" spans="3:17" x14ac:dyDescent="0.25">
      <c r="C3681" s="12"/>
      <c r="D3681" s="7"/>
      <c r="P3681" s="14"/>
      <c r="Q3681" s="13"/>
    </row>
    <row r="3682" spans="3:17" x14ac:dyDescent="0.25">
      <c r="C3682" s="12"/>
      <c r="D3682" s="7"/>
      <c r="P3682" s="14"/>
      <c r="Q3682" s="13"/>
    </row>
    <row r="3683" spans="3:17" x14ac:dyDescent="0.25">
      <c r="C3683" s="12"/>
      <c r="D3683" s="7"/>
      <c r="P3683" s="14"/>
      <c r="Q3683" s="13"/>
    </row>
    <row r="3684" spans="3:17" x14ac:dyDescent="0.25">
      <c r="C3684" s="12"/>
      <c r="D3684" s="7"/>
      <c r="P3684" s="14"/>
      <c r="Q3684" s="13"/>
    </row>
    <row r="3685" spans="3:17" x14ac:dyDescent="0.25">
      <c r="C3685" s="12"/>
      <c r="D3685" s="7"/>
      <c r="P3685" s="14"/>
      <c r="Q3685" s="13"/>
    </row>
    <row r="3686" spans="3:17" x14ac:dyDescent="0.25">
      <c r="C3686" s="12"/>
      <c r="D3686" s="7"/>
      <c r="P3686" s="14"/>
      <c r="Q3686" s="13"/>
    </row>
    <row r="3687" spans="3:17" x14ac:dyDescent="0.25">
      <c r="C3687" s="12"/>
      <c r="D3687" s="7"/>
      <c r="P3687" s="14"/>
      <c r="Q3687" s="13"/>
    </row>
    <row r="3688" spans="3:17" x14ac:dyDescent="0.25">
      <c r="C3688" s="12"/>
      <c r="D3688" s="7"/>
      <c r="P3688" s="14"/>
      <c r="Q3688" s="13"/>
    </row>
    <row r="3689" spans="3:17" x14ac:dyDescent="0.25">
      <c r="C3689" s="12"/>
      <c r="D3689" s="7"/>
      <c r="P3689" s="14"/>
      <c r="Q3689" s="13"/>
    </row>
    <row r="3690" spans="3:17" x14ac:dyDescent="0.25">
      <c r="C3690" s="12"/>
      <c r="D3690" s="7"/>
      <c r="P3690" s="14"/>
      <c r="Q3690" s="13"/>
    </row>
    <row r="3691" spans="3:17" x14ac:dyDescent="0.25">
      <c r="C3691" s="12"/>
      <c r="D3691" s="7"/>
      <c r="P3691" s="14"/>
      <c r="Q3691" s="13"/>
    </row>
    <row r="3692" spans="3:17" x14ac:dyDescent="0.25">
      <c r="C3692" s="12"/>
      <c r="D3692" s="7"/>
      <c r="P3692" s="14"/>
      <c r="Q3692" s="13"/>
    </row>
    <row r="3693" spans="3:17" x14ac:dyDescent="0.25">
      <c r="C3693" s="12"/>
      <c r="D3693" s="7"/>
      <c r="P3693" s="14"/>
      <c r="Q3693" s="13"/>
    </row>
    <row r="3694" spans="3:17" x14ac:dyDescent="0.25">
      <c r="C3694" s="12"/>
      <c r="D3694" s="7"/>
      <c r="P3694" s="14"/>
      <c r="Q3694" s="13"/>
    </row>
    <row r="3695" spans="3:17" x14ac:dyDescent="0.25">
      <c r="C3695" s="12"/>
      <c r="D3695" s="7"/>
      <c r="P3695" s="14"/>
      <c r="Q3695" s="13"/>
    </row>
    <row r="3696" spans="3:17" x14ac:dyDescent="0.25">
      <c r="C3696" s="12"/>
      <c r="D3696" s="7"/>
      <c r="P3696" s="14"/>
      <c r="Q3696" s="13"/>
    </row>
    <row r="3697" spans="3:17" x14ac:dyDescent="0.25">
      <c r="C3697" s="12"/>
      <c r="D3697" s="7"/>
      <c r="P3697" s="14"/>
      <c r="Q3697" s="13"/>
    </row>
    <row r="3698" spans="3:17" x14ac:dyDescent="0.25">
      <c r="C3698" s="12"/>
      <c r="D3698" s="7"/>
      <c r="P3698" s="14"/>
      <c r="Q3698" s="13"/>
    </row>
    <row r="3699" spans="3:17" x14ac:dyDescent="0.25">
      <c r="C3699" s="12"/>
      <c r="D3699" s="7"/>
      <c r="P3699" s="14"/>
      <c r="Q3699" s="13"/>
    </row>
    <row r="3700" spans="3:17" x14ac:dyDescent="0.25">
      <c r="C3700" s="12"/>
      <c r="D3700" s="7"/>
      <c r="P3700" s="14"/>
      <c r="Q3700" s="13"/>
    </row>
    <row r="3701" spans="3:17" x14ac:dyDescent="0.25">
      <c r="C3701" s="12"/>
      <c r="D3701" s="7"/>
      <c r="P3701" s="14"/>
      <c r="Q3701" s="13"/>
    </row>
    <row r="3702" spans="3:17" x14ac:dyDescent="0.25">
      <c r="C3702" s="12"/>
      <c r="D3702" s="7"/>
      <c r="P3702" s="14"/>
      <c r="Q3702" s="13"/>
    </row>
    <row r="3703" spans="3:17" x14ac:dyDescent="0.25">
      <c r="C3703" s="12"/>
      <c r="D3703" s="7"/>
      <c r="P3703" s="14"/>
      <c r="Q3703" s="13"/>
    </row>
    <row r="3704" spans="3:17" x14ac:dyDescent="0.25">
      <c r="C3704" s="12"/>
      <c r="D3704" s="7"/>
      <c r="P3704" s="14"/>
      <c r="Q3704" s="13"/>
    </row>
    <row r="3705" spans="3:17" x14ac:dyDescent="0.25">
      <c r="C3705" s="12"/>
      <c r="D3705" s="7"/>
      <c r="P3705" s="14"/>
      <c r="Q3705" s="13"/>
    </row>
    <row r="3706" spans="3:17" x14ac:dyDescent="0.25">
      <c r="C3706" s="12"/>
      <c r="D3706" s="7"/>
      <c r="P3706" s="14"/>
      <c r="Q3706" s="13"/>
    </row>
    <row r="3707" spans="3:17" x14ac:dyDescent="0.25">
      <c r="C3707" s="12"/>
      <c r="D3707" s="7"/>
      <c r="P3707" s="14"/>
      <c r="Q3707" s="13"/>
    </row>
    <row r="3708" spans="3:17" x14ac:dyDescent="0.25">
      <c r="C3708" s="12"/>
      <c r="D3708" s="7"/>
      <c r="P3708" s="14"/>
      <c r="Q3708" s="13"/>
    </row>
    <row r="3709" spans="3:17" x14ac:dyDescent="0.25">
      <c r="C3709" s="12"/>
      <c r="D3709" s="7"/>
      <c r="P3709" s="14"/>
      <c r="Q3709" s="13"/>
    </row>
    <row r="3710" spans="3:17" x14ac:dyDescent="0.25">
      <c r="C3710" s="12"/>
      <c r="D3710" s="7"/>
      <c r="P3710" s="14"/>
      <c r="Q3710" s="13"/>
    </row>
    <row r="3711" spans="3:17" x14ac:dyDescent="0.25">
      <c r="C3711" s="12"/>
      <c r="D3711" s="7"/>
      <c r="P3711" s="14"/>
      <c r="Q3711" s="13"/>
    </row>
    <row r="3712" spans="3:17" x14ac:dyDescent="0.25">
      <c r="C3712" s="12"/>
      <c r="D3712" s="7"/>
      <c r="P3712" s="14"/>
      <c r="Q3712" s="13"/>
    </row>
    <row r="3713" spans="3:17" x14ac:dyDescent="0.25">
      <c r="C3713" s="12"/>
      <c r="D3713" s="7"/>
      <c r="P3713" s="14"/>
      <c r="Q3713" s="13"/>
    </row>
    <row r="3714" spans="3:17" x14ac:dyDescent="0.25">
      <c r="C3714" s="12"/>
      <c r="D3714" s="7"/>
      <c r="P3714" s="14"/>
      <c r="Q3714" s="13"/>
    </row>
    <row r="3715" spans="3:17" x14ac:dyDescent="0.25">
      <c r="C3715" s="12"/>
      <c r="D3715" s="7"/>
      <c r="P3715" s="14"/>
      <c r="Q3715" s="13"/>
    </row>
    <row r="3716" spans="3:17" x14ac:dyDescent="0.25">
      <c r="C3716" s="12"/>
      <c r="D3716" s="7"/>
      <c r="P3716" s="14"/>
      <c r="Q3716" s="13"/>
    </row>
    <row r="3717" spans="3:17" x14ac:dyDescent="0.25">
      <c r="C3717" s="12"/>
      <c r="D3717" s="7"/>
      <c r="P3717" s="14"/>
      <c r="Q3717" s="13"/>
    </row>
    <row r="3718" spans="3:17" x14ac:dyDescent="0.25">
      <c r="C3718" s="12"/>
      <c r="D3718" s="7"/>
      <c r="P3718" s="14"/>
      <c r="Q3718" s="13"/>
    </row>
    <row r="3719" spans="3:17" x14ac:dyDescent="0.25">
      <c r="C3719" s="12"/>
      <c r="D3719" s="7"/>
      <c r="P3719" s="14"/>
      <c r="Q3719" s="13"/>
    </row>
    <row r="3720" spans="3:17" x14ac:dyDescent="0.25">
      <c r="C3720" s="12"/>
      <c r="D3720" s="7"/>
      <c r="P3720" s="14"/>
      <c r="Q3720" s="13"/>
    </row>
    <row r="3721" spans="3:17" x14ac:dyDescent="0.25">
      <c r="C3721" s="12"/>
      <c r="D3721" s="7"/>
      <c r="P3721" s="14"/>
      <c r="Q3721" s="13"/>
    </row>
    <row r="3722" spans="3:17" x14ac:dyDescent="0.25">
      <c r="C3722" s="12"/>
      <c r="D3722" s="7"/>
      <c r="P3722" s="14"/>
      <c r="Q3722" s="13"/>
    </row>
    <row r="3723" spans="3:17" x14ac:dyDescent="0.25">
      <c r="C3723" s="12"/>
      <c r="D3723" s="7"/>
      <c r="P3723" s="14"/>
      <c r="Q3723" s="13"/>
    </row>
    <row r="3724" spans="3:17" x14ac:dyDescent="0.25">
      <c r="C3724" s="12"/>
      <c r="D3724" s="7"/>
      <c r="P3724" s="14"/>
      <c r="Q3724" s="13"/>
    </row>
    <row r="3725" spans="3:17" x14ac:dyDescent="0.25">
      <c r="C3725" s="12"/>
      <c r="D3725" s="7"/>
      <c r="P3725" s="14"/>
      <c r="Q3725" s="13"/>
    </row>
    <row r="3726" spans="3:17" x14ac:dyDescent="0.25">
      <c r="C3726" s="12"/>
      <c r="D3726" s="7"/>
      <c r="P3726" s="14"/>
      <c r="Q3726" s="13"/>
    </row>
    <row r="3727" spans="3:17" x14ac:dyDescent="0.25">
      <c r="C3727" s="12"/>
      <c r="D3727" s="7"/>
      <c r="P3727" s="14"/>
      <c r="Q3727" s="13"/>
    </row>
    <row r="3728" spans="3:17" x14ac:dyDescent="0.25">
      <c r="C3728" s="12"/>
      <c r="D3728" s="7"/>
      <c r="P3728" s="14"/>
      <c r="Q3728" s="13"/>
    </row>
    <row r="3729" spans="3:17" x14ac:dyDescent="0.25">
      <c r="C3729" s="12"/>
      <c r="D3729" s="7"/>
      <c r="P3729" s="14"/>
      <c r="Q3729" s="13"/>
    </row>
    <row r="3730" spans="3:17" x14ac:dyDescent="0.25">
      <c r="C3730" s="12"/>
      <c r="D3730" s="7"/>
      <c r="P3730" s="14"/>
      <c r="Q3730" s="13"/>
    </row>
    <row r="3731" spans="3:17" x14ac:dyDescent="0.25">
      <c r="C3731" s="12"/>
      <c r="D3731" s="7"/>
      <c r="P3731" s="14"/>
      <c r="Q3731" s="13"/>
    </row>
    <row r="3732" spans="3:17" x14ac:dyDescent="0.25">
      <c r="C3732" s="12"/>
      <c r="D3732" s="7"/>
      <c r="P3732" s="14"/>
      <c r="Q3732" s="13"/>
    </row>
    <row r="3733" spans="3:17" x14ac:dyDescent="0.25">
      <c r="C3733" s="12"/>
      <c r="D3733" s="7"/>
      <c r="P3733" s="14"/>
      <c r="Q3733" s="13"/>
    </row>
    <row r="3734" spans="3:17" x14ac:dyDescent="0.25">
      <c r="C3734" s="12"/>
      <c r="D3734" s="7"/>
      <c r="P3734" s="14"/>
      <c r="Q3734" s="13"/>
    </row>
    <row r="3735" spans="3:17" x14ac:dyDescent="0.25">
      <c r="C3735" s="12"/>
      <c r="D3735" s="7"/>
      <c r="P3735" s="14"/>
      <c r="Q3735" s="13"/>
    </row>
    <row r="3736" spans="3:17" x14ac:dyDescent="0.25">
      <c r="C3736" s="12"/>
      <c r="D3736" s="7"/>
      <c r="P3736" s="14"/>
      <c r="Q3736" s="13"/>
    </row>
    <row r="3737" spans="3:17" x14ac:dyDescent="0.25">
      <c r="C3737" s="12"/>
      <c r="D3737" s="7"/>
      <c r="P3737" s="14"/>
      <c r="Q3737" s="13"/>
    </row>
    <row r="3738" spans="3:17" x14ac:dyDescent="0.25">
      <c r="C3738" s="12"/>
      <c r="D3738" s="7"/>
      <c r="P3738" s="14"/>
      <c r="Q3738" s="13"/>
    </row>
    <row r="3739" spans="3:17" x14ac:dyDescent="0.25">
      <c r="C3739" s="12"/>
      <c r="D3739" s="7"/>
      <c r="P3739" s="14"/>
      <c r="Q3739" s="13"/>
    </row>
    <row r="3740" spans="3:17" x14ac:dyDescent="0.25">
      <c r="C3740" s="12"/>
      <c r="D3740" s="7"/>
      <c r="P3740" s="14"/>
      <c r="Q3740" s="13"/>
    </row>
    <row r="3741" spans="3:17" x14ac:dyDescent="0.25">
      <c r="C3741" s="12"/>
      <c r="D3741" s="7"/>
      <c r="P3741" s="14"/>
      <c r="Q3741" s="13"/>
    </row>
    <row r="3742" spans="3:17" x14ac:dyDescent="0.25">
      <c r="C3742" s="12"/>
      <c r="D3742" s="7"/>
      <c r="P3742" s="14"/>
      <c r="Q3742" s="13"/>
    </row>
    <row r="3743" spans="3:17" x14ac:dyDescent="0.25">
      <c r="C3743" s="12"/>
      <c r="D3743" s="7"/>
      <c r="P3743" s="14"/>
      <c r="Q3743" s="13"/>
    </row>
    <row r="3744" spans="3:17" x14ac:dyDescent="0.25">
      <c r="C3744" s="12"/>
      <c r="D3744" s="7"/>
      <c r="P3744" s="14"/>
      <c r="Q3744" s="13"/>
    </row>
    <row r="3745" spans="3:17" x14ac:dyDescent="0.25">
      <c r="C3745" s="12"/>
      <c r="D3745" s="7"/>
      <c r="P3745" s="14"/>
      <c r="Q3745" s="13"/>
    </row>
    <row r="3746" spans="3:17" x14ac:dyDescent="0.25">
      <c r="C3746" s="12"/>
      <c r="D3746" s="7"/>
      <c r="P3746" s="14"/>
      <c r="Q3746" s="13"/>
    </row>
    <row r="3747" spans="3:17" x14ac:dyDescent="0.25">
      <c r="C3747" s="12"/>
      <c r="D3747" s="7"/>
      <c r="P3747" s="14"/>
      <c r="Q3747" s="13"/>
    </row>
    <row r="3748" spans="3:17" x14ac:dyDescent="0.25">
      <c r="C3748" s="12"/>
      <c r="D3748" s="7"/>
      <c r="P3748" s="14"/>
      <c r="Q3748" s="13"/>
    </row>
    <row r="3749" spans="3:17" x14ac:dyDescent="0.25">
      <c r="C3749" s="12"/>
      <c r="D3749" s="7"/>
      <c r="P3749" s="14"/>
      <c r="Q3749" s="13"/>
    </row>
    <row r="3750" spans="3:17" x14ac:dyDescent="0.25">
      <c r="C3750" s="12"/>
      <c r="D3750" s="7"/>
      <c r="P3750" s="14"/>
      <c r="Q3750" s="13"/>
    </row>
    <row r="3751" spans="3:17" x14ac:dyDescent="0.25">
      <c r="C3751" s="12"/>
      <c r="D3751" s="7"/>
      <c r="P3751" s="14"/>
      <c r="Q3751" s="13"/>
    </row>
    <row r="3752" spans="3:17" x14ac:dyDescent="0.25">
      <c r="C3752" s="12"/>
      <c r="D3752" s="7"/>
      <c r="P3752" s="14"/>
      <c r="Q3752" s="13"/>
    </row>
    <row r="3753" spans="3:17" x14ac:dyDescent="0.25">
      <c r="C3753" s="12"/>
      <c r="D3753" s="7"/>
      <c r="P3753" s="14"/>
      <c r="Q3753" s="13"/>
    </row>
    <row r="3754" spans="3:17" x14ac:dyDescent="0.25">
      <c r="C3754" s="12"/>
      <c r="D3754" s="7"/>
      <c r="P3754" s="14"/>
      <c r="Q3754" s="13"/>
    </row>
    <row r="3755" spans="3:17" x14ac:dyDescent="0.25">
      <c r="C3755" s="12"/>
      <c r="D3755" s="7"/>
      <c r="P3755" s="14"/>
      <c r="Q3755" s="13"/>
    </row>
    <row r="3756" spans="3:17" x14ac:dyDescent="0.25">
      <c r="C3756" s="12"/>
      <c r="D3756" s="7"/>
      <c r="P3756" s="14"/>
      <c r="Q3756" s="13"/>
    </row>
    <row r="3757" spans="3:17" x14ac:dyDescent="0.25">
      <c r="C3757" s="12"/>
      <c r="D3757" s="7"/>
      <c r="P3757" s="14"/>
      <c r="Q3757" s="13"/>
    </row>
    <row r="3758" spans="3:17" x14ac:dyDescent="0.25">
      <c r="C3758" s="12"/>
      <c r="D3758" s="7"/>
      <c r="P3758" s="14"/>
      <c r="Q3758" s="13"/>
    </row>
    <row r="3759" spans="3:17" x14ac:dyDescent="0.25">
      <c r="C3759" s="12"/>
      <c r="D3759" s="7"/>
      <c r="P3759" s="14"/>
      <c r="Q3759" s="13"/>
    </row>
    <row r="3760" spans="3:17" x14ac:dyDescent="0.25">
      <c r="C3760" s="12"/>
      <c r="D3760" s="7"/>
      <c r="P3760" s="14"/>
      <c r="Q3760" s="13"/>
    </row>
    <row r="3761" spans="3:17" x14ac:dyDescent="0.25">
      <c r="C3761" s="12"/>
      <c r="D3761" s="7"/>
      <c r="P3761" s="14"/>
      <c r="Q3761" s="13"/>
    </row>
    <row r="3762" spans="3:17" x14ac:dyDescent="0.25">
      <c r="C3762" s="12"/>
      <c r="D3762" s="7"/>
      <c r="P3762" s="14"/>
      <c r="Q3762" s="13"/>
    </row>
    <row r="3763" spans="3:17" x14ac:dyDescent="0.25">
      <c r="C3763" s="12"/>
      <c r="D3763" s="7"/>
      <c r="P3763" s="14"/>
      <c r="Q3763" s="13"/>
    </row>
    <row r="3764" spans="3:17" x14ac:dyDescent="0.25">
      <c r="C3764" s="12"/>
      <c r="D3764" s="7"/>
      <c r="P3764" s="14"/>
      <c r="Q3764" s="13"/>
    </row>
    <row r="3765" spans="3:17" x14ac:dyDescent="0.25">
      <c r="C3765" s="12"/>
      <c r="D3765" s="7"/>
      <c r="P3765" s="14"/>
      <c r="Q3765" s="13"/>
    </row>
    <row r="3766" spans="3:17" x14ac:dyDescent="0.25">
      <c r="C3766" s="12"/>
      <c r="D3766" s="7"/>
      <c r="P3766" s="14"/>
      <c r="Q3766" s="13"/>
    </row>
    <row r="3767" spans="3:17" x14ac:dyDescent="0.25">
      <c r="C3767" s="12"/>
      <c r="D3767" s="7"/>
      <c r="P3767" s="14"/>
      <c r="Q3767" s="13"/>
    </row>
    <row r="3768" spans="3:17" x14ac:dyDescent="0.25">
      <c r="C3768" s="12"/>
      <c r="D3768" s="7"/>
      <c r="P3768" s="14"/>
      <c r="Q3768" s="13"/>
    </row>
    <row r="3769" spans="3:17" x14ac:dyDescent="0.25">
      <c r="C3769" s="12"/>
      <c r="D3769" s="7"/>
      <c r="P3769" s="14"/>
      <c r="Q3769" s="13"/>
    </row>
    <row r="3770" spans="3:17" x14ac:dyDescent="0.25">
      <c r="C3770" s="12"/>
      <c r="D3770" s="7"/>
      <c r="P3770" s="14"/>
      <c r="Q3770" s="13"/>
    </row>
    <row r="3771" spans="3:17" x14ac:dyDescent="0.25">
      <c r="C3771" s="12"/>
      <c r="D3771" s="7"/>
      <c r="P3771" s="14"/>
      <c r="Q3771" s="13"/>
    </row>
    <row r="3772" spans="3:17" x14ac:dyDescent="0.25">
      <c r="C3772" s="12"/>
      <c r="D3772" s="7"/>
      <c r="P3772" s="14"/>
      <c r="Q3772" s="13"/>
    </row>
    <row r="3773" spans="3:17" x14ac:dyDescent="0.25">
      <c r="C3773" s="12"/>
      <c r="D3773" s="7"/>
      <c r="P3773" s="14"/>
      <c r="Q3773" s="13"/>
    </row>
    <row r="3774" spans="3:17" x14ac:dyDescent="0.25">
      <c r="C3774" s="12"/>
      <c r="D3774" s="7"/>
      <c r="P3774" s="14"/>
      <c r="Q3774" s="13"/>
    </row>
    <row r="3775" spans="3:17" x14ac:dyDescent="0.25">
      <c r="C3775" s="12"/>
      <c r="D3775" s="7"/>
      <c r="P3775" s="14"/>
      <c r="Q3775" s="13"/>
    </row>
    <row r="3776" spans="3:17" x14ac:dyDescent="0.25">
      <c r="C3776" s="12"/>
      <c r="D3776" s="7"/>
      <c r="P3776" s="14"/>
      <c r="Q3776" s="13"/>
    </row>
    <row r="3777" spans="3:17" x14ac:dyDescent="0.25">
      <c r="C3777" s="12"/>
      <c r="D3777" s="7"/>
      <c r="P3777" s="14"/>
      <c r="Q3777" s="13"/>
    </row>
    <row r="3778" spans="3:17" x14ac:dyDescent="0.25">
      <c r="C3778" s="12"/>
      <c r="D3778" s="7"/>
      <c r="P3778" s="14"/>
      <c r="Q3778" s="13"/>
    </row>
    <row r="3779" spans="3:17" x14ac:dyDescent="0.25">
      <c r="C3779" s="12"/>
      <c r="D3779" s="7"/>
      <c r="P3779" s="14"/>
      <c r="Q3779" s="13"/>
    </row>
    <row r="3780" spans="3:17" x14ac:dyDescent="0.25">
      <c r="C3780" s="12"/>
      <c r="D3780" s="7"/>
      <c r="P3780" s="14"/>
      <c r="Q3780" s="13"/>
    </row>
    <row r="3781" spans="3:17" x14ac:dyDescent="0.25">
      <c r="C3781" s="12"/>
      <c r="D3781" s="7"/>
      <c r="P3781" s="14"/>
      <c r="Q3781" s="13"/>
    </row>
    <row r="3782" spans="3:17" x14ac:dyDescent="0.25">
      <c r="C3782" s="12"/>
      <c r="D3782" s="7"/>
      <c r="P3782" s="14"/>
      <c r="Q3782" s="13"/>
    </row>
    <row r="3783" spans="3:17" x14ac:dyDescent="0.25">
      <c r="C3783" s="12"/>
      <c r="D3783" s="7"/>
      <c r="P3783" s="14"/>
      <c r="Q3783" s="13"/>
    </row>
    <row r="3784" spans="3:17" x14ac:dyDescent="0.25">
      <c r="C3784" s="12"/>
      <c r="D3784" s="7"/>
      <c r="P3784" s="14"/>
      <c r="Q3784" s="13"/>
    </row>
    <row r="3785" spans="3:17" x14ac:dyDescent="0.25">
      <c r="C3785" s="12"/>
      <c r="D3785" s="7"/>
      <c r="P3785" s="14"/>
      <c r="Q3785" s="13"/>
    </row>
    <row r="3786" spans="3:17" x14ac:dyDescent="0.25">
      <c r="C3786" s="12"/>
      <c r="D3786" s="7"/>
      <c r="P3786" s="14"/>
      <c r="Q3786" s="13"/>
    </row>
    <row r="3787" spans="3:17" x14ac:dyDescent="0.25">
      <c r="C3787" s="12"/>
      <c r="D3787" s="7"/>
      <c r="P3787" s="14"/>
      <c r="Q3787" s="13"/>
    </row>
    <row r="3788" spans="3:17" x14ac:dyDescent="0.25">
      <c r="C3788" s="12"/>
      <c r="D3788" s="7"/>
      <c r="P3788" s="14"/>
      <c r="Q3788" s="13"/>
    </row>
    <row r="3789" spans="3:17" x14ac:dyDescent="0.25">
      <c r="C3789" s="12"/>
      <c r="D3789" s="7"/>
      <c r="P3789" s="14"/>
      <c r="Q3789" s="13"/>
    </row>
    <row r="3790" spans="3:17" x14ac:dyDescent="0.25">
      <c r="C3790" s="12"/>
      <c r="D3790" s="7"/>
      <c r="P3790" s="14"/>
      <c r="Q3790" s="13"/>
    </row>
    <row r="3791" spans="3:17" x14ac:dyDescent="0.25">
      <c r="C3791" s="12"/>
      <c r="D3791" s="7"/>
      <c r="P3791" s="14"/>
      <c r="Q3791" s="13"/>
    </row>
    <row r="3792" spans="3:17" x14ac:dyDescent="0.25">
      <c r="C3792" s="12"/>
      <c r="D3792" s="7"/>
      <c r="P3792" s="14"/>
      <c r="Q3792" s="13"/>
    </row>
    <row r="3793" spans="3:17" x14ac:dyDescent="0.25">
      <c r="C3793" s="12"/>
      <c r="D3793" s="7"/>
      <c r="P3793" s="14"/>
      <c r="Q3793" s="13"/>
    </row>
    <row r="3794" spans="3:17" x14ac:dyDescent="0.25">
      <c r="C3794" s="12"/>
      <c r="D3794" s="7"/>
      <c r="P3794" s="14"/>
      <c r="Q3794" s="13"/>
    </row>
    <row r="3795" spans="3:17" x14ac:dyDescent="0.25">
      <c r="C3795" s="12"/>
      <c r="D3795" s="7"/>
      <c r="P3795" s="14"/>
      <c r="Q3795" s="13"/>
    </row>
    <row r="3796" spans="3:17" x14ac:dyDescent="0.25">
      <c r="C3796" s="12"/>
      <c r="D3796" s="7"/>
      <c r="P3796" s="14"/>
      <c r="Q3796" s="13"/>
    </row>
    <row r="3797" spans="3:17" x14ac:dyDescent="0.25">
      <c r="C3797" s="12"/>
      <c r="D3797" s="7"/>
      <c r="P3797" s="14"/>
      <c r="Q3797" s="13"/>
    </row>
    <row r="3798" spans="3:17" x14ac:dyDescent="0.25">
      <c r="C3798" s="12"/>
      <c r="D3798" s="7"/>
      <c r="P3798" s="14"/>
      <c r="Q3798" s="13"/>
    </row>
    <row r="3799" spans="3:17" x14ac:dyDescent="0.25">
      <c r="C3799" s="12"/>
      <c r="D3799" s="7"/>
      <c r="P3799" s="14"/>
      <c r="Q3799" s="13"/>
    </row>
    <row r="3800" spans="3:17" x14ac:dyDescent="0.25">
      <c r="C3800" s="12"/>
      <c r="D3800" s="7"/>
      <c r="P3800" s="14"/>
      <c r="Q3800" s="13"/>
    </row>
    <row r="3801" spans="3:17" x14ac:dyDescent="0.25">
      <c r="C3801" s="12"/>
      <c r="D3801" s="7"/>
      <c r="P3801" s="14"/>
      <c r="Q3801" s="13"/>
    </row>
    <row r="3802" spans="3:17" x14ac:dyDescent="0.25">
      <c r="C3802" s="12"/>
      <c r="D3802" s="7"/>
      <c r="P3802" s="14"/>
      <c r="Q3802" s="13"/>
    </row>
    <row r="3803" spans="3:17" x14ac:dyDescent="0.25">
      <c r="C3803" s="12"/>
      <c r="D3803" s="7"/>
      <c r="P3803" s="14"/>
      <c r="Q3803" s="13"/>
    </row>
    <row r="3804" spans="3:17" x14ac:dyDescent="0.25">
      <c r="C3804" s="12"/>
      <c r="D3804" s="7"/>
      <c r="P3804" s="14"/>
      <c r="Q3804" s="13"/>
    </row>
    <row r="3805" spans="3:17" x14ac:dyDescent="0.25">
      <c r="C3805" s="12"/>
      <c r="D3805" s="7"/>
      <c r="P3805" s="14"/>
      <c r="Q3805" s="13"/>
    </row>
    <row r="3806" spans="3:17" x14ac:dyDescent="0.25">
      <c r="C3806" s="12"/>
      <c r="D3806" s="7"/>
      <c r="P3806" s="14"/>
      <c r="Q3806" s="13"/>
    </row>
    <row r="3807" spans="3:17" x14ac:dyDescent="0.25">
      <c r="C3807" s="12"/>
      <c r="D3807" s="7"/>
      <c r="P3807" s="14"/>
      <c r="Q3807" s="13"/>
    </row>
    <row r="3808" spans="3:17" x14ac:dyDescent="0.25">
      <c r="C3808" s="12"/>
      <c r="D3808" s="7"/>
      <c r="P3808" s="14"/>
      <c r="Q3808" s="13"/>
    </row>
    <row r="3809" spans="3:17" x14ac:dyDescent="0.25">
      <c r="C3809" s="12"/>
      <c r="D3809" s="7"/>
      <c r="P3809" s="14"/>
      <c r="Q3809" s="13"/>
    </row>
    <row r="3810" spans="3:17" x14ac:dyDescent="0.25">
      <c r="C3810" s="12"/>
      <c r="D3810" s="7"/>
      <c r="P3810" s="14"/>
      <c r="Q3810" s="13"/>
    </row>
    <row r="3811" spans="3:17" x14ac:dyDescent="0.25">
      <c r="C3811" s="12"/>
      <c r="D3811" s="7"/>
      <c r="P3811" s="14"/>
      <c r="Q3811" s="13"/>
    </row>
    <row r="3812" spans="3:17" x14ac:dyDescent="0.25">
      <c r="C3812" s="12"/>
      <c r="D3812" s="7"/>
      <c r="P3812" s="14"/>
      <c r="Q3812" s="13"/>
    </row>
    <row r="3813" spans="3:17" x14ac:dyDescent="0.25">
      <c r="C3813" s="12"/>
      <c r="D3813" s="7"/>
      <c r="P3813" s="14"/>
      <c r="Q3813" s="13"/>
    </row>
    <row r="3814" spans="3:17" x14ac:dyDescent="0.25">
      <c r="C3814" s="12"/>
      <c r="D3814" s="7"/>
      <c r="P3814" s="14"/>
      <c r="Q3814" s="13"/>
    </row>
    <row r="3815" spans="3:17" x14ac:dyDescent="0.25">
      <c r="C3815" s="12"/>
      <c r="D3815" s="7"/>
      <c r="P3815" s="14"/>
      <c r="Q3815" s="13"/>
    </row>
    <row r="3816" spans="3:17" x14ac:dyDescent="0.25">
      <c r="C3816" s="12"/>
      <c r="D3816" s="7"/>
      <c r="P3816" s="14"/>
      <c r="Q3816" s="13"/>
    </row>
    <row r="3817" spans="3:17" x14ac:dyDescent="0.25">
      <c r="C3817" s="12"/>
      <c r="D3817" s="7"/>
      <c r="P3817" s="14"/>
      <c r="Q3817" s="13"/>
    </row>
    <row r="3818" spans="3:17" x14ac:dyDescent="0.25">
      <c r="C3818" s="12"/>
      <c r="D3818" s="7"/>
      <c r="P3818" s="14"/>
      <c r="Q3818" s="13"/>
    </row>
    <row r="3819" spans="3:17" x14ac:dyDescent="0.25">
      <c r="C3819" s="12"/>
      <c r="D3819" s="7"/>
      <c r="P3819" s="14"/>
      <c r="Q3819" s="13"/>
    </row>
    <row r="3820" spans="3:17" x14ac:dyDescent="0.25">
      <c r="C3820" s="12"/>
      <c r="D3820" s="7"/>
      <c r="P3820" s="14"/>
      <c r="Q3820" s="13"/>
    </row>
    <row r="3821" spans="3:17" x14ac:dyDescent="0.25">
      <c r="C3821" s="12"/>
      <c r="D3821" s="7"/>
      <c r="P3821" s="14"/>
      <c r="Q3821" s="13"/>
    </row>
    <row r="3822" spans="3:17" x14ac:dyDescent="0.25">
      <c r="C3822" s="12"/>
      <c r="D3822" s="7"/>
      <c r="P3822" s="14"/>
      <c r="Q3822" s="13"/>
    </row>
    <row r="3823" spans="3:17" x14ac:dyDescent="0.25">
      <c r="C3823" s="12"/>
      <c r="D3823" s="7"/>
      <c r="P3823" s="14"/>
      <c r="Q3823" s="13"/>
    </row>
    <row r="3824" spans="3:17" x14ac:dyDescent="0.25">
      <c r="C3824" s="12"/>
      <c r="D3824" s="7"/>
      <c r="P3824" s="14"/>
      <c r="Q3824" s="13"/>
    </row>
    <row r="3825" spans="3:17" x14ac:dyDescent="0.25">
      <c r="C3825" s="12"/>
      <c r="D3825" s="7"/>
      <c r="P3825" s="14"/>
      <c r="Q3825" s="13"/>
    </row>
    <row r="3826" spans="3:17" x14ac:dyDescent="0.25">
      <c r="C3826" s="12"/>
      <c r="D3826" s="7"/>
      <c r="P3826" s="14"/>
      <c r="Q3826" s="13"/>
    </row>
    <row r="3827" spans="3:17" x14ac:dyDescent="0.25">
      <c r="C3827" s="12"/>
      <c r="D3827" s="7"/>
      <c r="P3827" s="14"/>
      <c r="Q3827" s="13"/>
    </row>
    <row r="3828" spans="3:17" x14ac:dyDescent="0.25">
      <c r="C3828" s="12"/>
      <c r="D3828" s="7"/>
      <c r="P3828" s="14"/>
      <c r="Q3828" s="13"/>
    </row>
    <row r="3829" spans="3:17" x14ac:dyDescent="0.25">
      <c r="C3829" s="12"/>
      <c r="D3829" s="7"/>
      <c r="P3829" s="14"/>
      <c r="Q3829" s="13"/>
    </row>
    <row r="3830" spans="3:17" x14ac:dyDescent="0.25">
      <c r="C3830" s="12"/>
      <c r="D3830" s="7"/>
      <c r="P3830" s="14"/>
      <c r="Q3830" s="13"/>
    </row>
    <row r="3831" spans="3:17" x14ac:dyDescent="0.25">
      <c r="C3831" s="12"/>
      <c r="D3831" s="7"/>
      <c r="P3831" s="14"/>
      <c r="Q3831" s="13"/>
    </row>
    <row r="3832" spans="3:17" x14ac:dyDescent="0.25">
      <c r="C3832" s="12"/>
      <c r="D3832" s="7"/>
      <c r="P3832" s="14"/>
      <c r="Q3832" s="13"/>
    </row>
    <row r="3833" spans="3:17" x14ac:dyDescent="0.25">
      <c r="C3833" s="12"/>
      <c r="D3833" s="7"/>
      <c r="P3833" s="14"/>
      <c r="Q3833" s="13"/>
    </row>
    <row r="3834" spans="3:17" x14ac:dyDescent="0.25">
      <c r="C3834" s="12"/>
      <c r="D3834" s="7"/>
      <c r="P3834" s="14"/>
      <c r="Q3834" s="13"/>
    </row>
    <row r="3835" spans="3:17" x14ac:dyDescent="0.25">
      <c r="C3835" s="12"/>
      <c r="D3835" s="7"/>
      <c r="P3835" s="14"/>
      <c r="Q3835" s="13"/>
    </row>
    <row r="3836" spans="3:17" x14ac:dyDescent="0.25">
      <c r="C3836" s="12"/>
      <c r="D3836" s="7"/>
      <c r="P3836" s="14"/>
      <c r="Q3836" s="13"/>
    </row>
    <row r="3837" spans="3:17" x14ac:dyDescent="0.25">
      <c r="C3837" s="12"/>
      <c r="D3837" s="7"/>
      <c r="P3837" s="14"/>
      <c r="Q3837" s="13"/>
    </row>
    <row r="3838" spans="3:17" x14ac:dyDescent="0.25">
      <c r="C3838" s="12"/>
      <c r="D3838" s="7"/>
      <c r="P3838" s="14"/>
      <c r="Q3838" s="13"/>
    </row>
    <row r="3839" spans="3:17" x14ac:dyDescent="0.25">
      <c r="C3839" s="12"/>
      <c r="D3839" s="7"/>
      <c r="P3839" s="14"/>
      <c r="Q3839" s="13"/>
    </row>
    <row r="3840" spans="3:17" x14ac:dyDescent="0.25">
      <c r="C3840" s="12"/>
      <c r="D3840" s="7"/>
      <c r="P3840" s="14"/>
      <c r="Q3840" s="13"/>
    </row>
    <row r="3841" spans="3:17" x14ac:dyDescent="0.25">
      <c r="C3841" s="12"/>
      <c r="D3841" s="7"/>
      <c r="P3841" s="14"/>
      <c r="Q3841" s="13"/>
    </row>
    <row r="3842" spans="3:17" x14ac:dyDescent="0.25">
      <c r="C3842" s="12"/>
      <c r="D3842" s="7"/>
      <c r="P3842" s="14"/>
      <c r="Q3842" s="13"/>
    </row>
    <row r="3843" spans="3:17" x14ac:dyDescent="0.25">
      <c r="C3843" s="12"/>
      <c r="D3843" s="7"/>
      <c r="P3843" s="14"/>
      <c r="Q3843" s="13"/>
    </row>
    <row r="3844" spans="3:17" x14ac:dyDescent="0.25">
      <c r="C3844" s="12"/>
      <c r="D3844" s="7"/>
      <c r="P3844" s="14"/>
      <c r="Q3844" s="13"/>
    </row>
    <row r="3845" spans="3:17" x14ac:dyDescent="0.25">
      <c r="C3845" s="12"/>
      <c r="D3845" s="7"/>
      <c r="P3845" s="14"/>
      <c r="Q3845" s="13"/>
    </row>
    <row r="3846" spans="3:17" x14ac:dyDescent="0.25">
      <c r="C3846" s="12"/>
      <c r="D3846" s="7"/>
      <c r="P3846" s="14"/>
      <c r="Q3846" s="13"/>
    </row>
    <row r="3847" spans="3:17" x14ac:dyDescent="0.25">
      <c r="C3847" s="12"/>
      <c r="D3847" s="7"/>
      <c r="P3847" s="14"/>
      <c r="Q3847" s="13"/>
    </row>
    <row r="3848" spans="3:17" x14ac:dyDescent="0.25">
      <c r="C3848" s="12"/>
      <c r="D3848" s="7"/>
      <c r="P3848" s="14"/>
      <c r="Q3848" s="13"/>
    </row>
    <row r="3849" spans="3:17" x14ac:dyDescent="0.25">
      <c r="C3849" s="12"/>
      <c r="D3849" s="7"/>
      <c r="P3849" s="14"/>
      <c r="Q3849" s="13"/>
    </row>
    <row r="3850" spans="3:17" x14ac:dyDescent="0.25">
      <c r="C3850" s="12"/>
      <c r="D3850" s="7"/>
      <c r="P3850" s="14"/>
      <c r="Q3850" s="13"/>
    </row>
    <row r="3851" spans="3:17" x14ac:dyDescent="0.25">
      <c r="C3851" s="12"/>
      <c r="D3851" s="7"/>
      <c r="P3851" s="14"/>
      <c r="Q3851" s="13"/>
    </row>
    <row r="3852" spans="3:17" x14ac:dyDescent="0.25">
      <c r="C3852" s="12"/>
      <c r="D3852" s="7"/>
      <c r="P3852" s="14"/>
      <c r="Q3852" s="13"/>
    </row>
    <row r="3853" spans="3:17" x14ac:dyDescent="0.25">
      <c r="C3853" s="12"/>
      <c r="D3853" s="7"/>
      <c r="P3853" s="14"/>
      <c r="Q3853" s="13"/>
    </row>
    <row r="3854" spans="3:17" x14ac:dyDescent="0.25">
      <c r="C3854" s="12"/>
      <c r="D3854" s="7"/>
      <c r="P3854" s="14"/>
      <c r="Q3854" s="13"/>
    </row>
    <row r="3855" spans="3:17" x14ac:dyDescent="0.25">
      <c r="C3855" s="12"/>
      <c r="D3855" s="7"/>
      <c r="P3855" s="14"/>
      <c r="Q3855" s="13"/>
    </row>
    <row r="3856" spans="3:17" x14ac:dyDescent="0.25">
      <c r="C3856" s="12"/>
      <c r="D3856" s="7"/>
      <c r="P3856" s="14"/>
      <c r="Q3856" s="13"/>
    </row>
    <row r="3857" spans="3:17" x14ac:dyDescent="0.25">
      <c r="C3857" s="12"/>
      <c r="D3857" s="7"/>
      <c r="P3857" s="14"/>
      <c r="Q3857" s="13"/>
    </row>
    <row r="3858" spans="3:17" x14ac:dyDescent="0.25">
      <c r="C3858" s="12"/>
      <c r="D3858" s="7"/>
      <c r="P3858" s="14"/>
      <c r="Q3858" s="13"/>
    </row>
    <row r="3859" spans="3:17" x14ac:dyDescent="0.25">
      <c r="C3859" s="12"/>
      <c r="D3859" s="7"/>
      <c r="P3859" s="14"/>
      <c r="Q3859" s="13"/>
    </row>
    <row r="3860" spans="3:17" x14ac:dyDescent="0.25">
      <c r="C3860" s="12"/>
      <c r="D3860" s="7"/>
      <c r="P3860" s="14"/>
      <c r="Q3860" s="13"/>
    </row>
    <row r="3861" spans="3:17" x14ac:dyDescent="0.25">
      <c r="C3861" s="12"/>
      <c r="D3861" s="7"/>
      <c r="P3861" s="14"/>
      <c r="Q3861" s="13"/>
    </row>
    <row r="3862" spans="3:17" x14ac:dyDescent="0.25">
      <c r="C3862" s="12"/>
      <c r="D3862" s="7"/>
      <c r="P3862" s="14"/>
      <c r="Q3862" s="13"/>
    </row>
    <row r="3863" spans="3:17" x14ac:dyDescent="0.25">
      <c r="C3863" s="12"/>
      <c r="D3863" s="7"/>
      <c r="P3863" s="14"/>
      <c r="Q3863" s="13"/>
    </row>
    <row r="3864" spans="3:17" x14ac:dyDescent="0.25">
      <c r="C3864" s="12"/>
      <c r="D3864" s="7"/>
      <c r="P3864" s="14"/>
      <c r="Q3864" s="13"/>
    </row>
    <row r="3865" spans="3:17" x14ac:dyDescent="0.25">
      <c r="C3865" s="12"/>
      <c r="D3865" s="7"/>
      <c r="P3865" s="14"/>
      <c r="Q3865" s="13"/>
    </row>
    <row r="3866" spans="3:17" x14ac:dyDescent="0.25">
      <c r="C3866" s="12"/>
      <c r="D3866" s="7"/>
      <c r="P3866" s="14"/>
      <c r="Q3866" s="13"/>
    </row>
    <row r="3867" spans="3:17" x14ac:dyDescent="0.25">
      <c r="C3867" s="12"/>
      <c r="D3867" s="7"/>
      <c r="P3867" s="14"/>
      <c r="Q3867" s="13"/>
    </row>
    <row r="3868" spans="3:17" x14ac:dyDescent="0.25">
      <c r="C3868" s="12"/>
      <c r="D3868" s="7"/>
      <c r="P3868" s="14"/>
      <c r="Q3868" s="13"/>
    </row>
    <row r="3869" spans="3:17" x14ac:dyDescent="0.25">
      <c r="C3869" s="12"/>
      <c r="D3869" s="7"/>
      <c r="P3869" s="14"/>
      <c r="Q3869" s="13"/>
    </row>
    <row r="3870" spans="3:17" x14ac:dyDescent="0.25">
      <c r="C3870" s="12"/>
      <c r="D3870" s="7"/>
      <c r="P3870" s="14"/>
      <c r="Q3870" s="13"/>
    </row>
    <row r="3871" spans="3:17" x14ac:dyDescent="0.25">
      <c r="C3871" s="12"/>
      <c r="D3871" s="7"/>
      <c r="P3871" s="14"/>
      <c r="Q3871" s="13"/>
    </row>
    <row r="3872" spans="3:17" x14ac:dyDescent="0.25">
      <c r="C3872" s="12"/>
      <c r="D3872" s="7"/>
      <c r="P3872" s="14"/>
      <c r="Q3872" s="13"/>
    </row>
    <row r="3873" spans="3:17" x14ac:dyDescent="0.25">
      <c r="C3873" s="12"/>
      <c r="D3873" s="7"/>
      <c r="P3873" s="14"/>
      <c r="Q3873" s="13"/>
    </row>
    <row r="3874" spans="3:17" x14ac:dyDescent="0.25">
      <c r="C3874" s="12"/>
      <c r="D3874" s="7"/>
      <c r="P3874" s="14"/>
      <c r="Q3874" s="13"/>
    </row>
    <row r="3875" spans="3:17" x14ac:dyDescent="0.25">
      <c r="C3875" s="12"/>
      <c r="D3875" s="7"/>
      <c r="P3875" s="14"/>
      <c r="Q3875" s="13"/>
    </row>
    <row r="3876" spans="3:17" x14ac:dyDescent="0.25">
      <c r="C3876" s="12"/>
      <c r="D3876" s="7"/>
      <c r="P3876" s="14"/>
      <c r="Q3876" s="13"/>
    </row>
    <row r="3877" spans="3:17" x14ac:dyDescent="0.25">
      <c r="C3877" s="12"/>
      <c r="D3877" s="7"/>
      <c r="P3877" s="14"/>
      <c r="Q3877" s="13"/>
    </row>
    <row r="3878" spans="3:17" x14ac:dyDescent="0.25">
      <c r="C3878" s="12"/>
      <c r="D3878" s="7"/>
      <c r="P3878" s="14"/>
      <c r="Q3878" s="13"/>
    </row>
    <row r="3879" spans="3:17" x14ac:dyDescent="0.25">
      <c r="C3879" s="12"/>
      <c r="D3879" s="7"/>
      <c r="P3879" s="14"/>
      <c r="Q3879" s="13"/>
    </row>
    <row r="3880" spans="3:17" x14ac:dyDescent="0.25">
      <c r="C3880" s="12"/>
      <c r="D3880" s="7"/>
      <c r="P3880" s="14"/>
      <c r="Q3880" s="13"/>
    </row>
    <row r="3881" spans="3:17" x14ac:dyDescent="0.25">
      <c r="C3881" s="12"/>
      <c r="D3881" s="7"/>
      <c r="P3881" s="14"/>
      <c r="Q3881" s="13"/>
    </row>
    <row r="3882" spans="3:17" x14ac:dyDescent="0.25">
      <c r="C3882" s="12"/>
      <c r="D3882" s="7"/>
      <c r="P3882" s="14"/>
      <c r="Q3882" s="13"/>
    </row>
    <row r="3883" spans="3:17" x14ac:dyDescent="0.25">
      <c r="C3883" s="12"/>
      <c r="D3883" s="7"/>
      <c r="P3883" s="14"/>
      <c r="Q3883" s="13"/>
    </row>
    <row r="3884" spans="3:17" x14ac:dyDescent="0.25">
      <c r="C3884" s="12"/>
      <c r="D3884" s="7"/>
      <c r="P3884" s="14"/>
      <c r="Q3884" s="13"/>
    </row>
    <row r="3885" spans="3:17" x14ac:dyDescent="0.25">
      <c r="C3885" s="12"/>
      <c r="D3885" s="7"/>
      <c r="P3885" s="14"/>
      <c r="Q3885" s="13"/>
    </row>
    <row r="3886" spans="3:17" x14ac:dyDescent="0.25">
      <c r="C3886" s="12"/>
      <c r="D3886" s="7"/>
      <c r="P3886" s="14"/>
      <c r="Q3886" s="13"/>
    </row>
    <row r="3887" spans="3:17" x14ac:dyDescent="0.25">
      <c r="C3887" s="12"/>
      <c r="D3887" s="7"/>
      <c r="P3887" s="14"/>
      <c r="Q3887" s="13"/>
    </row>
    <row r="3888" spans="3:17" x14ac:dyDescent="0.25">
      <c r="C3888" s="12"/>
      <c r="D3888" s="7"/>
      <c r="P3888" s="14"/>
      <c r="Q3888" s="13"/>
    </row>
    <row r="3889" spans="3:17" x14ac:dyDescent="0.25">
      <c r="C3889" s="12"/>
      <c r="D3889" s="7"/>
      <c r="P3889" s="14"/>
      <c r="Q3889" s="13"/>
    </row>
    <row r="3890" spans="3:17" x14ac:dyDescent="0.25">
      <c r="C3890" s="12"/>
      <c r="D3890" s="7"/>
      <c r="P3890" s="14"/>
      <c r="Q3890" s="13"/>
    </row>
    <row r="3891" spans="3:17" x14ac:dyDescent="0.25">
      <c r="C3891" s="12"/>
      <c r="D3891" s="7"/>
      <c r="P3891" s="14"/>
      <c r="Q3891" s="13"/>
    </row>
    <row r="3892" spans="3:17" x14ac:dyDescent="0.25">
      <c r="C3892" s="12"/>
      <c r="D3892" s="7"/>
      <c r="P3892" s="14"/>
      <c r="Q3892" s="13"/>
    </row>
    <row r="3893" spans="3:17" x14ac:dyDescent="0.25">
      <c r="C3893" s="12"/>
      <c r="D3893" s="7"/>
      <c r="P3893" s="14"/>
      <c r="Q3893" s="13"/>
    </row>
    <row r="3894" spans="3:17" x14ac:dyDescent="0.25">
      <c r="C3894" s="12"/>
      <c r="D3894" s="7"/>
      <c r="P3894" s="14"/>
      <c r="Q3894" s="13"/>
    </row>
    <row r="3895" spans="3:17" x14ac:dyDescent="0.25">
      <c r="C3895" s="12"/>
      <c r="D3895" s="7"/>
      <c r="P3895" s="14"/>
      <c r="Q3895" s="13"/>
    </row>
    <row r="3896" spans="3:17" x14ac:dyDescent="0.25">
      <c r="C3896" s="12"/>
      <c r="D3896" s="7"/>
      <c r="P3896" s="14"/>
      <c r="Q3896" s="13"/>
    </row>
    <row r="3897" spans="3:17" x14ac:dyDescent="0.25">
      <c r="C3897" s="12"/>
      <c r="D3897" s="7"/>
      <c r="P3897" s="14"/>
      <c r="Q3897" s="13"/>
    </row>
    <row r="3898" spans="3:17" x14ac:dyDescent="0.25">
      <c r="C3898" s="12"/>
      <c r="D3898" s="7"/>
      <c r="P3898" s="14"/>
      <c r="Q3898" s="13"/>
    </row>
    <row r="3899" spans="3:17" x14ac:dyDescent="0.25">
      <c r="C3899" s="12"/>
      <c r="D3899" s="7"/>
      <c r="P3899" s="14"/>
      <c r="Q3899" s="13"/>
    </row>
    <row r="3900" spans="3:17" x14ac:dyDescent="0.25">
      <c r="C3900" s="12"/>
      <c r="D3900" s="7"/>
      <c r="P3900" s="14"/>
      <c r="Q3900" s="13"/>
    </row>
    <row r="3901" spans="3:17" x14ac:dyDescent="0.25">
      <c r="C3901" s="12"/>
      <c r="D3901" s="7"/>
      <c r="P3901" s="14"/>
      <c r="Q3901" s="13"/>
    </row>
    <row r="3902" spans="3:17" x14ac:dyDescent="0.25">
      <c r="C3902" s="12"/>
      <c r="D3902" s="7"/>
      <c r="P3902" s="14"/>
      <c r="Q3902" s="13"/>
    </row>
    <row r="3903" spans="3:17" x14ac:dyDescent="0.25">
      <c r="C3903" s="12"/>
      <c r="D3903" s="7"/>
      <c r="P3903" s="14"/>
      <c r="Q3903" s="13"/>
    </row>
    <row r="3904" spans="3:17" x14ac:dyDescent="0.25">
      <c r="C3904" s="12"/>
      <c r="D3904" s="7"/>
      <c r="P3904" s="14"/>
      <c r="Q3904" s="13"/>
    </row>
    <row r="3905" spans="3:17" x14ac:dyDescent="0.25">
      <c r="C3905" s="12"/>
      <c r="D3905" s="7"/>
      <c r="P3905" s="14"/>
      <c r="Q3905" s="13"/>
    </row>
    <row r="3906" spans="3:17" x14ac:dyDescent="0.25">
      <c r="C3906" s="12"/>
      <c r="D3906" s="7"/>
      <c r="P3906" s="14"/>
      <c r="Q3906" s="13"/>
    </row>
    <row r="3907" spans="3:17" x14ac:dyDescent="0.25">
      <c r="C3907" s="12"/>
      <c r="D3907" s="7"/>
      <c r="P3907" s="14"/>
      <c r="Q3907" s="13"/>
    </row>
    <row r="3908" spans="3:17" x14ac:dyDescent="0.25">
      <c r="C3908" s="12"/>
      <c r="D3908" s="7"/>
      <c r="P3908" s="14"/>
      <c r="Q3908" s="13"/>
    </row>
    <row r="3909" spans="3:17" x14ac:dyDescent="0.25">
      <c r="C3909" s="12"/>
      <c r="D3909" s="7"/>
      <c r="P3909" s="14"/>
      <c r="Q3909" s="13"/>
    </row>
    <row r="3910" spans="3:17" x14ac:dyDescent="0.25">
      <c r="C3910" s="12"/>
      <c r="D3910" s="7"/>
      <c r="P3910" s="14"/>
      <c r="Q3910" s="13"/>
    </row>
    <row r="3911" spans="3:17" x14ac:dyDescent="0.25">
      <c r="C3911" s="12"/>
      <c r="D3911" s="7"/>
      <c r="P3911" s="14"/>
      <c r="Q3911" s="13"/>
    </row>
    <row r="3912" spans="3:17" x14ac:dyDescent="0.25">
      <c r="C3912" s="12"/>
      <c r="D3912" s="7"/>
      <c r="P3912" s="14"/>
      <c r="Q3912" s="13"/>
    </row>
    <row r="3913" spans="3:17" x14ac:dyDescent="0.25">
      <c r="C3913" s="12"/>
      <c r="D3913" s="7"/>
      <c r="P3913" s="14"/>
      <c r="Q3913" s="13"/>
    </row>
    <row r="3914" spans="3:17" x14ac:dyDescent="0.25">
      <c r="C3914" s="12"/>
      <c r="D3914" s="7"/>
      <c r="P3914" s="14"/>
      <c r="Q3914" s="13"/>
    </row>
    <row r="3915" spans="3:17" x14ac:dyDescent="0.25">
      <c r="C3915" s="12"/>
      <c r="D3915" s="7"/>
      <c r="P3915" s="14"/>
      <c r="Q3915" s="13"/>
    </row>
    <row r="3916" spans="3:17" x14ac:dyDescent="0.25">
      <c r="C3916" s="12"/>
      <c r="D3916" s="7"/>
      <c r="P3916" s="14"/>
      <c r="Q3916" s="13"/>
    </row>
    <row r="3917" spans="3:17" x14ac:dyDescent="0.25">
      <c r="C3917" s="12"/>
      <c r="D3917" s="7"/>
      <c r="P3917" s="14"/>
      <c r="Q3917" s="13"/>
    </row>
    <row r="3918" spans="3:17" x14ac:dyDescent="0.25">
      <c r="C3918" s="12"/>
      <c r="D3918" s="7"/>
      <c r="P3918" s="14"/>
      <c r="Q3918" s="13"/>
    </row>
    <row r="3919" spans="3:17" x14ac:dyDescent="0.25">
      <c r="C3919" s="12"/>
      <c r="D3919" s="7"/>
      <c r="P3919" s="14"/>
      <c r="Q3919" s="13"/>
    </row>
    <row r="3920" spans="3:17" x14ac:dyDescent="0.25">
      <c r="C3920" s="12"/>
      <c r="D3920" s="7"/>
      <c r="P3920" s="14"/>
      <c r="Q3920" s="13"/>
    </row>
    <row r="3921" spans="3:17" x14ac:dyDescent="0.25">
      <c r="C3921" s="12"/>
      <c r="D3921" s="7"/>
      <c r="P3921" s="14"/>
      <c r="Q3921" s="13"/>
    </row>
    <row r="3922" spans="3:17" x14ac:dyDescent="0.25">
      <c r="C3922" s="12"/>
      <c r="D3922" s="7"/>
      <c r="P3922" s="14"/>
      <c r="Q3922" s="13"/>
    </row>
    <row r="3923" spans="3:17" x14ac:dyDescent="0.25">
      <c r="C3923" s="12"/>
      <c r="D3923" s="7"/>
      <c r="P3923" s="14"/>
      <c r="Q3923" s="13"/>
    </row>
    <row r="3924" spans="3:17" x14ac:dyDescent="0.25">
      <c r="C3924" s="12"/>
      <c r="D3924" s="7"/>
      <c r="P3924" s="14"/>
      <c r="Q3924" s="13"/>
    </row>
    <row r="3925" spans="3:17" x14ac:dyDescent="0.25">
      <c r="C3925" s="12"/>
      <c r="D3925" s="7"/>
      <c r="P3925" s="14"/>
      <c r="Q3925" s="13"/>
    </row>
    <row r="3926" spans="3:17" x14ac:dyDescent="0.25">
      <c r="C3926" s="12"/>
      <c r="D3926" s="7"/>
      <c r="P3926" s="14"/>
      <c r="Q3926" s="13"/>
    </row>
    <row r="3927" spans="3:17" x14ac:dyDescent="0.25">
      <c r="C3927" s="12"/>
      <c r="D3927" s="7"/>
      <c r="P3927" s="14"/>
      <c r="Q3927" s="13"/>
    </row>
    <row r="3928" spans="3:17" x14ac:dyDescent="0.25">
      <c r="C3928" s="12"/>
      <c r="D3928" s="7"/>
      <c r="P3928" s="14"/>
      <c r="Q3928" s="13"/>
    </row>
    <row r="3929" spans="3:17" x14ac:dyDescent="0.25">
      <c r="C3929" s="12"/>
      <c r="D3929" s="7"/>
      <c r="P3929" s="14"/>
      <c r="Q3929" s="13"/>
    </row>
    <row r="3930" spans="3:17" x14ac:dyDescent="0.25">
      <c r="C3930" s="12"/>
      <c r="D3930" s="7"/>
      <c r="P3930" s="14"/>
      <c r="Q3930" s="13"/>
    </row>
    <row r="3931" spans="3:17" x14ac:dyDescent="0.25">
      <c r="C3931" s="12"/>
      <c r="D3931" s="7"/>
      <c r="P3931" s="14"/>
      <c r="Q3931" s="13"/>
    </row>
    <row r="3932" spans="3:17" x14ac:dyDescent="0.25">
      <c r="C3932" s="12"/>
      <c r="D3932" s="7"/>
      <c r="P3932" s="14"/>
      <c r="Q3932" s="13"/>
    </row>
    <row r="3933" spans="3:17" x14ac:dyDescent="0.25">
      <c r="C3933" s="12"/>
      <c r="D3933" s="7"/>
      <c r="P3933" s="14"/>
      <c r="Q3933" s="13"/>
    </row>
    <row r="3934" spans="3:17" x14ac:dyDescent="0.25">
      <c r="C3934" s="12"/>
      <c r="D3934" s="7"/>
      <c r="P3934" s="14"/>
      <c r="Q3934" s="13"/>
    </row>
    <row r="3935" spans="3:17" x14ac:dyDescent="0.25">
      <c r="C3935" s="12"/>
      <c r="D3935" s="7"/>
      <c r="P3935" s="14"/>
      <c r="Q3935" s="13"/>
    </row>
    <row r="3936" spans="3:17" x14ac:dyDescent="0.25">
      <c r="C3936" s="12"/>
      <c r="D3936" s="7"/>
      <c r="P3936" s="14"/>
      <c r="Q3936" s="13"/>
    </row>
    <row r="3937" spans="3:17" x14ac:dyDescent="0.25">
      <c r="C3937" s="12"/>
      <c r="D3937" s="7"/>
      <c r="P3937" s="14"/>
      <c r="Q3937" s="13"/>
    </row>
    <row r="3938" spans="3:17" x14ac:dyDescent="0.25">
      <c r="C3938" s="12"/>
      <c r="D3938" s="7"/>
      <c r="P3938" s="14"/>
      <c r="Q3938" s="13"/>
    </row>
    <row r="3939" spans="3:17" x14ac:dyDescent="0.25">
      <c r="C3939" s="12"/>
      <c r="D3939" s="7"/>
      <c r="P3939" s="14"/>
      <c r="Q3939" s="13"/>
    </row>
    <row r="3940" spans="3:17" x14ac:dyDescent="0.25">
      <c r="C3940" s="12"/>
      <c r="D3940" s="7"/>
      <c r="P3940" s="14"/>
      <c r="Q3940" s="13"/>
    </row>
    <row r="3941" spans="3:17" x14ac:dyDescent="0.25">
      <c r="C3941" s="12"/>
      <c r="D3941" s="7"/>
      <c r="P3941" s="14"/>
      <c r="Q3941" s="13"/>
    </row>
    <row r="3942" spans="3:17" x14ac:dyDescent="0.25">
      <c r="C3942" s="12"/>
      <c r="D3942" s="7"/>
      <c r="P3942" s="14"/>
      <c r="Q3942" s="13"/>
    </row>
    <row r="3943" spans="3:17" x14ac:dyDescent="0.25">
      <c r="C3943" s="12"/>
      <c r="D3943" s="7"/>
      <c r="P3943" s="14"/>
      <c r="Q3943" s="13"/>
    </row>
    <row r="3944" spans="3:17" x14ac:dyDescent="0.25">
      <c r="C3944" s="12"/>
      <c r="D3944" s="7"/>
      <c r="P3944" s="14"/>
      <c r="Q3944" s="13"/>
    </row>
    <row r="3945" spans="3:17" x14ac:dyDescent="0.25">
      <c r="C3945" s="12"/>
      <c r="D3945" s="7"/>
      <c r="P3945" s="14"/>
      <c r="Q3945" s="13"/>
    </row>
    <row r="3946" spans="3:17" x14ac:dyDescent="0.25">
      <c r="C3946" s="12"/>
      <c r="D3946" s="7"/>
      <c r="P3946" s="14"/>
      <c r="Q3946" s="13"/>
    </row>
    <row r="3947" spans="3:17" x14ac:dyDescent="0.25">
      <c r="C3947" s="12"/>
      <c r="D3947" s="7"/>
      <c r="P3947" s="14"/>
      <c r="Q3947" s="13"/>
    </row>
    <row r="3948" spans="3:17" x14ac:dyDescent="0.25">
      <c r="C3948" s="12"/>
      <c r="D3948" s="7"/>
      <c r="P3948" s="14"/>
      <c r="Q3948" s="13"/>
    </row>
    <row r="3949" spans="3:17" x14ac:dyDescent="0.25">
      <c r="C3949" s="12"/>
      <c r="D3949" s="7"/>
      <c r="P3949" s="14"/>
      <c r="Q3949" s="13"/>
    </row>
    <row r="3950" spans="3:17" x14ac:dyDescent="0.25">
      <c r="C3950" s="12"/>
      <c r="D3950" s="7"/>
      <c r="P3950" s="14"/>
      <c r="Q3950" s="13"/>
    </row>
    <row r="3951" spans="3:17" x14ac:dyDescent="0.25">
      <c r="C3951" s="12"/>
      <c r="D3951" s="7"/>
      <c r="P3951" s="14"/>
      <c r="Q3951" s="13"/>
    </row>
    <row r="3952" spans="3:17" x14ac:dyDescent="0.25">
      <c r="C3952" s="12"/>
      <c r="D3952" s="7"/>
      <c r="P3952" s="14"/>
      <c r="Q3952" s="13"/>
    </row>
    <row r="3953" spans="3:17" x14ac:dyDescent="0.25">
      <c r="C3953" s="12"/>
      <c r="D3953" s="7"/>
      <c r="P3953" s="14"/>
      <c r="Q3953" s="13"/>
    </row>
    <row r="3954" spans="3:17" x14ac:dyDescent="0.25">
      <c r="C3954" s="12"/>
      <c r="D3954" s="7"/>
      <c r="P3954" s="14"/>
      <c r="Q3954" s="13"/>
    </row>
    <row r="3955" spans="3:17" x14ac:dyDescent="0.25">
      <c r="C3955" s="12"/>
      <c r="D3955" s="7"/>
      <c r="P3955" s="14"/>
      <c r="Q3955" s="13"/>
    </row>
    <row r="3956" spans="3:17" x14ac:dyDescent="0.25">
      <c r="C3956" s="12"/>
      <c r="D3956" s="7"/>
      <c r="P3956" s="14"/>
      <c r="Q3956" s="13"/>
    </row>
    <row r="3957" spans="3:17" x14ac:dyDescent="0.25">
      <c r="C3957" s="12"/>
      <c r="D3957" s="7"/>
      <c r="P3957" s="14"/>
      <c r="Q3957" s="13"/>
    </row>
    <row r="3958" spans="3:17" x14ac:dyDescent="0.25">
      <c r="C3958" s="12"/>
      <c r="D3958" s="7"/>
      <c r="P3958" s="14"/>
      <c r="Q3958" s="13"/>
    </row>
    <row r="3959" spans="3:17" x14ac:dyDescent="0.25">
      <c r="C3959" s="12"/>
      <c r="D3959" s="7"/>
      <c r="P3959" s="14"/>
      <c r="Q3959" s="13"/>
    </row>
    <row r="3960" spans="3:17" x14ac:dyDescent="0.25">
      <c r="C3960" s="12"/>
      <c r="D3960" s="7"/>
      <c r="P3960" s="14"/>
      <c r="Q3960" s="13"/>
    </row>
    <row r="3961" spans="3:17" x14ac:dyDescent="0.25">
      <c r="C3961" s="12"/>
      <c r="D3961" s="7"/>
      <c r="P3961" s="14"/>
      <c r="Q3961" s="13"/>
    </row>
    <row r="3962" spans="3:17" x14ac:dyDescent="0.25">
      <c r="C3962" s="12"/>
      <c r="D3962" s="7"/>
      <c r="P3962" s="14"/>
      <c r="Q3962" s="13"/>
    </row>
    <row r="3963" spans="3:17" x14ac:dyDescent="0.25">
      <c r="C3963" s="12"/>
      <c r="D3963" s="7"/>
      <c r="P3963" s="14"/>
      <c r="Q3963" s="13"/>
    </row>
    <row r="3964" spans="3:17" x14ac:dyDescent="0.25">
      <c r="C3964" s="12"/>
      <c r="D3964" s="7"/>
      <c r="P3964" s="14"/>
      <c r="Q3964" s="13"/>
    </row>
    <row r="3965" spans="3:17" x14ac:dyDescent="0.25">
      <c r="C3965" s="12"/>
      <c r="D3965" s="7"/>
      <c r="P3965" s="14"/>
      <c r="Q3965" s="13"/>
    </row>
    <row r="3966" spans="3:17" x14ac:dyDescent="0.25">
      <c r="C3966" s="12"/>
      <c r="D3966" s="7"/>
      <c r="P3966" s="14"/>
      <c r="Q3966" s="13"/>
    </row>
    <row r="3967" spans="3:17" x14ac:dyDescent="0.25">
      <c r="C3967" s="12"/>
      <c r="D3967" s="7"/>
      <c r="P3967" s="14"/>
      <c r="Q3967" s="13"/>
    </row>
    <row r="3968" spans="3:17" x14ac:dyDescent="0.25">
      <c r="C3968" s="12"/>
      <c r="D3968" s="7"/>
      <c r="P3968" s="14"/>
      <c r="Q3968" s="13"/>
    </row>
    <row r="3969" spans="3:17" x14ac:dyDescent="0.25">
      <c r="C3969" s="12"/>
      <c r="D3969" s="7"/>
      <c r="P3969" s="14"/>
      <c r="Q3969" s="13"/>
    </row>
    <row r="3970" spans="3:17" x14ac:dyDescent="0.25">
      <c r="C3970" s="12"/>
      <c r="D3970" s="7"/>
      <c r="P3970" s="14"/>
      <c r="Q3970" s="13"/>
    </row>
    <row r="3971" spans="3:17" x14ac:dyDescent="0.25">
      <c r="C3971" s="12"/>
      <c r="D3971" s="7"/>
      <c r="P3971" s="14"/>
      <c r="Q3971" s="13"/>
    </row>
    <row r="3972" spans="3:17" x14ac:dyDescent="0.25">
      <c r="C3972" s="12"/>
      <c r="D3972" s="7"/>
      <c r="P3972" s="14"/>
      <c r="Q3972" s="13"/>
    </row>
    <row r="3973" spans="3:17" x14ac:dyDescent="0.25">
      <c r="C3973" s="12"/>
      <c r="D3973" s="7"/>
      <c r="P3973" s="14"/>
      <c r="Q3973" s="13"/>
    </row>
    <row r="3974" spans="3:17" x14ac:dyDescent="0.25">
      <c r="C3974" s="12"/>
      <c r="D3974" s="7"/>
      <c r="P3974" s="14"/>
      <c r="Q3974" s="13"/>
    </row>
    <row r="3975" spans="3:17" x14ac:dyDescent="0.25">
      <c r="C3975" s="12"/>
      <c r="D3975" s="7"/>
      <c r="P3975" s="14"/>
      <c r="Q3975" s="13"/>
    </row>
    <row r="3976" spans="3:17" x14ac:dyDescent="0.25">
      <c r="C3976" s="12"/>
      <c r="D3976" s="7"/>
      <c r="P3976" s="14"/>
      <c r="Q3976" s="13"/>
    </row>
    <row r="3977" spans="3:17" x14ac:dyDescent="0.25">
      <c r="C3977" s="12"/>
      <c r="D3977" s="7"/>
      <c r="P3977" s="14"/>
      <c r="Q3977" s="13"/>
    </row>
    <row r="3978" spans="3:17" x14ac:dyDescent="0.25">
      <c r="C3978" s="12"/>
      <c r="D3978" s="7"/>
      <c r="P3978" s="14"/>
      <c r="Q3978" s="13"/>
    </row>
    <row r="3979" spans="3:17" x14ac:dyDescent="0.25">
      <c r="C3979" s="12"/>
      <c r="D3979" s="7"/>
      <c r="P3979" s="14"/>
      <c r="Q3979" s="13"/>
    </row>
    <row r="3980" spans="3:17" x14ac:dyDescent="0.25">
      <c r="C3980" s="12"/>
      <c r="D3980" s="7"/>
      <c r="P3980" s="14"/>
      <c r="Q3980" s="13"/>
    </row>
    <row r="3981" spans="3:17" x14ac:dyDescent="0.25">
      <c r="C3981" s="12"/>
      <c r="D3981" s="7"/>
      <c r="P3981" s="14"/>
      <c r="Q3981" s="13"/>
    </row>
    <row r="3982" spans="3:17" x14ac:dyDescent="0.25">
      <c r="C3982" s="12"/>
      <c r="D3982" s="7"/>
      <c r="P3982" s="14"/>
      <c r="Q3982" s="13"/>
    </row>
    <row r="3983" spans="3:17" x14ac:dyDescent="0.25">
      <c r="C3983" s="12"/>
      <c r="D3983" s="7"/>
      <c r="P3983" s="14"/>
      <c r="Q3983" s="13"/>
    </row>
    <row r="3984" spans="3:17" x14ac:dyDescent="0.25">
      <c r="C3984" s="12"/>
      <c r="D3984" s="7"/>
      <c r="P3984" s="14"/>
      <c r="Q3984" s="13"/>
    </row>
    <row r="3985" spans="3:17" x14ac:dyDescent="0.25">
      <c r="C3985" s="12"/>
      <c r="D3985" s="7"/>
      <c r="P3985" s="14"/>
      <c r="Q3985" s="13"/>
    </row>
    <row r="3986" spans="3:17" x14ac:dyDescent="0.25">
      <c r="C3986" s="12"/>
      <c r="D3986" s="7"/>
      <c r="P3986" s="14"/>
      <c r="Q3986" s="13"/>
    </row>
    <row r="3987" spans="3:17" x14ac:dyDescent="0.25">
      <c r="C3987" s="12"/>
      <c r="D3987" s="7"/>
      <c r="P3987" s="14"/>
      <c r="Q3987" s="13"/>
    </row>
    <row r="3988" spans="3:17" x14ac:dyDescent="0.25">
      <c r="C3988" s="12"/>
      <c r="D3988" s="7"/>
      <c r="P3988" s="14"/>
      <c r="Q3988" s="13"/>
    </row>
    <row r="3989" spans="3:17" x14ac:dyDescent="0.25">
      <c r="C3989" s="12"/>
      <c r="D3989" s="7"/>
      <c r="P3989" s="14"/>
      <c r="Q3989" s="13"/>
    </row>
    <row r="3990" spans="3:17" x14ac:dyDescent="0.25">
      <c r="C3990" s="12"/>
      <c r="D3990" s="7"/>
      <c r="P3990" s="14"/>
      <c r="Q3990" s="13"/>
    </row>
    <row r="3991" spans="3:17" x14ac:dyDescent="0.25">
      <c r="C3991" s="12"/>
      <c r="D3991" s="7"/>
      <c r="P3991" s="14"/>
      <c r="Q3991" s="13"/>
    </row>
    <row r="3992" spans="3:17" x14ac:dyDescent="0.25">
      <c r="C3992" s="12"/>
      <c r="D3992" s="7"/>
      <c r="P3992" s="14"/>
      <c r="Q3992" s="13"/>
    </row>
    <row r="3993" spans="3:17" x14ac:dyDescent="0.25">
      <c r="C3993" s="12"/>
      <c r="D3993" s="7"/>
      <c r="P3993" s="14"/>
      <c r="Q3993" s="13"/>
    </row>
    <row r="3994" spans="3:17" x14ac:dyDescent="0.25">
      <c r="C3994" s="12"/>
      <c r="D3994" s="7"/>
      <c r="P3994" s="14"/>
      <c r="Q3994" s="13"/>
    </row>
    <row r="3995" spans="3:17" x14ac:dyDescent="0.25">
      <c r="C3995" s="12"/>
      <c r="D3995" s="7"/>
      <c r="P3995" s="14"/>
      <c r="Q3995" s="13"/>
    </row>
    <row r="3996" spans="3:17" x14ac:dyDescent="0.25">
      <c r="C3996" s="12"/>
      <c r="D3996" s="7"/>
      <c r="P3996" s="14"/>
      <c r="Q3996" s="13"/>
    </row>
    <row r="3997" spans="3:17" x14ac:dyDescent="0.25">
      <c r="C3997" s="12"/>
      <c r="D3997" s="7"/>
      <c r="P3997" s="14"/>
      <c r="Q3997" s="13"/>
    </row>
    <row r="3998" spans="3:17" x14ac:dyDescent="0.25">
      <c r="C3998" s="12"/>
      <c r="D3998" s="7"/>
      <c r="P3998" s="14"/>
      <c r="Q3998" s="13"/>
    </row>
    <row r="3999" spans="3:17" x14ac:dyDescent="0.25">
      <c r="C3999" s="12"/>
      <c r="D3999" s="7"/>
      <c r="P3999" s="14"/>
      <c r="Q3999" s="13"/>
    </row>
    <row r="4000" spans="3:17" x14ac:dyDescent="0.25">
      <c r="C4000" s="12"/>
      <c r="D4000" s="7"/>
      <c r="P4000" s="14"/>
      <c r="Q4000" s="13"/>
    </row>
    <row r="4001" spans="3:17" x14ac:dyDescent="0.25">
      <c r="C4001" s="12"/>
      <c r="D4001" s="7"/>
      <c r="P4001" s="14"/>
      <c r="Q4001" s="13"/>
    </row>
    <row r="4002" spans="3:17" x14ac:dyDescent="0.25">
      <c r="C4002" s="12"/>
      <c r="D4002" s="7"/>
      <c r="P4002" s="14"/>
      <c r="Q4002" s="13"/>
    </row>
    <row r="4003" spans="3:17" x14ac:dyDescent="0.25">
      <c r="C4003" s="12"/>
      <c r="D4003" s="7"/>
      <c r="P4003" s="14"/>
      <c r="Q4003" s="13"/>
    </row>
    <row r="4004" spans="3:17" x14ac:dyDescent="0.25">
      <c r="C4004" s="12"/>
      <c r="D4004" s="7"/>
      <c r="P4004" s="14"/>
      <c r="Q4004" s="13"/>
    </row>
    <row r="4005" spans="3:17" x14ac:dyDescent="0.25">
      <c r="C4005" s="12"/>
      <c r="D4005" s="7"/>
      <c r="P4005" s="14"/>
      <c r="Q4005" s="13"/>
    </row>
    <row r="4006" spans="3:17" x14ac:dyDescent="0.25">
      <c r="C4006" s="12"/>
      <c r="D4006" s="7"/>
      <c r="P4006" s="14"/>
      <c r="Q4006" s="13"/>
    </row>
    <row r="4007" spans="3:17" x14ac:dyDescent="0.25">
      <c r="C4007" s="12"/>
      <c r="D4007" s="7"/>
      <c r="P4007" s="14"/>
      <c r="Q4007" s="13"/>
    </row>
    <row r="4008" spans="3:17" x14ac:dyDescent="0.25">
      <c r="C4008" s="12"/>
      <c r="D4008" s="7"/>
      <c r="P4008" s="14"/>
      <c r="Q4008" s="13"/>
    </row>
    <row r="4009" spans="3:17" x14ac:dyDescent="0.25">
      <c r="C4009" s="12"/>
      <c r="D4009" s="7"/>
      <c r="P4009" s="14"/>
      <c r="Q4009" s="13"/>
    </row>
    <row r="4010" spans="3:17" x14ac:dyDescent="0.25">
      <c r="C4010" s="12"/>
      <c r="D4010" s="7"/>
      <c r="P4010" s="14"/>
      <c r="Q4010" s="13"/>
    </row>
    <row r="4011" spans="3:17" x14ac:dyDescent="0.25">
      <c r="C4011" s="12"/>
      <c r="D4011" s="7"/>
      <c r="P4011" s="14"/>
      <c r="Q4011" s="13"/>
    </row>
    <row r="4012" spans="3:17" x14ac:dyDescent="0.25">
      <c r="C4012" s="12"/>
      <c r="D4012" s="7"/>
      <c r="P4012" s="14"/>
      <c r="Q4012" s="13"/>
    </row>
    <row r="4013" spans="3:17" x14ac:dyDescent="0.25">
      <c r="C4013" s="12"/>
      <c r="D4013" s="7"/>
      <c r="P4013" s="14"/>
      <c r="Q4013" s="13"/>
    </row>
    <row r="4014" spans="3:17" x14ac:dyDescent="0.25">
      <c r="C4014" s="12"/>
      <c r="D4014" s="7"/>
      <c r="P4014" s="14"/>
      <c r="Q4014" s="13"/>
    </row>
    <row r="4015" spans="3:17" x14ac:dyDescent="0.25">
      <c r="C4015" s="12"/>
      <c r="D4015" s="7"/>
      <c r="P4015" s="14"/>
      <c r="Q4015" s="13"/>
    </row>
    <row r="4016" spans="3:17" x14ac:dyDescent="0.25">
      <c r="C4016" s="12"/>
      <c r="D4016" s="7"/>
      <c r="P4016" s="14"/>
      <c r="Q4016" s="13"/>
    </row>
    <row r="4017" spans="3:17" x14ac:dyDescent="0.25">
      <c r="C4017" s="12"/>
      <c r="D4017" s="7"/>
      <c r="P4017" s="14"/>
      <c r="Q4017" s="13"/>
    </row>
    <row r="4018" spans="3:17" x14ac:dyDescent="0.25">
      <c r="C4018" s="12"/>
      <c r="D4018" s="7"/>
      <c r="P4018" s="14"/>
      <c r="Q4018" s="13"/>
    </row>
    <row r="4019" spans="3:17" x14ac:dyDescent="0.25">
      <c r="C4019" s="12"/>
      <c r="D4019" s="7"/>
      <c r="P4019" s="14"/>
      <c r="Q4019" s="13"/>
    </row>
    <row r="4020" spans="3:17" x14ac:dyDescent="0.25">
      <c r="C4020" s="12"/>
      <c r="D4020" s="7"/>
      <c r="P4020" s="14"/>
      <c r="Q4020" s="13"/>
    </row>
    <row r="4021" spans="3:17" x14ac:dyDescent="0.25">
      <c r="C4021" s="12"/>
      <c r="D4021" s="7"/>
      <c r="P4021" s="14"/>
      <c r="Q4021" s="13"/>
    </row>
    <row r="4022" spans="3:17" x14ac:dyDescent="0.25">
      <c r="C4022" s="12"/>
      <c r="D4022" s="7"/>
      <c r="P4022" s="14"/>
      <c r="Q4022" s="13"/>
    </row>
    <row r="4023" spans="3:17" x14ac:dyDescent="0.25">
      <c r="C4023" s="12"/>
      <c r="D4023" s="7"/>
      <c r="P4023" s="14"/>
      <c r="Q4023" s="13"/>
    </row>
    <row r="4024" spans="3:17" x14ac:dyDescent="0.25">
      <c r="C4024" s="12"/>
      <c r="D4024" s="7"/>
      <c r="P4024" s="14"/>
      <c r="Q4024" s="13"/>
    </row>
    <row r="4025" spans="3:17" x14ac:dyDescent="0.25">
      <c r="C4025" s="12"/>
      <c r="D4025" s="7"/>
      <c r="P4025" s="14"/>
      <c r="Q4025" s="13"/>
    </row>
    <row r="4026" spans="3:17" x14ac:dyDescent="0.25">
      <c r="C4026" s="12"/>
      <c r="D4026" s="7"/>
      <c r="P4026" s="14"/>
      <c r="Q4026" s="13"/>
    </row>
    <row r="4027" spans="3:17" x14ac:dyDescent="0.25">
      <c r="C4027" s="12"/>
      <c r="D4027" s="7"/>
      <c r="P4027" s="14"/>
      <c r="Q4027" s="13"/>
    </row>
    <row r="4028" spans="3:17" x14ac:dyDescent="0.25">
      <c r="C4028" s="12"/>
      <c r="D4028" s="7"/>
      <c r="P4028" s="14"/>
      <c r="Q4028" s="13"/>
    </row>
    <row r="4029" spans="3:17" x14ac:dyDescent="0.25">
      <c r="C4029" s="12"/>
      <c r="D4029" s="7"/>
      <c r="P4029" s="14"/>
      <c r="Q4029" s="13"/>
    </row>
    <row r="4030" spans="3:17" x14ac:dyDescent="0.25">
      <c r="C4030" s="12"/>
      <c r="D4030" s="7"/>
      <c r="P4030" s="14"/>
      <c r="Q4030" s="13"/>
    </row>
    <row r="4031" spans="3:17" x14ac:dyDescent="0.25">
      <c r="C4031" s="12"/>
      <c r="D4031" s="7"/>
      <c r="P4031" s="14"/>
      <c r="Q4031" s="13"/>
    </row>
    <row r="4032" spans="3:17" x14ac:dyDescent="0.25">
      <c r="C4032" s="12"/>
      <c r="D4032" s="7"/>
      <c r="P4032" s="14"/>
      <c r="Q4032" s="13"/>
    </row>
    <row r="4033" spans="3:17" x14ac:dyDescent="0.25">
      <c r="C4033" s="12"/>
      <c r="D4033" s="7"/>
      <c r="P4033" s="14"/>
      <c r="Q4033" s="13"/>
    </row>
    <row r="4034" spans="3:17" x14ac:dyDescent="0.25">
      <c r="C4034" s="12"/>
      <c r="D4034" s="7"/>
      <c r="P4034" s="14"/>
      <c r="Q4034" s="13"/>
    </row>
    <row r="4035" spans="3:17" x14ac:dyDescent="0.25">
      <c r="C4035" s="12"/>
      <c r="D4035" s="7"/>
      <c r="P4035" s="14"/>
      <c r="Q4035" s="13"/>
    </row>
    <row r="4036" spans="3:17" x14ac:dyDescent="0.25">
      <c r="C4036" s="12"/>
      <c r="D4036" s="7"/>
      <c r="P4036" s="14"/>
      <c r="Q4036" s="13"/>
    </row>
    <row r="4037" spans="3:17" x14ac:dyDescent="0.25">
      <c r="C4037" s="12"/>
      <c r="D4037" s="7"/>
      <c r="P4037" s="14"/>
      <c r="Q4037" s="13"/>
    </row>
    <row r="4038" spans="3:17" x14ac:dyDescent="0.25">
      <c r="C4038" s="12"/>
      <c r="D4038" s="7"/>
      <c r="P4038" s="14"/>
      <c r="Q4038" s="13"/>
    </row>
    <row r="4039" spans="3:17" x14ac:dyDescent="0.25">
      <c r="C4039" s="12"/>
      <c r="D4039" s="7"/>
      <c r="P4039" s="14"/>
      <c r="Q4039" s="13"/>
    </row>
    <row r="4040" spans="3:17" x14ac:dyDescent="0.25">
      <c r="C4040" s="12"/>
      <c r="D4040" s="7"/>
      <c r="P4040" s="14"/>
      <c r="Q4040" s="13"/>
    </row>
    <row r="4041" spans="3:17" x14ac:dyDescent="0.25">
      <c r="C4041" s="12"/>
      <c r="D4041" s="7"/>
      <c r="P4041" s="14"/>
      <c r="Q4041" s="13"/>
    </row>
    <row r="4042" spans="3:17" x14ac:dyDescent="0.25">
      <c r="C4042" s="12"/>
      <c r="D4042" s="7"/>
      <c r="P4042" s="14"/>
      <c r="Q4042" s="13"/>
    </row>
    <row r="4043" spans="3:17" x14ac:dyDescent="0.25">
      <c r="C4043" s="12"/>
      <c r="D4043" s="7"/>
      <c r="P4043" s="14"/>
      <c r="Q4043" s="13"/>
    </row>
    <row r="4044" spans="3:17" x14ac:dyDescent="0.25">
      <c r="C4044" s="12"/>
      <c r="D4044" s="7"/>
      <c r="P4044" s="14"/>
      <c r="Q4044" s="13"/>
    </row>
    <row r="4045" spans="3:17" x14ac:dyDescent="0.25">
      <c r="C4045" s="12"/>
      <c r="D4045" s="7"/>
      <c r="P4045" s="14"/>
      <c r="Q4045" s="13"/>
    </row>
    <row r="4046" spans="3:17" x14ac:dyDescent="0.25">
      <c r="C4046" s="12"/>
      <c r="D4046" s="7"/>
      <c r="P4046" s="14"/>
      <c r="Q4046" s="13"/>
    </row>
    <row r="4047" spans="3:17" x14ac:dyDescent="0.25">
      <c r="C4047" s="12"/>
      <c r="D4047" s="7"/>
      <c r="P4047" s="14"/>
      <c r="Q4047" s="13"/>
    </row>
    <row r="4048" spans="3:17" x14ac:dyDescent="0.25">
      <c r="C4048" s="12"/>
      <c r="D4048" s="7"/>
      <c r="P4048" s="14"/>
      <c r="Q4048" s="13"/>
    </row>
    <row r="4049" spans="3:17" x14ac:dyDescent="0.25">
      <c r="C4049" s="12"/>
      <c r="D4049" s="7"/>
      <c r="P4049" s="14"/>
      <c r="Q4049" s="13"/>
    </row>
    <row r="4050" spans="3:17" x14ac:dyDescent="0.25">
      <c r="C4050" s="12"/>
      <c r="D4050" s="7"/>
      <c r="P4050" s="14"/>
      <c r="Q4050" s="13"/>
    </row>
    <row r="4051" spans="3:17" x14ac:dyDescent="0.25">
      <c r="C4051" s="12"/>
      <c r="D4051" s="7"/>
      <c r="P4051" s="14"/>
      <c r="Q4051" s="13"/>
    </row>
    <row r="4052" spans="3:17" x14ac:dyDescent="0.25">
      <c r="C4052" s="12"/>
      <c r="D4052" s="7"/>
      <c r="P4052" s="14"/>
      <c r="Q4052" s="13"/>
    </row>
    <row r="4053" spans="3:17" x14ac:dyDescent="0.25">
      <c r="C4053" s="12"/>
      <c r="D4053" s="7"/>
      <c r="P4053" s="14"/>
      <c r="Q4053" s="13"/>
    </row>
    <row r="4054" spans="3:17" x14ac:dyDescent="0.25">
      <c r="C4054" s="12"/>
      <c r="D4054" s="7"/>
      <c r="P4054" s="14"/>
      <c r="Q4054" s="13"/>
    </row>
    <row r="4055" spans="3:17" x14ac:dyDescent="0.25">
      <c r="C4055" s="12"/>
      <c r="D4055" s="7"/>
      <c r="P4055" s="14"/>
      <c r="Q4055" s="13"/>
    </row>
    <row r="4056" spans="3:17" x14ac:dyDescent="0.25">
      <c r="C4056" s="12"/>
      <c r="D4056" s="7"/>
      <c r="P4056" s="14"/>
      <c r="Q4056" s="13"/>
    </row>
    <row r="4057" spans="3:17" x14ac:dyDescent="0.25">
      <c r="C4057" s="12"/>
      <c r="D4057" s="7"/>
      <c r="P4057" s="14"/>
      <c r="Q4057" s="13"/>
    </row>
    <row r="4058" spans="3:17" x14ac:dyDescent="0.25">
      <c r="C4058" s="12"/>
      <c r="D4058" s="7"/>
      <c r="P4058" s="14"/>
      <c r="Q4058" s="13"/>
    </row>
    <row r="4059" spans="3:17" x14ac:dyDescent="0.25">
      <c r="C4059" s="12"/>
      <c r="D4059" s="7"/>
      <c r="P4059" s="14"/>
      <c r="Q4059" s="13"/>
    </row>
    <row r="4060" spans="3:17" x14ac:dyDescent="0.25">
      <c r="C4060" s="12"/>
      <c r="D4060" s="7"/>
      <c r="P4060" s="14"/>
      <c r="Q4060" s="13"/>
    </row>
    <row r="4061" spans="3:17" x14ac:dyDescent="0.25">
      <c r="C4061" s="12"/>
      <c r="D4061" s="7"/>
      <c r="P4061" s="14"/>
      <c r="Q4061" s="13"/>
    </row>
    <row r="4062" spans="3:17" x14ac:dyDescent="0.25">
      <c r="C4062" s="12"/>
      <c r="D4062" s="7"/>
      <c r="P4062" s="14"/>
      <c r="Q4062" s="13"/>
    </row>
    <row r="4063" spans="3:17" x14ac:dyDescent="0.25">
      <c r="C4063" s="12"/>
      <c r="D4063" s="7"/>
      <c r="P4063" s="14"/>
      <c r="Q4063" s="13"/>
    </row>
    <row r="4064" spans="3:17" x14ac:dyDescent="0.25">
      <c r="C4064" s="12"/>
      <c r="D4064" s="7"/>
      <c r="P4064" s="14"/>
      <c r="Q4064" s="13"/>
    </row>
    <row r="4065" spans="3:17" x14ac:dyDescent="0.25">
      <c r="C4065" s="12"/>
      <c r="D4065" s="7"/>
      <c r="P4065" s="14"/>
      <c r="Q4065" s="13"/>
    </row>
    <row r="4066" spans="3:17" x14ac:dyDescent="0.25">
      <c r="C4066" s="12"/>
      <c r="D4066" s="7"/>
      <c r="P4066" s="14"/>
      <c r="Q4066" s="13"/>
    </row>
    <row r="4067" spans="3:17" x14ac:dyDescent="0.25">
      <c r="C4067" s="12"/>
      <c r="D4067" s="7"/>
      <c r="P4067" s="14"/>
      <c r="Q4067" s="13"/>
    </row>
    <row r="4068" spans="3:17" x14ac:dyDescent="0.25">
      <c r="C4068" s="12"/>
      <c r="D4068" s="7"/>
      <c r="P4068" s="14"/>
      <c r="Q4068" s="13"/>
    </row>
    <row r="4069" spans="3:17" x14ac:dyDescent="0.25">
      <c r="C4069" s="12"/>
      <c r="D4069" s="7"/>
      <c r="P4069" s="14"/>
      <c r="Q4069" s="13"/>
    </row>
    <row r="4070" spans="3:17" x14ac:dyDescent="0.25">
      <c r="C4070" s="12"/>
      <c r="D4070" s="7"/>
      <c r="P4070" s="14"/>
      <c r="Q4070" s="13"/>
    </row>
    <row r="4071" spans="3:17" x14ac:dyDescent="0.25">
      <c r="C4071" s="12"/>
      <c r="D4071" s="7"/>
      <c r="P4071" s="14"/>
      <c r="Q4071" s="13"/>
    </row>
    <row r="4072" spans="3:17" x14ac:dyDescent="0.25">
      <c r="C4072" s="12"/>
      <c r="D4072" s="7"/>
      <c r="P4072" s="14"/>
      <c r="Q4072" s="13"/>
    </row>
    <row r="4073" spans="3:17" x14ac:dyDescent="0.25">
      <c r="C4073" s="12"/>
      <c r="D4073" s="7"/>
      <c r="P4073" s="14"/>
      <c r="Q4073" s="13"/>
    </row>
    <row r="4074" spans="3:17" x14ac:dyDescent="0.25">
      <c r="C4074" s="12"/>
      <c r="D4074" s="7"/>
      <c r="P4074" s="14"/>
      <c r="Q4074" s="13"/>
    </row>
    <row r="4075" spans="3:17" x14ac:dyDescent="0.25">
      <c r="C4075" s="12"/>
      <c r="D4075" s="7"/>
      <c r="P4075" s="14"/>
      <c r="Q4075" s="13"/>
    </row>
    <row r="4076" spans="3:17" x14ac:dyDescent="0.25">
      <c r="C4076" s="12"/>
      <c r="D4076" s="7"/>
      <c r="P4076" s="14"/>
      <c r="Q4076" s="13"/>
    </row>
    <row r="4077" spans="3:17" x14ac:dyDescent="0.25">
      <c r="C4077" s="12"/>
      <c r="D4077" s="7"/>
      <c r="P4077" s="14"/>
      <c r="Q4077" s="13"/>
    </row>
    <row r="4078" spans="3:17" x14ac:dyDescent="0.25">
      <c r="C4078" s="12"/>
      <c r="D4078" s="7"/>
      <c r="P4078" s="14"/>
      <c r="Q4078" s="13"/>
    </row>
    <row r="4079" spans="3:17" x14ac:dyDescent="0.25">
      <c r="C4079" s="12"/>
      <c r="D4079" s="7"/>
      <c r="P4079" s="14"/>
      <c r="Q4079" s="13"/>
    </row>
    <row r="4080" spans="3:17" x14ac:dyDescent="0.25">
      <c r="C4080" s="12"/>
      <c r="D4080" s="7"/>
      <c r="P4080" s="14"/>
      <c r="Q4080" s="13"/>
    </row>
    <row r="4081" spans="3:17" x14ac:dyDescent="0.25">
      <c r="C4081" s="12"/>
      <c r="D4081" s="7"/>
      <c r="P4081" s="14"/>
      <c r="Q4081" s="13"/>
    </row>
    <row r="4082" spans="3:17" x14ac:dyDescent="0.25">
      <c r="C4082" s="12"/>
      <c r="D4082" s="7"/>
      <c r="P4082" s="14"/>
      <c r="Q4082" s="13"/>
    </row>
    <row r="4083" spans="3:17" x14ac:dyDescent="0.25">
      <c r="C4083" s="12"/>
      <c r="D4083" s="7"/>
      <c r="P4083" s="14"/>
      <c r="Q4083" s="13"/>
    </row>
    <row r="4084" spans="3:17" x14ac:dyDescent="0.25">
      <c r="C4084" s="12"/>
      <c r="D4084" s="7"/>
      <c r="P4084" s="14"/>
      <c r="Q4084" s="13"/>
    </row>
    <row r="4085" spans="3:17" x14ac:dyDescent="0.25">
      <c r="C4085" s="12"/>
      <c r="D4085" s="7"/>
      <c r="P4085" s="14"/>
      <c r="Q4085" s="13"/>
    </row>
    <row r="4086" spans="3:17" x14ac:dyDescent="0.25">
      <c r="C4086" s="12"/>
      <c r="D4086" s="7"/>
      <c r="P4086" s="14"/>
      <c r="Q4086" s="13"/>
    </row>
    <row r="4087" spans="3:17" x14ac:dyDescent="0.25">
      <c r="C4087" s="12"/>
      <c r="D4087" s="7"/>
      <c r="P4087" s="14"/>
      <c r="Q4087" s="13"/>
    </row>
    <row r="4088" spans="3:17" x14ac:dyDescent="0.25">
      <c r="C4088" s="12"/>
      <c r="D4088" s="7"/>
      <c r="P4088" s="14"/>
      <c r="Q4088" s="13"/>
    </row>
    <row r="4089" spans="3:17" x14ac:dyDescent="0.25">
      <c r="C4089" s="12"/>
      <c r="D4089" s="7"/>
      <c r="P4089" s="14"/>
      <c r="Q4089" s="13"/>
    </row>
    <row r="4090" spans="3:17" x14ac:dyDescent="0.25">
      <c r="C4090" s="12"/>
      <c r="D4090" s="7"/>
      <c r="P4090" s="14"/>
      <c r="Q4090" s="13"/>
    </row>
    <row r="4091" spans="3:17" x14ac:dyDescent="0.25">
      <c r="C4091" s="12"/>
      <c r="D4091" s="7"/>
      <c r="P4091" s="14"/>
      <c r="Q4091" s="13"/>
    </row>
    <row r="4092" spans="3:17" x14ac:dyDescent="0.25">
      <c r="C4092" s="12"/>
      <c r="D4092" s="7"/>
      <c r="P4092" s="14"/>
      <c r="Q4092" s="13"/>
    </row>
    <row r="4093" spans="3:17" x14ac:dyDescent="0.25">
      <c r="C4093" s="12"/>
      <c r="D4093" s="7"/>
      <c r="P4093" s="14"/>
      <c r="Q4093" s="13"/>
    </row>
    <row r="4094" spans="3:17" x14ac:dyDescent="0.25">
      <c r="C4094" s="12"/>
      <c r="D4094" s="7"/>
      <c r="P4094" s="14"/>
      <c r="Q4094" s="13"/>
    </row>
    <row r="4095" spans="3:17" x14ac:dyDescent="0.25">
      <c r="C4095" s="12"/>
      <c r="D4095" s="7"/>
      <c r="P4095" s="14"/>
      <c r="Q4095" s="13"/>
    </row>
    <row r="4096" spans="3:17" x14ac:dyDescent="0.25">
      <c r="C4096" s="12"/>
      <c r="D4096" s="7"/>
      <c r="P4096" s="14"/>
      <c r="Q4096" s="13"/>
    </row>
    <row r="4097" spans="3:17" x14ac:dyDescent="0.25">
      <c r="C4097" s="12"/>
      <c r="D4097" s="7"/>
      <c r="P4097" s="14"/>
      <c r="Q4097" s="13"/>
    </row>
    <row r="4098" spans="3:17" x14ac:dyDescent="0.25">
      <c r="C4098" s="12"/>
      <c r="D4098" s="7"/>
      <c r="P4098" s="14"/>
      <c r="Q4098" s="13"/>
    </row>
    <row r="4099" spans="3:17" x14ac:dyDescent="0.25">
      <c r="C4099" s="12"/>
      <c r="D4099" s="7"/>
      <c r="P4099" s="14"/>
      <c r="Q4099" s="13"/>
    </row>
    <row r="4100" spans="3:17" x14ac:dyDescent="0.25">
      <c r="C4100" s="12"/>
      <c r="D4100" s="7"/>
      <c r="P4100" s="14"/>
      <c r="Q4100" s="13"/>
    </row>
    <row r="4101" spans="3:17" x14ac:dyDescent="0.25">
      <c r="C4101" s="12"/>
      <c r="D4101" s="7"/>
      <c r="P4101" s="14"/>
      <c r="Q4101" s="13"/>
    </row>
    <row r="4102" spans="3:17" x14ac:dyDescent="0.25">
      <c r="C4102" s="12"/>
      <c r="D4102" s="7"/>
      <c r="P4102" s="14"/>
      <c r="Q4102" s="13"/>
    </row>
    <row r="4103" spans="3:17" x14ac:dyDescent="0.25">
      <c r="C4103" s="12"/>
      <c r="D4103" s="7"/>
      <c r="P4103" s="14"/>
      <c r="Q4103" s="13"/>
    </row>
    <row r="4104" spans="3:17" x14ac:dyDescent="0.25">
      <c r="C4104" s="12"/>
      <c r="D4104" s="7"/>
      <c r="P4104" s="14"/>
      <c r="Q4104" s="13"/>
    </row>
    <row r="4105" spans="3:17" x14ac:dyDescent="0.25">
      <c r="C4105" s="12"/>
      <c r="D4105" s="7"/>
      <c r="P4105" s="14"/>
      <c r="Q4105" s="13"/>
    </row>
    <row r="4106" spans="3:17" x14ac:dyDescent="0.25">
      <c r="C4106" s="12"/>
      <c r="D4106" s="7"/>
      <c r="P4106" s="14"/>
      <c r="Q4106" s="13"/>
    </row>
    <row r="4107" spans="3:17" x14ac:dyDescent="0.25">
      <c r="C4107" s="12"/>
      <c r="D4107" s="7"/>
      <c r="P4107" s="14"/>
      <c r="Q4107" s="13"/>
    </row>
    <row r="4108" spans="3:17" x14ac:dyDescent="0.25">
      <c r="C4108" s="12"/>
      <c r="D4108" s="7"/>
      <c r="P4108" s="14"/>
      <c r="Q4108" s="13"/>
    </row>
    <row r="4109" spans="3:17" x14ac:dyDescent="0.25">
      <c r="C4109" s="12"/>
      <c r="D4109" s="7"/>
      <c r="P4109" s="14"/>
      <c r="Q4109" s="13"/>
    </row>
    <row r="4110" spans="3:17" x14ac:dyDescent="0.25">
      <c r="C4110" s="12"/>
      <c r="D4110" s="7"/>
      <c r="P4110" s="14"/>
      <c r="Q4110" s="13"/>
    </row>
    <row r="4111" spans="3:17" x14ac:dyDescent="0.25">
      <c r="C4111" s="12"/>
      <c r="D4111" s="7"/>
      <c r="P4111" s="14"/>
      <c r="Q4111" s="13"/>
    </row>
    <row r="4112" spans="3:17" x14ac:dyDescent="0.25">
      <c r="C4112" s="12"/>
      <c r="D4112" s="7"/>
      <c r="P4112" s="14"/>
      <c r="Q4112" s="13"/>
    </row>
    <row r="4113" spans="3:17" x14ac:dyDescent="0.25">
      <c r="C4113" s="12"/>
      <c r="D4113" s="7"/>
      <c r="P4113" s="14"/>
      <c r="Q4113" s="13"/>
    </row>
    <row r="4114" spans="3:17" x14ac:dyDescent="0.25">
      <c r="C4114" s="12"/>
      <c r="D4114" s="7"/>
      <c r="P4114" s="14"/>
      <c r="Q4114" s="13"/>
    </row>
    <row r="4115" spans="3:17" x14ac:dyDescent="0.25">
      <c r="C4115" s="12"/>
      <c r="D4115" s="7"/>
      <c r="P4115" s="14"/>
      <c r="Q4115" s="13"/>
    </row>
    <row r="4116" spans="3:17" x14ac:dyDescent="0.25">
      <c r="C4116" s="12"/>
      <c r="D4116" s="7"/>
      <c r="P4116" s="14"/>
      <c r="Q4116" s="13"/>
    </row>
    <row r="4117" spans="3:17" x14ac:dyDescent="0.25">
      <c r="C4117" s="12"/>
      <c r="D4117" s="7"/>
      <c r="P4117" s="14"/>
      <c r="Q4117" s="13"/>
    </row>
    <row r="4118" spans="3:17" x14ac:dyDescent="0.25">
      <c r="C4118" s="12"/>
      <c r="D4118" s="7"/>
      <c r="P4118" s="14"/>
      <c r="Q4118" s="13"/>
    </row>
    <row r="4119" spans="3:17" x14ac:dyDescent="0.25">
      <c r="C4119" s="12"/>
      <c r="D4119" s="7"/>
      <c r="P4119" s="14"/>
      <c r="Q4119" s="13"/>
    </row>
    <row r="4120" spans="3:17" x14ac:dyDescent="0.25">
      <c r="C4120" s="12"/>
      <c r="D4120" s="7"/>
      <c r="P4120" s="14"/>
      <c r="Q4120" s="13"/>
    </row>
    <row r="4121" spans="3:17" x14ac:dyDescent="0.25">
      <c r="C4121" s="12"/>
      <c r="D4121" s="7"/>
      <c r="P4121" s="14"/>
      <c r="Q4121" s="13"/>
    </row>
    <row r="4122" spans="3:17" x14ac:dyDescent="0.25">
      <c r="C4122" s="12"/>
      <c r="D4122" s="7"/>
      <c r="P4122" s="14"/>
      <c r="Q4122" s="13"/>
    </row>
    <row r="4123" spans="3:17" x14ac:dyDescent="0.25">
      <c r="C4123" s="12"/>
      <c r="D4123" s="7"/>
      <c r="P4123" s="14"/>
      <c r="Q4123" s="13"/>
    </row>
    <row r="4124" spans="3:17" x14ac:dyDescent="0.25">
      <c r="C4124" s="12"/>
      <c r="D4124" s="7"/>
      <c r="P4124" s="14"/>
      <c r="Q4124" s="13"/>
    </row>
    <row r="4125" spans="3:17" x14ac:dyDescent="0.25">
      <c r="C4125" s="12"/>
      <c r="D4125" s="7"/>
      <c r="P4125" s="14"/>
      <c r="Q4125" s="13"/>
    </row>
    <row r="4126" spans="3:17" x14ac:dyDescent="0.25">
      <c r="C4126" s="12"/>
      <c r="D4126" s="7"/>
      <c r="P4126" s="14"/>
      <c r="Q4126" s="13"/>
    </row>
    <row r="4127" spans="3:17" x14ac:dyDescent="0.25">
      <c r="C4127" s="12"/>
      <c r="D4127" s="7"/>
      <c r="P4127" s="14"/>
      <c r="Q4127" s="13"/>
    </row>
    <row r="4128" spans="3:17" x14ac:dyDescent="0.25">
      <c r="C4128" s="12"/>
      <c r="D4128" s="7"/>
      <c r="P4128" s="14"/>
      <c r="Q4128" s="13"/>
    </row>
    <row r="4129" spans="3:17" x14ac:dyDescent="0.25">
      <c r="C4129" s="12"/>
      <c r="D4129" s="7"/>
      <c r="P4129" s="14"/>
      <c r="Q4129" s="13"/>
    </row>
    <row r="4130" spans="3:17" x14ac:dyDescent="0.25">
      <c r="C4130" s="12"/>
      <c r="D4130" s="7"/>
      <c r="P4130" s="14"/>
      <c r="Q4130" s="13"/>
    </row>
    <row r="4131" spans="3:17" x14ac:dyDescent="0.25">
      <c r="C4131" s="12"/>
      <c r="D4131" s="7"/>
      <c r="P4131" s="14"/>
      <c r="Q4131" s="13"/>
    </row>
    <row r="4132" spans="3:17" x14ac:dyDescent="0.25">
      <c r="C4132" s="12"/>
      <c r="D4132" s="7"/>
      <c r="P4132" s="14"/>
      <c r="Q4132" s="13"/>
    </row>
    <row r="4133" spans="3:17" x14ac:dyDescent="0.25">
      <c r="C4133" s="12"/>
      <c r="D4133" s="7"/>
      <c r="P4133" s="14"/>
      <c r="Q4133" s="13"/>
    </row>
    <row r="4134" spans="3:17" x14ac:dyDescent="0.25">
      <c r="C4134" s="12"/>
      <c r="D4134" s="7"/>
      <c r="P4134" s="14"/>
      <c r="Q4134" s="13"/>
    </row>
    <row r="4135" spans="3:17" x14ac:dyDescent="0.25">
      <c r="C4135" s="12"/>
      <c r="D4135" s="7"/>
      <c r="P4135" s="14"/>
      <c r="Q4135" s="13"/>
    </row>
    <row r="4136" spans="3:17" x14ac:dyDescent="0.25">
      <c r="C4136" s="12"/>
      <c r="D4136" s="7"/>
      <c r="P4136" s="14"/>
      <c r="Q4136" s="13"/>
    </row>
    <row r="4137" spans="3:17" x14ac:dyDescent="0.25">
      <c r="C4137" s="12"/>
      <c r="D4137" s="7"/>
      <c r="P4137" s="14"/>
      <c r="Q4137" s="13"/>
    </row>
    <row r="4138" spans="3:17" x14ac:dyDescent="0.25">
      <c r="C4138" s="12"/>
      <c r="D4138" s="7"/>
      <c r="P4138" s="14"/>
      <c r="Q4138" s="13"/>
    </row>
    <row r="4139" spans="3:17" x14ac:dyDescent="0.25">
      <c r="C4139" s="12"/>
      <c r="D4139" s="7"/>
      <c r="P4139" s="14"/>
      <c r="Q4139" s="13"/>
    </row>
    <row r="4140" spans="3:17" x14ac:dyDescent="0.25">
      <c r="C4140" s="12"/>
      <c r="D4140" s="7"/>
      <c r="P4140" s="14"/>
      <c r="Q4140" s="13"/>
    </row>
    <row r="4141" spans="3:17" x14ac:dyDescent="0.25">
      <c r="C4141" s="12"/>
      <c r="D4141" s="7"/>
      <c r="P4141" s="14"/>
      <c r="Q4141" s="13"/>
    </row>
    <row r="4142" spans="3:17" x14ac:dyDescent="0.25">
      <c r="C4142" s="12"/>
      <c r="D4142" s="7"/>
      <c r="P4142" s="14"/>
      <c r="Q4142" s="13"/>
    </row>
    <row r="4143" spans="3:17" x14ac:dyDescent="0.25">
      <c r="C4143" s="12"/>
      <c r="D4143" s="7"/>
      <c r="P4143" s="14"/>
      <c r="Q4143" s="13"/>
    </row>
    <row r="4144" spans="3:17" x14ac:dyDescent="0.25">
      <c r="C4144" s="12"/>
      <c r="D4144" s="7"/>
      <c r="P4144" s="14"/>
      <c r="Q4144" s="13"/>
    </row>
    <row r="4145" spans="3:17" x14ac:dyDescent="0.25">
      <c r="C4145" s="12"/>
      <c r="D4145" s="7"/>
      <c r="P4145" s="14"/>
      <c r="Q4145" s="13"/>
    </row>
    <row r="4146" spans="3:17" x14ac:dyDescent="0.25">
      <c r="C4146" s="12"/>
      <c r="D4146" s="7"/>
      <c r="P4146" s="14"/>
      <c r="Q4146" s="13"/>
    </row>
    <row r="4147" spans="3:17" x14ac:dyDescent="0.25">
      <c r="C4147" s="12"/>
      <c r="D4147" s="7"/>
      <c r="P4147" s="14"/>
      <c r="Q4147" s="13"/>
    </row>
    <row r="4148" spans="3:17" x14ac:dyDescent="0.25">
      <c r="C4148" s="12"/>
      <c r="D4148" s="7"/>
      <c r="P4148" s="14"/>
      <c r="Q4148" s="13"/>
    </row>
    <row r="4149" spans="3:17" x14ac:dyDescent="0.25">
      <c r="C4149" s="12"/>
      <c r="D4149" s="7"/>
      <c r="P4149" s="14"/>
      <c r="Q4149" s="13"/>
    </row>
    <row r="4150" spans="3:17" x14ac:dyDescent="0.25">
      <c r="C4150" s="12"/>
      <c r="D4150" s="7"/>
      <c r="P4150" s="14"/>
      <c r="Q4150" s="13"/>
    </row>
    <row r="4151" spans="3:17" x14ac:dyDescent="0.25">
      <c r="C4151" s="12"/>
      <c r="D4151" s="7"/>
      <c r="P4151" s="14"/>
      <c r="Q4151" s="13"/>
    </row>
    <row r="4152" spans="3:17" x14ac:dyDescent="0.25">
      <c r="C4152" s="12"/>
      <c r="D4152" s="7"/>
      <c r="P4152" s="14"/>
      <c r="Q4152" s="13"/>
    </row>
    <row r="4153" spans="3:17" x14ac:dyDescent="0.25">
      <c r="C4153" s="12"/>
      <c r="D4153" s="7"/>
      <c r="P4153" s="14"/>
      <c r="Q4153" s="13"/>
    </row>
    <row r="4154" spans="3:17" x14ac:dyDescent="0.25">
      <c r="C4154" s="12"/>
      <c r="D4154" s="7"/>
      <c r="P4154" s="14"/>
      <c r="Q4154" s="13"/>
    </row>
    <row r="4155" spans="3:17" x14ac:dyDescent="0.25">
      <c r="C4155" s="12"/>
      <c r="D4155" s="7"/>
      <c r="P4155" s="14"/>
      <c r="Q4155" s="13"/>
    </row>
    <row r="4156" spans="3:17" x14ac:dyDescent="0.25">
      <c r="C4156" s="12"/>
      <c r="D4156" s="7"/>
      <c r="P4156" s="14"/>
      <c r="Q4156" s="13"/>
    </row>
    <row r="4157" spans="3:17" x14ac:dyDescent="0.25">
      <c r="C4157" s="12"/>
      <c r="D4157" s="7"/>
      <c r="P4157" s="14"/>
      <c r="Q4157" s="13"/>
    </row>
    <row r="4158" spans="3:17" x14ac:dyDescent="0.25">
      <c r="C4158" s="12"/>
      <c r="D4158" s="7"/>
      <c r="P4158" s="14"/>
      <c r="Q4158" s="13"/>
    </row>
    <row r="4159" spans="3:17" x14ac:dyDescent="0.25">
      <c r="C4159" s="12"/>
      <c r="D4159" s="7"/>
      <c r="P4159" s="14"/>
      <c r="Q4159" s="13"/>
    </row>
    <row r="4160" spans="3:17" x14ac:dyDescent="0.25">
      <c r="C4160" s="12"/>
      <c r="D4160" s="7"/>
      <c r="P4160" s="14"/>
      <c r="Q4160" s="13"/>
    </row>
    <row r="4161" spans="3:17" x14ac:dyDescent="0.25">
      <c r="C4161" s="12"/>
      <c r="D4161" s="7"/>
      <c r="P4161" s="14"/>
      <c r="Q4161" s="13"/>
    </row>
    <row r="4162" spans="3:17" x14ac:dyDescent="0.25">
      <c r="C4162" s="12"/>
      <c r="D4162" s="7"/>
      <c r="P4162" s="14"/>
      <c r="Q4162" s="13"/>
    </row>
    <row r="4163" spans="3:17" x14ac:dyDescent="0.25">
      <c r="C4163" s="12"/>
      <c r="D4163" s="7"/>
      <c r="P4163" s="14"/>
      <c r="Q4163" s="13"/>
    </row>
    <row r="4164" spans="3:17" x14ac:dyDescent="0.25">
      <c r="C4164" s="12"/>
      <c r="D4164" s="7"/>
      <c r="P4164" s="14"/>
      <c r="Q4164" s="13"/>
    </row>
    <row r="4165" spans="3:17" x14ac:dyDescent="0.25">
      <c r="C4165" s="12"/>
      <c r="D4165" s="7"/>
      <c r="P4165" s="14"/>
      <c r="Q4165" s="13"/>
    </row>
    <row r="4166" spans="3:17" x14ac:dyDescent="0.25">
      <c r="C4166" s="12"/>
      <c r="D4166" s="7"/>
      <c r="P4166" s="14"/>
      <c r="Q4166" s="13"/>
    </row>
    <row r="4167" spans="3:17" x14ac:dyDescent="0.25">
      <c r="C4167" s="12"/>
      <c r="D4167" s="7"/>
      <c r="P4167" s="14"/>
      <c r="Q4167" s="13"/>
    </row>
    <row r="4168" spans="3:17" x14ac:dyDescent="0.25">
      <c r="C4168" s="12"/>
      <c r="D4168" s="7"/>
      <c r="P4168" s="14"/>
      <c r="Q4168" s="13"/>
    </row>
    <row r="4169" spans="3:17" x14ac:dyDescent="0.25">
      <c r="C4169" s="12"/>
      <c r="D4169" s="7"/>
      <c r="P4169" s="14"/>
      <c r="Q4169" s="13"/>
    </row>
    <row r="4170" spans="3:17" x14ac:dyDescent="0.25">
      <c r="C4170" s="12"/>
      <c r="D4170" s="7"/>
      <c r="P4170" s="14"/>
      <c r="Q4170" s="13"/>
    </row>
    <row r="4171" spans="3:17" x14ac:dyDescent="0.25">
      <c r="C4171" s="12"/>
      <c r="D4171" s="7"/>
      <c r="P4171" s="14"/>
      <c r="Q4171" s="13"/>
    </row>
    <row r="4172" spans="3:17" x14ac:dyDescent="0.25">
      <c r="C4172" s="12"/>
      <c r="D4172" s="7"/>
      <c r="P4172" s="14"/>
      <c r="Q4172" s="13"/>
    </row>
    <row r="4173" spans="3:17" x14ac:dyDescent="0.25">
      <c r="C4173" s="12"/>
      <c r="D4173" s="7"/>
      <c r="P4173" s="14"/>
      <c r="Q4173" s="13"/>
    </row>
    <row r="4174" spans="3:17" x14ac:dyDescent="0.25">
      <c r="C4174" s="12"/>
      <c r="D4174" s="7"/>
      <c r="P4174" s="14"/>
      <c r="Q4174" s="13"/>
    </row>
    <row r="4175" spans="3:17" x14ac:dyDescent="0.25">
      <c r="C4175" s="12"/>
      <c r="D4175" s="7"/>
      <c r="P4175" s="14"/>
      <c r="Q4175" s="13"/>
    </row>
    <row r="4176" spans="3:17" x14ac:dyDescent="0.25">
      <c r="C4176" s="12"/>
      <c r="D4176" s="7"/>
      <c r="P4176" s="14"/>
      <c r="Q4176" s="13"/>
    </row>
    <row r="4177" spans="3:17" x14ac:dyDescent="0.25">
      <c r="C4177" s="12"/>
      <c r="D4177" s="7"/>
      <c r="P4177" s="14"/>
      <c r="Q4177" s="13"/>
    </row>
    <row r="4178" spans="3:17" x14ac:dyDescent="0.25">
      <c r="C4178" s="12"/>
      <c r="D4178" s="7"/>
      <c r="P4178" s="14"/>
      <c r="Q4178" s="13"/>
    </row>
    <row r="4179" spans="3:17" x14ac:dyDescent="0.25">
      <c r="C4179" s="12"/>
      <c r="D4179" s="7"/>
      <c r="P4179" s="14"/>
      <c r="Q4179" s="13"/>
    </row>
    <row r="4180" spans="3:17" x14ac:dyDescent="0.25">
      <c r="C4180" s="12"/>
      <c r="D4180" s="7"/>
      <c r="P4180" s="14"/>
      <c r="Q4180" s="13"/>
    </row>
    <row r="4181" spans="3:17" x14ac:dyDescent="0.25">
      <c r="C4181" s="12"/>
      <c r="D4181" s="7"/>
      <c r="P4181" s="14"/>
      <c r="Q4181" s="13"/>
    </row>
    <row r="4182" spans="3:17" x14ac:dyDescent="0.25">
      <c r="C4182" s="12"/>
      <c r="D4182" s="7"/>
      <c r="P4182" s="14"/>
      <c r="Q4182" s="13"/>
    </row>
    <row r="4183" spans="3:17" x14ac:dyDescent="0.25">
      <c r="C4183" s="12"/>
      <c r="D4183" s="7"/>
      <c r="P4183" s="14"/>
      <c r="Q4183" s="13"/>
    </row>
    <row r="4184" spans="3:17" x14ac:dyDescent="0.25">
      <c r="C4184" s="12"/>
      <c r="D4184" s="7"/>
      <c r="P4184" s="14"/>
      <c r="Q4184" s="13"/>
    </row>
    <row r="4185" spans="3:17" x14ac:dyDescent="0.25">
      <c r="C4185" s="12"/>
      <c r="D4185" s="7"/>
      <c r="P4185" s="14"/>
      <c r="Q4185" s="13"/>
    </row>
    <row r="4186" spans="3:17" x14ac:dyDescent="0.25">
      <c r="C4186" s="12"/>
      <c r="D4186" s="7"/>
      <c r="P4186" s="14"/>
      <c r="Q4186" s="13"/>
    </row>
    <row r="4187" spans="3:17" x14ac:dyDescent="0.25">
      <c r="C4187" s="12"/>
      <c r="D4187" s="7"/>
      <c r="P4187" s="14"/>
      <c r="Q4187" s="13"/>
    </row>
    <row r="4188" spans="3:17" x14ac:dyDescent="0.25">
      <c r="C4188" s="12"/>
      <c r="D4188" s="7"/>
      <c r="P4188" s="14"/>
      <c r="Q4188" s="13"/>
    </row>
    <row r="4189" spans="3:17" x14ac:dyDescent="0.25">
      <c r="C4189" s="12"/>
      <c r="D4189" s="7"/>
      <c r="P4189" s="14"/>
      <c r="Q4189" s="13"/>
    </row>
    <row r="4190" spans="3:17" x14ac:dyDescent="0.25">
      <c r="C4190" s="12"/>
      <c r="D4190" s="7"/>
      <c r="P4190" s="14"/>
      <c r="Q4190" s="13"/>
    </row>
    <row r="4191" spans="3:17" x14ac:dyDescent="0.25">
      <c r="C4191" s="12"/>
      <c r="D4191" s="7"/>
      <c r="P4191" s="14"/>
      <c r="Q4191" s="13"/>
    </row>
    <row r="4192" spans="3:17" x14ac:dyDescent="0.25">
      <c r="C4192" s="12"/>
      <c r="D4192" s="7"/>
      <c r="P4192" s="14"/>
      <c r="Q4192" s="13"/>
    </row>
    <row r="4193" spans="3:17" x14ac:dyDescent="0.25">
      <c r="C4193" s="12"/>
      <c r="D4193" s="7"/>
      <c r="P4193" s="14"/>
      <c r="Q4193" s="13"/>
    </row>
    <row r="4194" spans="3:17" x14ac:dyDescent="0.25">
      <c r="C4194" s="12"/>
      <c r="D4194" s="7"/>
      <c r="P4194" s="14"/>
      <c r="Q4194" s="13"/>
    </row>
    <row r="4195" spans="3:17" x14ac:dyDescent="0.25">
      <c r="C4195" s="12"/>
      <c r="D4195" s="7"/>
      <c r="P4195" s="14"/>
      <c r="Q4195" s="13"/>
    </row>
    <row r="4196" spans="3:17" x14ac:dyDescent="0.25">
      <c r="C4196" s="12"/>
      <c r="D4196" s="7"/>
      <c r="P4196" s="14"/>
      <c r="Q4196" s="13"/>
    </row>
    <row r="4197" spans="3:17" x14ac:dyDescent="0.25">
      <c r="C4197" s="12"/>
      <c r="D4197" s="7"/>
      <c r="P4197" s="14"/>
      <c r="Q4197" s="13"/>
    </row>
    <row r="4198" spans="3:17" x14ac:dyDescent="0.25">
      <c r="C4198" s="12"/>
      <c r="D4198" s="7"/>
      <c r="P4198" s="14"/>
      <c r="Q4198" s="13"/>
    </row>
    <row r="4199" spans="3:17" x14ac:dyDescent="0.25">
      <c r="C4199" s="12"/>
      <c r="D4199" s="7"/>
      <c r="P4199" s="14"/>
      <c r="Q4199" s="13"/>
    </row>
    <row r="4200" spans="3:17" x14ac:dyDescent="0.25">
      <c r="C4200" s="12"/>
      <c r="D4200" s="7"/>
      <c r="P4200" s="14"/>
      <c r="Q4200" s="13"/>
    </row>
    <row r="4201" spans="3:17" x14ac:dyDescent="0.25">
      <c r="C4201" s="12"/>
      <c r="D4201" s="7"/>
      <c r="P4201" s="14"/>
      <c r="Q4201" s="13"/>
    </row>
    <row r="4202" spans="3:17" x14ac:dyDescent="0.25">
      <c r="C4202" s="12"/>
      <c r="D4202" s="7"/>
      <c r="P4202" s="14"/>
      <c r="Q4202" s="13"/>
    </row>
    <row r="4203" spans="3:17" x14ac:dyDescent="0.25">
      <c r="C4203" s="12"/>
      <c r="D4203" s="7"/>
      <c r="P4203" s="14"/>
      <c r="Q4203" s="13"/>
    </row>
    <row r="4204" spans="3:17" x14ac:dyDescent="0.25">
      <c r="C4204" s="12"/>
      <c r="D4204" s="7"/>
      <c r="P4204" s="14"/>
      <c r="Q4204" s="13"/>
    </row>
    <row r="4205" spans="3:17" x14ac:dyDescent="0.25">
      <c r="C4205" s="12"/>
      <c r="D4205" s="7"/>
      <c r="P4205" s="14"/>
      <c r="Q4205" s="13"/>
    </row>
    <row r="4206" spans="3:17" x14ac:dyDescent="0.25">
      <c r="C4206" s="12"/>
      <c r="D4206" s="7"/>
      <c r="P4206" s="14"/>
      <c r="Q4206" s="13"/>
    </row>
    <row r="4207" spans="3:17" x14ac:dyDescent="0.25">
      <c r="C4207" s="12"/>
      <c r="D4207" s="7"/>
      <c r="P4207" s="14"/>
      <c r="Q4207" s="13"/>
    </row>
    <row r="4208" spans="3:17" x14ac:dyDescent="0.25">
      <c r="C4208" s="12"/>
      <c r="D4208" s="7"/>
      <c r="P4208" s="14"/>
      <c r="Q4208" s="13"/>
    </row>
    <row r="4209" spans="3:17" x14ac:dyDescent="0.25">
      <c r="C4209" s="12"/>
      <c r="D4209" s="7"/>
      <c r="P4209" s="14"/>
      <c r="Q4209" s="13"/>
    </row>
    <row r="4210" spans="3:17" x14ac:dyDescent="0.25">
      <c r="C4210" s="12"/>
      <c r="D4210" s="7"/>
      <c r="P4210" s="14"/>
      <c r="Q4210" s="13"/>
    </row>
    <row r="4211" spans="3:17" x14ac:dyDescent="0.25">
      <c r="C4211" s="12"/>
      <c r="D4211" s="7"/>
      <c r="P4211" s="14"/>
      <c r="Q4211" s="13"/>
    </row>
    <row r="4212" spans="3:17" x14ac:dyDescent="0.25">
      <c r="C4212" s="12"/>
      <c r="D4212" s="7"/>
      <c r="P4212" s="14"/>
      <c r="Q4212" s="13"/>
    </row>
    <row r="4213" spans="3:17" x14ac:dyDescent="0.25">
      <c r="C4213" s="12"/>
      <c r="D4213" s="7"/>
      <c r="P4213" s="14"/>
      <c r="Q4213" s="13"/>
    </row>
    <row r="4214" spans="3:17" x14ac:dyDescent="0.25">
      <c r="C4214" s="12"/>
      <c r="D4214" s="7"/>
      <c r="P4214" s="14"/>
      <c r="Q4214" s="13"/>
    </row>
    <row r="4215" spans="3:17" x14ac:dyDescent="0.25">
      <c r="C4215" s="12"/>
      <c r="D4215" s="7"/>
      <c r="P4215" s="14"/>
      <c r="Q4215" s="13"/>
    </row>
    <row r="4216" spans="3:17" x14ac:dyDescent="0.25">
      <c r="C4216" s="12"/>
      <c r="D4216" s="7"/>
      <c r="P4216" s="14"/>
      <c r="Q4216" s="13"/>
    </row>
    <row r="4217" spans="3:17" x14ac:dyDescent="0.25">
      <c r="C4217" s="12"/>
      <c r="D4217" s="7"/>
      <c r="P4217" s="14"/>
      <c r="Q4217" s="13"/>
    </row>
    <row r="4218" spans="3:17" x14ac:dyDescent="0.25">
      <c r="C4218" s="12"/>
      <c r="D4218" s="7"/>
      <c r="P4218" s="14"/>
      <c r="Q4218" s="13"/>
    </row>
    <row r="4219" spans="3:17" x14ac:dyDescent="0.25">
      <c r="C4219" s="12"/>
      <c r="D4219" s="7"/>
      <c r="P4219" s="14"/>
      <c r="Q4219" s="13"/>
    </row>
    <row r="4220" spans="3:17" x14ac:dyDescent="0.25">
      <c r="C4220" s="12"/>
      <c r="D4220" s="7"/>
      <c r="P4220" s="14"/>
      <c r="Q4220" s="13"/>
    </row>
    <row r="4221" spans="3:17" x14ac:dyDescent="0.25">
      <c r="C4221" s="12"/>
      <c r="D4221" s="7"/>
      <c r="P4221" s="14"/>
      <c r="Q4221" s="13"/>
    </row>
    <row r="4222" spans="3:17" x14ac:dyDescent="0.25">
      <c r="C4222" s="12"/>
      <c r="D4222" s="7"/>
      <c r="P4222" s="14"/>
      <c r="Q4222" s="13"/>
    </row>
    <row r="4223" spans="3:17" x14ac:dyDescent="0.25">
      <c r="C4223" s="12"/>
      <c r="D4223" s="7"/>
      <c r="P4223" s="14"/>
      <c r="Q4223" s="13"/>
    </row>
    <row r="4224" spans="3:17" x14ac:dyDescent="0.25">
      <c r="C4224" s="12"/>
      <c r="D4224" s="7"/>
      <c r="P4224" s="14"/>
      <c r="Q4224" s="13"/>
    </row>
    <row r="4225" spans="3:17" x14ac:dyDescent="0.25">
      <c r="C4225" s="12"/>
      <c r="D4225" s="7"/>
      <c r="P4225" s="14"/>
      <c r="Q4225" s="13"/>
    </row>
    <row r="4226" spans="3:17" x14ac:dyDescent="0.25">
      <c r="C4226" s="12"/>
      <c r="D4226" s="7"/>
      <c r="P4226" s="14"/>
      <c r="Q4226" s="13"/>
    </row>
    <row r="4227" spans="3:17" x14ac:dyDescent="0.25">
      <c r="C4227" s="12"/>
      <c r="D4227" s="7"/>
      <c r="P4227" s="14"/>
      <c r="Q4227" s="13"/>
    </row>
    <row r="4228" spans="3:17" x14ac:dyDescent="0.25">
      <c r="C4228" s="12"/>
      <c r="D4228" s="7"/>
      <c r="P4228" s="14"/>
      <c r="Q4228" s="13"/>
    </row>
    <row r="4229" spans="3:17" x14ac:dyDescent="0.25">
      <c r="C4229" s="12"/>
      <c r="D4229" s="7"/>
      <c r="P4229" s="14"/>
      <c r="Q4229" s="13"/>
    </row>
    <row r="4230" spans="3:17" x14ac:dyDescent="0.25">
      <c r="C4230" s="12"/>
      <c r="D4230" s="7"/>
      <c r="P4230" s="14"/>
      <c r="Q4230" s="13"/>
    </row>
    <row r="4231" spans="3:17" x14ac:dyDescent="0.25">
      <c r="C4231" s="12"/>
      <c r="D4231" s="7"/>
      <c r="P4231" s="14"/>
      <c r="Q4231" s="13"/>
    </row>
    <row r="4232" spans="3:17" x14ac:dyDescent="0.25">
      <c r="C4232" s="12"/>
      <c r="D4232" s="7"/>
      <c r="P4232" s="14"/>
      <c r="Q4232" s="13"/>
    </row>
    <row r="4233" spans="3:17" x14ac:dyDescent="0.25">
      <c r="C4233" s="12"/>
      <c r="D4233" s="7"/>
      <c r="P4233" s="14"/>
      <c r="Q4233" s="13"/>
    </row>
    <row r="4234" spans="3:17" x14ac:dyDescent="0.25">
      <c r="C4234" s="12"/>
      <c r="D4234" s="7"/>
      <c r="P4234" s="14"/>
      <c r="Q4234" s="13"/>
    </row>
    <row r="4235" spans="3:17" x14ac:dyDescent="0.25">
      <c r="C4235" s="12"/>
      <c r="D4235" s="7"/>
      <c r="P4235" s="14"/>
      <c r="Q4235" s="13"/>
    </row>
    <row r="4236" spans="3:17" x14ac:dyDescent="0.25">
      <c r="C4236" s="12"/>
      <c r="D4236" s="7"/>
      <c r="P4236" s="14"/>
      <c r="Q4236" s="13"/>
    </row>
    <row r="4237" spans="3:17" x14ac:dyDescent="0.25">
      <c r="C4237" s="12"/>
      <c r="D4237" s="7"/>
      <c r="P4237" s="14"/>
      <c r="Q4237" s="13"/>
    </row>
    <row r="4238" spans="3:17" x14ac:dyDescent="0.25">
      <c r="C4238" s="12"/>
      <c r="D4238" s="7"/>
      <c r="P4238" s="14"/>
      <c r="Q4238" s="13"/>
    </row>
    <row r="4239" spans="3:17" x14ac:dyDescent="0.25">
      <c r="C4239" s="12"/>
      <c r="D4239" s="7"/>
      <c r="P4239" s="14"/>
      <c r="Q4239" s="13"/>
    </row>
    <row r="4240" spans="3:17" x14ac:dyDescent="0.25">
      <c r="C4240" s="12"/>
      <c r="D4240" s="7"/>
      <c r="P4240" s="14"/>
      <c r="Q4240" s="13"/>
    </row>
    <row r="4241" spans="3:17" x14ac:dyDescent="0.25">
      <c r="C4241" s="12"/>
      <c r="D4241" s="7"/>
      <c r="P4241" s="14"/>
      <c r="Q4241" s="13"/>
    </row>
    <row r="4242" spans="3:17" x14ac:dyDescent="0.25">
      <c r="C4242" s="12"/>
      <c r="D4242" s="7"/>
      <c r="P4242" s="14"/>
      <c r="Q4242" s="13"/>
    </row>
    <row r="4243" spans="3:17" x14ac:dyDescent="0.25">
      <c r="C4243" s="12"/>
      <c r="D4243" s="7"/>
      <c r="P4243" s="14"/>
      <c r="Q4243" s="13"/>
    </row>
    <row r="4244" spans="3:17" x14ac:dyDescent="0.25">
      <c r="C4244" s="12"/>
      <c r="D4244" s="7"/>
      <c r="P4244" s="14"/>
      <c r="Q4244" s="13"/>
    </row>
    <row r="4245" spans="3:17" x14ac:dyDescent="0.25">
      <c r="C4245" s="12"/>
      <c r="D4245" s="7"/>
      <c r="P4245" s="14"/>
      <c r="Q4245" s="13"/>
    </row>
    <row r="4246" spans="3:17" x14ac:dyDescent="0.25">
      <c r="C4246" s="12"/>
      <c r="D4246" s="7"/>
      <c r="P4246" s="14"/>
      <c r="Q4246" s="13"/>
    </row>
    <row r="4247" spans="3:17" x14ac:dyDescent="0.25">
      <c r="C4247" s="12"/>
      <c r="D4247" s="7"/>
      <c r="P4247" s="14"/>
      <c r="Q4247" s="13"/>
    </row>
    <row r="4248" spans="3:17" x14ac:dyDescent="0.25">
      <c r="C4248" s="12"/>
      <c r="D4248" s="7"/>
      <c r="P4248" s="14"/>
      <c r="Q4248" s="13"/>
    </row>
    <row r="4249" spans="3:17" x14ac:dyDescent="0.25">
      <c r="C4249" s="12"/>
      <c r="D4249" s="7"/>
      <c r="P4249" s="14"/>
      <c r="Q4249" s="13"/>
    </row>
    <row r="4250" spans="3:17" x14ac:dyDescent="0.25">
      <c r="C4250" s="12"/>
      <c r="D4250" s="7"/>
      <c r="P4250" s="14"/>
      <c r="Q4250" s="13"/>
    </row>
    <row r="4251" spans="3:17" x14ac:dyDescent="0.25">
      <c r="C4251" s="12"/>
      <c r="D4251" s="7"/>
      <c r="P4251" s="14"/>
      <c r="Q4251" s="13"/>
    </row>
    <row r="4252" spans="3:17" x14ac:dyDescent="0.25">
      <c r="C4252" s="12"/>
      <c r="D4252" s="7"/>
      <c r="P4252" s="14"/>
      <c r="Q4252" s="13"/>
    </row>
    <row r="4253" spans="3:17" x14ac:dyDescent="0.25">
      <c r="C4253" s="12"/>
      <c r="D4253" s="7"/>
      <c r="P4253" s="14"/>
      <c r="Q4253" s="13"/>
    </row>
    <row r="4254" spans="3:17" x14ac:dyDescent="0.25">
      <c r="C4254" s="12"/>
      <c r="D4254" s="7"/>
      <c r="P4254" s="14"/>
      <c r="Q4254" s="13"/>
    </row>
    <row r="4255" spans="3:17" x14ac:dyDescent="0.25">
      <c r="C4255" s="12"/>
      <c r="D4255" s="7"/>
      <c r="P4255" s="14"/>
      <c r="Q4255" s="13"/>
    </row>
    <row r="4256" spans="3:17" x14ac:dyDescent="0.25">
      <c r="C4256" s="12"/>
      <c r="D4256" s="7"/>
      <c r="P4256" s="14"/>
      <c r="Q4256" s="13"/>
    </row>
    <row r="4257" spans="3:17" x14ac:dyDescent="0.25">
      <c r="C4257" s="12"/>
      <c r="D4257" s="7"/>
      <c r="P4257" s="14"/>
      <c r="Q4257" s="13"/>
    </row>
    <row r="4258" spans="3:17" x14ac:dyDescent="0.25">
      <c r="C4258" s="12"/>
      <c r="D4258" s="7"/>
      <c r="P4258" s="14"/>
      <c r="Q4258" s="13"/>
    </row>
    <row r="4259" spans="3:17" x14ac:dyDescent="0.25">
      <c r="C4259" s="12"/>
      <c r="D4259" s="7"/>
      <c r="P4259" s="14"/>
      <c r="Q4259" s="13"/>
    </row>
    <row r="4260" spans="3:17" x14ac:dyDescent="0.25">
      <c r="C4260" s="12"/>
      <c r="D4260" s="7"/>
      <c r="P4260" s="14"/>
      <c r="Q4260" s="13"/>
    </row>
    <row r="4261" spans="3:17" x14ac:dyDescent="0.25">
      <c r="C4261" s="12"/>
      <c r="D4261" s="7"/>
      <c r="P4261" s="14"/>
      <c r="Q4261" s="13"/>
    </row>
    <row r="4262" spans="3:17" x14ac:dyDescent="0.25">
      <c r="C4262" s="12"/>
      <c r="D4262" s="7"/>
      <c r="P4262" s="14"/>
      <c r="Q4262" s="13"/>
    </row>
    <row r="4263" spans="3:17" x14ac:dyDescent="0.25">
      <c r="C4263" s="12"/>
      <c r="D4263" s="7"/>
      <c r="P4263" s="14"/>
      <c r="Q4263" s="13"/>
    </row>
    <row r="4264" spans="3:17" x14ac:dyDescent="0.25">
      <c r="C4264" s="12"/>
      <c r="D4264" s="7"/>
      <c r="P4264" s="14"/>
      <c r="Q4264" s="13"/>
    </row>
    <row r="4265" spans="3:17" x14ac:dyDescent="0.25">
      <c r="C4265" s="12"/>
      <c r="D4265" s="7"/>
      <c r="P4265" s="14"/>
      <c r="Q4265" s="13"/>
    </row>
    <row r="4266" spans="3:17" x14ac:dyDescent="0.25">
      <c r="C4266" s="12"/>
      <c r="D4266" s="7"/>
      <c r="P4266" s="14"/>
      <c r="Q4266" s="13"/>
    </row>
    <row r="4267" spans="3:17" x14ac:dyDescent="0.25">
      <c r="C4267" s="12"/>
      <c r="D4267" s="7"/>
      <c r="P4267" s="14"/>
      <c r="Q4267" s="13"/>
    </row>
    <row r="4268" spans="3:17" x14ac:dyDescent="0.25">
      <c r="C4268" s="12"/>
      <c r="D4268" s="7"/>
      <c r="P4268" s="14"/>
      <c r="Q4268" s="13"/>
    </row>
    <row r="4269" spans="3:17" x14ac:dyDescent="0.25">
      <c r="C4269" s="12"/>
      <c r="D4269" s="7"/>
      <c r="P4269" s="14"/>
      <c r="Q4269" s="13"/>
    </row>
    <row r="4270" spans="3:17" x14ac:dyDescent="0.25">
      <c r="C4270" s="12"/>
      <c r="D4270" s="7"/>
      <c r="P4270" s="14"/>
      <c r="Q4270" s="13"/>
    </row>
    <row r="4271" spans="3:17" x14ac:dyDescent="0.25">
      <c r="C4271" s="12"/>
      <c r="D4271" s="7"/>
      <c r="P4271" s="14"/>
      <c r="Q4271" s="13"/>
    </row>
    <row r="4272" spans="3:17" x14ac:dyDescent="0.25">
      <c r="C4272" s="12"/>
      <c r="D4272" s="7"/>
      <c r="P4272" s="14"/>
      <c r="Q4272" s="13"/>
    </row>
    <row r="4273" spans="3:17" x14ac:dyDescent="0.25">
      <c r="C4273" s="12"/>
      <c r="D4273" s="7"/>
      <c r="P4273" s="14"/>
      <c r="Q4273" s="13"/>
    </row>
    <row r="4274" spans="3:17" x14ac:dyDescent="0.25">
      <c r="C4274" s="12"/>
      <c r="D4274" s="7"/>
      <c r="P4274" s="14"/>
      <c r="Q4274" s="13"/>
    </row>
    <row r="4275" spans="3:17" x14ac:dyDescent="0.25">
      <c r="C4275" s="12"/>
      <c r="D4275" s="7"/>
      <c r="P4275" s="14"/>
      <c r="Q4275" s="13"/>
    </row>
    <row r="4276" spans="3:17" x14ac:dyDescent="0.25">
      <c r="C4276" s="12"/>
      <c r="D4276" s="7"/>
      <c r="P4276" s="14"/>
      <c r="Q4276" s="13"/>
    </row>
    <row r="4277" spans="3:17" x14ac:dyDescent="0.25">
      <c r="C4277" s="12"/>
      <c r="D4277" s="7"/>
      <c r="P4277" s="14"/>
      <c r="Q4277" s="13"/>
    </row>
    <row r="4278" spans="3:17" x14ac:dyDescent="0.25">
      <c r="C4278" s="12"/>
      <c r="D4278" s="7"/>
      <c r="P4278" s="14"/>
      <c r="Q4278" s="13"/>
    </row>
    <row r="4279" spans="3:17" x14ac:dyDescent="0.25">
      <c r="C4279" s="12"/>
      <c r="D4279" s="7"/>
      <c r="P4279" s="14"/>
      <c r="Q4279" s="13"/>
    </row>
    <row r="4280" spans="3:17" x14ac:dyDescent="0.25">
      <c r="C4280" s="12"/>
      <c r="D4280" s="7"/>
      <c r="P4280" s="14"/>
      <c r="Q4280" s="13"/>
    </row>
    <row r="4281" spans="3:17" x14ac:dyDescent="0.25">
      <c r="C4281" s="12"/>
      <c r="D4281" s="7"/>
      <c r="P4281" s="14"/>
      <c r="Q4281" s="13"/>
    </row>
    <row r="4282" spans="3:17" x14ac:dyDescent="0.25">
      <c r="C4282" s="12"/>
      <c r="D4282" s="7"/>
      <c r="P4282" s="14"/>
      <c r="Q4282" s="13"/>
    </row>
    <row r="4283" spans="3:17" x14ac:dyDescent="0.25">
      <c r="C4283" s="12"/>
      <c r="D4283" s="7"/>
      <c r="P4283" s="14"/>
      <c r="Q4283" s="13"/>
    </row>
    <row r="4284" spans="3:17" x14ac:dyDescent="0.25">
      <c r="C4284" s="12"/>
      <c r="D4284" s="7"/>
      <c r="P4284" s="14"/>
      <c r="Q4284" s="13"/>
    </row>
    <row r="4285" spans="3:17" x14ac:dyDescent="0.25">
      <c r="C4285" s="12"/>
      <c r="D4285" s="7"/>
      <c r="P4285" s="14"/>
      <c r="Q4285" s="13"/>
    </row>
    <row r="4286" spans="3:17" x14ac:dyDescent="0.25">
      <c r="C4286" s="12"/>
      <c r="D4286" s="7"/>
      <c r="P4286" s="14"/>
      <c r="Q4286" s="13"/>
    </row>
    <row r="4287" spans="3:17" x14ac:dyDescent="0.25">
      <c r="C4287" s="12"/>
      <c r="D4287" s="7"/>
      <c r="P4287" s="14"/>
      <c r="Q4287" s="13"/>
    </row>
    <row r="4288" spans="3:17" x14ac:dyDescent="0.25">
      <c r="C4288" s="12"/>
      <c r="D4288" s="7"/>
      <c r="P4288" s="14"/>
      <c r="Q4288" s="13"/>
    </row>
    <row r="4289" spans="3:17" x14ac:dyDescent="0.25">
      <c r="C4289" s="12"/>
      <c r="D4289" s="7"/>
      <c r="P4289" s="14"/>
      <c r="Q4289" s="13"/>
    </row>
    <row r="4290" spans="3:17" x14ac:dyDescent="0.25">
      <c r="C4290" s="12"/>
      <c r="D4290" s="7"/>
      <c r="P4290" s="14"/>
      <c r="Q4290" s="13"/>
    </row>
    <row r="4291" spans="3:17" x14ac:dyDescent="0.25">
      <c r="C4291" s="12"/>
      <c r="D4291" s="7"/>
      <c r="P4291" s="14"/>
      <c r="Q4291" s="13"/>
    </row>
    <row r="4292" spans="3:17" x14ac:dyDescent="0.25">
      <c r="C4292" s="12"/>
      <c r="D4292" s="7"/>
      <c r="P4292" s="14"/>
      <c r="Q4292" s="13"/>
    </row>
    <row r="4293" spans="3:17" x14ac:dyDescent="0.25">
      <c r="C4293" s="12"/>
      <c r="D4293" s="7"/>
      <c r="P4293" s="14"/>
      <c r="Q4293" s="13"/>
    </row>
    <row r="4294" spans="3:17" x14ac:dyDescent="0.25">
      <c r="C4294" s="12"/>
      <c r="D4294" s="7"/>
      <c r="P4294" s="14"/>
      <c r="Q4294" s="13"/>
    </row>
    <row r="4295" spans="3:17" x14ac:dyDescent="0.25">
      <c r="C4295" s="12"/>
      <c r="D4295" s="7"/>
      <c r="P4295" s="14"/>
      <c r="Q4295" s="13"/>
    </row>
    <row r="4296" spans="3:17" x14ac:dyDescent="0.25">
      <c r="C4296" s="12"/>
      <c r="D4296" s="7"/>
      <c r="P4296" s="14"/>
      <c r="Q4296" s="13"/>
    </row>
    <row r="4297" spans="3:17" x14ac:dyDescent="0.25">
      <c r="C4297" s="12"/>
      <c r="D4297" s="7"/>
      <c r="P4297" s="14"/>
      <c r="Q4297" s="13"/>
    </row>
    <row r="4298" spans="3:17" x14ac:dyDescent="0.25">
      <c r="C4298" s="12"/>
      <c r="D4298" s="7"/>
      <c r="P4298" s="14"/>
      <c r="Q4298" s="13"/>
    </row>
    <row r="4299" spans="3:17" x14ac:dyDescent="0.25">
      <c r="C4299" s="12"/>
      <c r="D4299" s="7"/>
      <c r="P4299" s="14"/>
      <c r="Q4299" s="13"/>
    </row>
    <row r="4300" spans="3:17" x14ac:dyDescent="0.25">
      <c r="C4300" s="12"/>
      <c r="D4300" s="7"/>
      <c r="P4300" s="14"/>
      <c r="Q4300" s="13"/>
    </row>
    <row r="4301" spans="3:17" x14ac:dyDescent="0.25">
      <c r="C4301" s="12"/>
      <c r="D4301" s="7"/>
      <c r="P4301" s="14"/>
      <c r="Q4301" s="13"/>
    </row>
    <row r="4302" spans="3:17" x14ac:dyDescent="0.25">
      <c r="C4302" s="12"/>
      <c r="D4302" s="7"/>
      <c r="P4302" s="14"/>
      <c r="Q4302" s="13"/>
    </row>
    <row r="4303" spans="3:17" x14ac:dyDescent="0.25">
      <c r="C4303" s="12"/>
      <c r="D4303" s="7"/>
      <c r="P4303" s="14"/>
      <c r="Q4303" s="13"/>
    </row>
    <row r="4304" spans="3:17" x14ac:dyDescent="0.25">
      <c r="C4304" s="12"/>
      <c r="D4304" s="7"/>
      <c r="P4304" s="14"/>
      <c r="Q4304" s="13"/>
    </row>
    <row r="4305" spans="3:17" x14ac:dyDescent="0.25">
      <c r="C4305" s="12"/>
      <c r="D4305" s="7"/>
      <c r="P4305" s="14"/>
      <c r="Q4305" s="13"/>
    </row>
    <row r="4306" spans="3:17" x14ac:dyDescent="0.25">
      <c r="C4306" s="12"/>
      <c r="D4306" s="7"/>
      <c r="P4306" s="14"/>
      <c r="Q4306" s="13"/>
    </row>
    <row r="4307" spans="3:17" x14ac:dyDescent="0.25">
      <c r="C4307" s="12"/>
      <c r="D4307" s="7"/>
      <c r="P4307" s="14"/>
      <c r="Q4307" s="13"/>
    </row>
    <row r="4308" spans="3:17" x14ac:dyDescent="0.25">
      <c r="C4308" s="12"/>
      <c r="D4308" s="7"/>
      <c r="P4308" s="14"/>
      <c r="Q4308" s="13"/>
    </row>
    <row r="4309" spans="3:17" x14ac:dyDescent="0.25">
      <c r="C4309" s="12"/>
      <c r="D4309" s="7"/>
      <c r="P4309" s="14"/>
      <c r="Q4309" s="13"/>
    </row>
    <row r="4310" spans="3:17" x14ac:dyDescent="0.25">
      <c r="C4310" s="12"/>
      <c r="D4310" s="7"/>
      <c r="P4310" s="14"/>
      <c r="Q4310" s="13"/>
    </row>
    <row r="4311" spans="3:17" x14ac:dyDescent="0.25">
      <c r="C4311" s="12"/>
      <c r="D4311" s="7"/>
      <c r="P4311" s="14"/>
      <c r="Q4311" s="13"/>
    </row>
    <row r="4312" spans="3:17" x14ac:dyDescent="0.25">
      <c r="C4312" s="12"/>
      <c r="D4312" s="7"/>
      <c r="P4312" s="14"/>
      <c r="Q4312" s="13"/>
    </row>
    <row r="4313" spans="3:17" x14ac:dyDescent="0.25">
      <c r="C4313" s="12"/>
      <c r="D4313" s="7"/>
      <c r="P4313" s="14"/>
      <c r="Q4313" s="13"/>
    </row>
    <row r="4314" spans="3:17" x14ac:dyDescent="0.25">
      <c r="C4314" s="12"/>
      <c r="D4314" s="7"/>
      <c r="P4314" s="14"/>
      <c r="Q4314" s="13"/>
    </row>
    <row r="4315" spans="3:17" x14ac:dyDescent="0.25">
      <c r="C4315" s="12"/>
      <c r="D4315" s="7"/>
      <c r="P4315" s="14"/>
      <c r="Q4315" s="13"/>
    </row>
    <row r="4316" spans="3:17" x14ac:dyDescent="0.25">
      <c r="C4316" s="12"/>
      <c r="D4316" s="7"/>
      <c r="P4316" s="14"/>
      <c r="Q4316" s="13"/>
    </row>
    <row r="4317" spans="3:17" x14ac:dyDescent="0.25">
      <c r="C4317" s="12"/>
      <c r="D4317" s="7"/>
      <c r="P4317" s="14"/>
      <c r="Q4317" s="13"/>
    </row>
    <row r="4318" spans="3:17" x14ac:dyDescent="0.25">
      <c r="C4318" s="12"/>
      <c r="D4318" s="7"/>
      <c r="P4318" s="14"/>
      <c r="Q4318" s="13"/>
    </row>
    <row r="4319" spans="3:17" x14ac:dyDescent="0.25">
      <c r="C4319" s="12"/>
      <c r="D4319" s="7"/>
      <c r="P4319" s="14"/>
      <c r="Q4319" s="13"/>
    </row>
    <row r="4320" spans="3:17" x14ac:dyDescent="0.25">
      <c r="C4320" s="12"/>
      <c r="D4320" s="7"/>
      <c r="P4320" s="14"/>
      <c r="Q4320" s="13"/>
    </row>
    <row r="4321" spans="3:17" x14ac:dyDescent="0.25">
      <c r="C4321" s="12"/>
      <c r="D4321" s="7"/>
      <c r="P4321" s="14"/>
      <c r="Q4321" s="13"/>
    </row>
    <row r="4322" spans="3:17" x14ac:dyDescent="0.25">
      <c r="C4322" s="12"/>
      <c r="D4322" s="7"/>
      <c r="P4322" s="14"/>
      <c r="Q4322" s="13"/>
    </row>
    <row r="4323" spans="3:17" x14ac:dyDescent="0.25">
      <c r="C4323" s="12"/>
      <c r="D4323" s="7"/>
      <c r="P4323" s="14"/>
      <c r="Q4323" s="13"/>
    </row>
    <row r="4324" spans="3:17" x14ac:dyDescent="0.25">
      <c r="C4324" s="12"/>
      <c r="D4324" s="7"/>
      <c r="P4324" s="14"/>
      <c r="Q4324" s="13"/>
    </row>
    <row r="4325" spans="3:17" x14ac:dyDescent="0.25">
      <c r="C4325" s="12"/>
      <c r="D4325" s="7"/>
      <c r="P4325" s="14"/>
      <c r="Q4325" s="13"/>
    </row>
    <row r="4326" spans="3:17" x14ac:dyDescent="0.25">
      <c r="C4326" s="12"/>
      <c r="D4326" s="7"/>
      <c r="P4326" s="14"/>
      <c r="Q4326" s="13"/>
    </row>
    <row r="4327" spans="3:17" x14ac:dyDescent="0.25">
      <c r="C4327" s="12"/>
      <c r="D4327" s="7"/>
      <c r="P4327" s="14"/>
      <c r="Q4327" s="13"/>
    </row>
    <row r="4328" spans="3:17" x14ac:dyDescent="0.25">
      <c r="C4328" s="12"/>
      <c r="D4328" s="7"/>
      <c r="P4328" s="14"/>
      <c r="Q4328" s="13"/>
    </row>
    <row r="4329" spans="3:17" x14ac:dyDescent="0.25">
      <c r="C4329" s="12"/>
      <c r="D4329" s="7"/>
      <c r="P4329" s="14"/>
      <c r="Q4329" s="13"/>
    </row>
    <row r="4330" spans="3:17" x14ac:dyDescent="0.25">
      <c r="C4330" s="12"/>
      <c r="D4330" s="7"/>
      <c r="P4330" s="14"/>
      <c r="Q4330" s="13"/>
    </row>
    <row r="4331" spans="3:17" x14ac:dyDescent="0.25">
      <c r="C4331" s="12"/>
      <c r="D4331" s="7"/>
      <c r="P4331" s="14"/>
      <c r="Q4331" s="13"/>
    </row>
    <row r="4332" spans="3:17" x14ac:dyDescent="0.25">
      <c r="C4332" s="12"/>
      <c r="D4332" s="7"/>
      <c r="P4332" s="14"/>
      <c r="Q4332" s="13"/>
    </row>
    <row r="4333" spans="3:17" x14ac:dyDescent="0.25">
      <c r="C4333" s="12"/>
      <c r="D4333" s="7"/>
      <c r="P4333" s="14"/>
      <c r="Q4333" s="13"/>
    </row>
    <row r="4334" spans="3:17" x14ac:dyDescent="0.25">
      <c r="C4334" s="12"/>
      <c r="D4334" s="7"/>
      <c r="P4334" s="14"/>
      <c r="Q4334" s="13"/>
    </row>
    <row r="4335" spans="3:17" x14ac:dyDescent="0.25">
      <c r="C4335" s="12"/>
      <c r="D4335" s="7"/>
      <c r="P4335" s="14"/>
      <c r="Q4335" s="13"/>
    </row>
    <row r="4336" spans="3:17" x14ac:dyDescent="0.25">
      <c r="C4336" s="12"/>
      <c r="D4336" s="7"/>
      <c r="P4336" s="14"/>
      <c r="Q4336" s="13"/>
    </row>
    <row r="4337" spans="3:17" x14ac:dyDescent="0.25">
      <c r="C4337" s="12"/>
      <c r="D4337" s="7"/>
      <c r="P4337" s="14"/>
      <c r="Q4337" s="13"/>
    </row>
    <row r="4338" spans="3:17" x14ac:dyDescent="0.25">
      <c r="C4338" s="12"/>
      <c r="D4338" s="7"/>
      <c r="P4338" s="14"/>
      <c r="Q4338" s="13"/>
    </row>
    <row r="4339" spans="3:17" x14ac:dyDescent="0.25">
      <c r="C4339" s="12"/>
      <c r="D4339" s="7"/>
      <c r="P4339" s="14"/>
      <c r="Q4339" s="13"/>
    </row>
    <row r="4340" spans="3:17" x14ac:dyDescent="0.25">
      <c r="C4340" s="12"/>
      <c r="D4340" s="7"/>
      <c r="P4340" s="14"/>
      <c r="Q4340" s="13"/>
    </row>
    <row r="4341" spans="3:17" x14ac:dyDescent="0.25">
      <c r="C4341" s="12"/>
      <c r="D4341" s="7"/>
      <c r="P4341" s="14"/>
      <c r="Q4341" s="13"/>
    </row>
    <row r="4342" spans="3:17" x14ac:dyDescent="0.25">
      <c r="C4342" s="12"/>
      <c r="D4342" s="7"/>
      <c r="P4342" s="14"/>
      <c r="Q4342" s="13"/>
    </row>
    <row r="4343" spans="3:17" x14ac:dyDescent="0.25">
      <c r="C4343" s="12"/>
      <c r="D4343" s="7"/>
      <c r="P4343" s="14"/>
      <c r="Q4343" s="13"/>
    </row>
    <row r="4344" spans="3:17" x14ac:dyDescent="0.25">
      <c r="C4344" s="12"/>
      <c r="D4344" s="7"/>
      <c r="P4344" s="14"/>
      <c r="Q4344" s="13"/>
    </row>
    <row r="4345" spans="3:17" x14ac:dyDescent="0.25">
      <c r="C4345" s="12"/>
      <c r="D4345" s="7"/>
      <c r="P4345" s="14"/>
      <c r="Q4345" s="13"/>
    </row>
    <row r="4346" spans="3:17" x14ac:dyDescent="0.25">
      <c r="C4346" s="12"/>
      <c r="D4346" s="7"/>
      <c r="P4346" s="14"/>
      <c r="Q4346" s="13"/>
    </row>
    <row r="4347" spans="3:17" x14ac:dyDescent="0.25">
      <c r="C4347" s="12"/>
      <c r="D4347" s="7"/>
      <c r="P4347" s="14"/>
      <c r="Q4347" s="13"/>
    </row>
    <row r="4348" spans="3:17" x14ac:dyDescent="0.25">
      <c r="C4348" s="12"/>
      <c r="D4348" s="7"/>
      <c r="P4348" s="14"/>
      <c r="Q4348" s="13"/>
    </row>
    <row r="4349" spans="3:17" x14ac:dyDescent="0.25">
      <c r="C4349" s="12"/>
      <c r="D4349" s="7"/>
      <c r="P4349" s="14"/>
      <c r="Q4349" s="13"/>
    </row>
    <row r="4350" spans="3:17" x14ac:dyDescent="0.25">
      <c r="C4350" s="12"/>
      <c r="D4350" s="7"/>
      <c r="P4350" s="14"/>
      <c r="Q4350" s="13"/>
    </row>
    <row r="4351" spans="3:17" x14ac:dyDescent="0.25">
      <c r="C4351" s="12"/>
      <c r="D4351" s="7"/>
      <c r="P4351" s="14"/>
      <c r="Q4351" s="13"/>
    </row>
    <row r="4352" spans="3:17" x14ac:dyDescent="0.25">
      <c r="C4352" s="12"/>
      <c r="D4352" s="7"/>
      <c r="P4352" s="14"/>
      <c r="Q4352" s="13"/>
    </row>
    <row r="4353" spans="3:17" x14ac:dyDescent="0.25">
      <c r="C4353" s="12"/>
      <c r="D4353" s="7"/>
      <c r="P4353" s="14"/>
      <c r="Q4353" s="13"/>
    </row>
    <row r="4354" spans="3:17" x14ac:dyDescent="0.25">
      <c r="C4354" s="12"/>
      <c r="D4354" s="7"/>
      <c r="P4354" s="14"/>
      <c r="Q4354" s="13"/>
    </row>
    <row r="4355" spans="3:17" x14ac:dyDescent="0.25">
      <c r="C4355" s="12"/>
      <c r="D4355" s="7"/>
      <c r="P4355" s="14"/>
      <c r="Q4355" s="13"/>
    </row>
    <row r="4356" spans="3:17" x14ac:dyDescent="0.25">
      <c r="C4356" s="12"/>
      <c r="D4356" s="7"/>
      <c r="P4356" s="14"/>
      <c r="Q4356" s="13"/>
    </row>
    <row r="4357" spans="3:17" x14ac:dyDescent="0.25">
      <c r="C4357" s="12"/>
      <c r="D4357" s="7"/>
      <c r="P4357" s="14"/>
      <c r="Q4357" s="13"/>
    </row>
    <row r="4358" spans="3:17" x14ac:dyDescent="0.25">
      <c r="C4358" s="12"/>
      <c r="D4358" s="7"/>
      <c r="P4358" s="14"/>
      <c r="Q4358" s="13"/>
    </row>
    <row r="4359" spans="3:17" x14ac:dyDescent="0.25">
      <c r="C4359" s="12"/>
      <c r="D4359" s="7"/>
      <c r="P4359" s="14"/>
      <c r="Q4359" s="13"/>
    </row>
    <row r="4360" spans="3:17" x14ac:dyDescent="0.25">
      <c r="C4360" s="12"/>
      <c r="D4360" s="7"/>
      <c r="P4360" s="14"/>
      <c r="Q4360" s="13"/>
    </row>
    <row r="4361" spans="3:17" x14ac:dyDescent="0.25">
      <c r="C4361" s="12"/>
      <c r="D4361" s="7"/>
      <c r="P4361" s="14"/>
      <c r="Q4361" s="13"/>
    </row>
    <row r="4362" spans="3:17" x14ac:dyDescent="0.25">
      <c r="C4362" s="12"/>
      <c r="D4362" s="7"/>
      <c r="P4362" s="14"/>
      <c r="Q4362" s="13"/>
    </row>
    <row r="4363" spans="3:17" x14ac:dyDescent="0.25">
      <c r="C4363" s="12"/>
      <c r="D4363" s="7"/>
      <c r="P4363" s="14"/>
      <c r="Q4363" s="13"/>
    </row>
    <row r="4364" spans="3:17" x14ac:dyDescent="0.25">
      <c r="C4364" s="12"/>
      <c r="D4364" s="7"/>
      <c r="P4364" s="14"/>
      <c r="Q4364" s="13"/>
    </row>
    <row r="4365" spans="3:17" x14ac:dyDescent="0.25">
      <c r="C4365" s="12"/>
      <c r="D4365" s="7"/>
      <c r="P4365" s="14"/>
      <c r="Q4365" s="13"/>
    </row>
    <row r="4366" spans="3:17" x14ac:dyDescent="0.25">
      <c r="C4366" s="12"/>
      <c r="D4366" s="7"/>
      <c r="P4366" s="14"/>
      <c r="Q4366" s="13"/>
    </row>
    <row r="4367" spans="3:17" x14ac:dyDescent="0.25">
      <c r="C4367" s="12"/>
      <c r="D4367" s="7"/>
      <c r="P4367" s="14"/>
      <c r="Q4367" s="13"/>
    </row>
    <row r="4368" spans="3:17" x14ac:dyDescent="0.25">
      <c r="C4368" s="12"/>
      <c r="D4368" s="7"/>
      <c r="P4368" s="14"/>
      <c r="Q4368" s="13"/>
    </row>
    <row r="4369" spans="3:17" x14ac:dyDescent="0.25">
      <c r="C4369" s="12"/>
      <c r="D4369" s="7"/>
      <c r="P4369" s="14"/>
      <c r="Q4369" s="13"/>
    </row>
    <row r="4370" spans="3:17" x14ac:dyDescent="0.25">
      <c r="C4370" s="12"/>
      <c r="D4370" s="7"/>
      <c r="P4370" s="14"/>
      <c r="Q4370" s="13"/>
    </row>
    <row r="4371" spans="3:17" x14ac:dyDescent="0.25">
      <c r="C4371" s="12"/>
      <c r="D4371" s="7"/>
      <c r="P4371" s="14"/>
      <c r="Q4371" s="13"/>
    </row>
    <row r="4372" spans="3:17" x14ac:dyDescent="0.25">
      <c r="C4372" s="12"/>
      <c r="D4372" s="7"/>
      <c r="P4372" s="14"/>
      <c r="Q4372" s="13"/>
    </row>
    <row r="4373" spans="3:17" x14ac:dyDescent="0.25">
      <c r="C4373" s="12"/>
      <c r="D4373" s="7"/>
      <c r="P4373" s="14"/>
      <c r="Q4373" s="13"/>
    </row>
    <row r="4374" spans="3:17" x14ac:dyDescent="0.25">
      <c r="C4374" s="12"/>
      <c r="D4374" s="7"/>
      <c r="P4374" s="14"/>
      <c r="Q4374" s="13"/>
    </row>
    <row r="4375" spans="3:17" x14ac:dyDescent="0.25">
      <c r="C4375" s="12"/>
      <c r="D4375" s="7"/>
      <c r="P4375" s="14"/>
      <c r="Q4375" s="13"/>
    </row>
    <row r="4376" spans="3:17" x14ac:dyDescent="0.25">
      <c r="C4376" s="12"/>
      <c r="D4376" s="7"/>
      <c r="P4376" s="14"/>
      <c r="Q4376" s="13"/>
    </row>
    <row r="4377" spans="3:17" x14ac:dyDescent="0.25">
      <c r="C4377" s="12"/>
      <c r="D4377" s="7"/>
      <c r="P4377" s="14"/>
      <c r="Q4377" s="13"/>
    </row>
    <row r="4378" spans="3:17" x14ac:dyDescent="0.25">
      <c r="C4378" s="12"/>
      <c r="D4378" s="7"/>
      <c r="P4378" s="14"/>
      <c r="Q4378" s="13"/>
    </row>
    <row r="4379" spans="3:17" x14ac:dyDescent="0.25">
      <c r="C4379" s="12"/>
      <c r="D4379" s="7"/>
      <c r="P4379" s="14"/>
      <c r="Q4379" s="13"/>
    </row>
    <row r="4380" spans="3:17" x14ac:dyDescent="0.25">
      <c r="C4380" s="12"/>
      <c r="D4380" s="7"/>
      <c r="P4380" s="14"/>
      <c r="Q4380" s="13"/>
    </row>
    <row r="4381" spans="3:17" x14ac:dyDescent="0.25">
      <c r="C4381" s="12"/>
      <c r="D4381" s="7"/>
      <c r="P4381" s="14"/>
      <c r="Q4381" s="13"/>
    </row>
    <row r="4382" spans="3:17" x14ac:dyDescent="0.25">
      <c r="C4382" s="12"/>
      <c r="D4382" s="7"/>
      <c r="P4382" s="14"/>
      <c r="Q4382" s="13"/>
    </row>
    <row r="4383" spans="3:17" x14ac:dyDescent="0.25">
      <c r="C4383" s="12"/>
      <c r="D4383" s="7"/>
      <c r="P4383" s="14"/>
      <c r="Q4383" s="13"/>
    </row>
    <row r="4384" spans="3:17" x14ac:dyDescent="0.25">
      <c r="C4384" s="12"/>
      <c r="D4384" s="7"/>
      <c r="P4384" s="14"/>
      <c r="Q4384" s="13"/>
    </row>
    <row r="4385" spans="3:17" x14ac:dyDescent="0.25">
      <c r="C4385" s="12"/>
      <c r="D4385" s="7"/>
      <c r="P4385" s="14"/>
      <c r="Q4385" s="13"/>
    </row>
    <row r="4386" spans="3:17" x14ac:dyDescent="0.25">
      <c r="C4386" s="12"/>
      <c r="D4386" s="7"/>
      <c r="P4386" s="14"/>
      <c r="Q4386" s="13"/>
    </row>
    <row r="4387" spans="3:17" x14ac:dyDescent="0.25">
      <c r="C4387" s="12"/>
      <c r="D4387" s="7"/>
      <c r="P4387" s="14"/>
      <c r="Q4387" s="13"/>
    </row>
    <row r="4388" spans="3:17" x14ac:dyDescent="0.25">
      <c r="C4388" s="12"/>
      <c r="D4388" s="7"/>
      <c r="P4388" s="14"/>
      <c r="Q4388" s="13"/>
    </row>
    <row r="4389" spans="3:17" x14ac:dyDescent="0.25">
      <c r="C4389" s="12"/>
      <c r="D4389" s="7"/>
      <c r="P4389" s="14"/>
      <c r="Q4389" s="13"/>
    </row>
    <row r="4390" spans="3:17" x14ac:dyDescent="0.25">
      <c r="C4390" s="12"/>
      <c r="D4390" s="7"/>
      <c r="P4390" s="14"/>
      <c r="Q4390" s="13"/>
    </row>
    <row r="4391" spans="3:17" x14ac:dyDescent="0.25">
      <c r="C4391" s="12"/>
      <c r="D4391" s="7"/>
      <c r="P4391" s="14"/>
      <c r="Q4391" s="13"/>
    </row>
    <row r="4392" spans="3:17" x14ac:dyDescent="0.25">
      <c r="C4392" s="12"/>
      <c r="D4392" s="7"/>
      <c r="P4392" s="14"/>
      <c r="Q4392" s="13"/>
    </row>
    <row r="4393" spans="3:17" x14ac:dyDescent="0.25">
      <c r="C4393" s="12"/>
      <c r="D4393" s="7"/>
      <c r="P4393" s="14"/>
      <c r="Q4393" s="13"/>
    </row>
    <row r="4394" spans="3:17" x14ac:dyDescent="0.25">
      <c r="C4394" s="12"/>
      <c r="D4394" s="7"/>
      <c r="P4394" s="14"/>
      <c r="Q4394" s="13"/>
    </row>
    <row r="4395" spans="3:17" x14ac:dyDescent="0.25">
      <c r="C4395" s="12"/>
      <c r="D4395" s="7"/>
      <c r="P4395" s="14"/>
      <c r="Q4395" s="13"/>
    </row>
    <row r="4396" spans="3:17" x14ac:dyDescent="0.25">
      <c r="C4396" s="12"/>
      <c r="D4396" s="7"/>
      <c r="P4396" s="14"/>
      <c r="Q4396" s="13"/>
    </row>
    <row r="4397" spans="3:17" x14ac:dyDescent="0.25">
      <c r="C4397" s="12"/>
      <c r="D4397" s="7"/>
      <c r="P4397" s="14"/>
      <c r="Q4397" s="13"/>
    </row>
    <row r="4398" spans="3:17" x14ac:dyDescent="0.25">
      <c r="C4398" s="12"/>
      <c r="D4398" s="7"/>
      <c r="P4398" s="14"/>
      <c r="Q4398" s="13"/>
    </row>
    <row r="4399" spans="3:17" x14ac:dyDescent="0.25">
      <c r="C4399" s="12"/>
      <c r="D4399" s="7"/>
      <c r="P4399" s="14"/>
      <c r="Q4399" s="13"/>
    </row>
    <row r="4400" spans="3:17" x14ac:dyDescent="0.25">
      <c r="C4400" s="12"/>
      <c r="D4400" s="7"/>
      <c r="P4400" s="14"/>
      <c r="Q4400" s="13"/>
    </row>
    <row r="4401" spans="3:17" x14ac:dyDescent="0.25">
      <c r="C4401" s="12"/>
      <c r="D4401" s="7"/>
      <c r="P4401" s="14"/>
      <c r="Q4401" s="13"/>
    </row>
    <row r="4402" spans="3:17" x14ac:dyDescent="0.25">
      <c r="C4402" s="12"/>
      <c r="D4402" s="7"/>
      <c r="P4402" s="14"/>
      <c r="Q4402" s="13"/>
    </row>
    <row r="4403" spans="3:17" x14ac:dyDescent="0.25">
      <c r="C4403" s="12"/>
      <c r="D4403" s="7"/>
      <c r="P4403" s="14"/>
      <c r="Q4403" s="13"/>
    </row>
    <row r="4404" spans="3:17" x14ac:dyDescent="0.25">
      <c r="C4404" s="12"/>
      <c r="D4404" s="7"/>
      <c r="P4404" s="14"/>
      <c r="Q4404" s="13"/>
    </row>
    <row r="4405" spans="3:17" x14ac:dyDescent="0.25">
      <c r="C4405" s="12"/>
      <c r="D4405" s="7"/>
      <c r="P4405" s="14"/>
      <c r="Q4405" s="13"/>
    </row>
    <row r="4406" spans="3:17" x14ac:dyDescent="0.25">
      <c r="C4406" s="12"/>
      <c r="D4406" s="7"/>
      <c r="P4406" s="14"/>
      <c r="Q4406" s="13"/>
    </row>
    <row r="4407" spans="3:17" x14ac:dyDescent="0.25">
      <c r="C4407" s="12"/>
      <c r="D4407" s="7"/>
      <c r="P4407" s="14"/>
      <c r="Q4407" s="13"/>
    </row>
    <row r="4408" spans="3:17" x14ac:dyDescent="0.25">
      <c r="C4408" s="12"/>
      <c r="D4408" s="7"/>
      <c r="P4408" s="14"/>
      <c r="Q4408" s="13"/>
    </row>
    <row r="4409" spans="3:17" x14ac:dyDescent="0.25">
      <c r="C4409" s="12"/>
      <c r="D4409" s="7"/>
      <c r="P4409" s="14"/>
      <c r="Q4409" s="13"/>
    </row>
    <row r="4410" spans="3:17" x14ac:dyDescent="0.25">
      <c r="C4410" s="12"/>
      <c r="D4410" s="7"/>
      <c r="P4410" s="14"/>
      <c r="Q4410" s="13"/>
    </row>
    <row r="4411" spans="3:17" x14ac:dyDescent="0.25">
      <c r="C4411" s="12"/>
      <c r="D4411" s="7"/>
      <c r="P4411" s="14"/>
      <c r="Q4411" s="13"/>
    </row>
    <row r="4412" spans="3:17" x14ac:dyDescent="0.25">
      <c r="C4412" s="12"/>
      <c r="D4412" s="7"/>
      <c r="P4412" s="14"/>
      <c r="Q4412" s="13"/>
    </row>
    <row r="4413" spans="3:17" x14ac:dyDescent="0.25">
      <c r="C4413" s="12"/>
      <c r="D4413" s="7"/>
      <c r="P4413" s="14"/>
      <c r="Q4413" s="13"/>
    </row>
    <row r="4414" spans="3:17" x14ac:dyDescent="0.25">
      <c r="C4414" s="12"/>
      <c r="D4414" s="7"/>
      <c r="P4414" s="14"/>
      <c r="Q4414" s="13"/>
    </row>
    <row r="4415" spans="3:17" x14ac:dyDescent="0.25">
      <c r="C4415" s="12"/>
      <c r="D4415" s="7"/>
      <c r="P4415" s="14"/>
      <c r="Q4415" s="13"/>
    </row>
    <row r="4416" spans="3:17" x14ac:dyDescent="0.25">
      <c r="C4416" s="12"/>
      <c r="D4416" s="7"/>
      <c r="P4416" s="14"/>
      <c r="Q4416" s="13"/>
    </row>
    <row r="4417" spans="3:17" x14ac:dyDescent="0.25">
      <c r="C4417" s="12"/>
      <c r="D4417" s="7"/>
      <c r="P4417" s="14"/>
      <c r="Q4417" s="13"/>
    </row>
    <row r="4418" spans="3:17" x14ac:dyDescent="0.25">
      <c r="C4418" s="12"/>
      <c r="D4418" s="7"/>
      <c r="P4418" s="14"/>
      <c r="Q4418" s="13"/>
    </row>
    <row r="4419" spans="3:17" x14ac:dyDescent="0.25">
      <c r="C4419" s="12"/>
      <c r="D4419" s="7"/>
      <c r="P4419" s="14"/>
      <c r="Q4419" s="13"/>
    </row>
    <row r="4420" spans="3:17" x14ac:dyDescent="0.25">
      <c r="C4420" s="12"/>
      <c r="D4420" s="7"/>
      <c r="P4420" s="14"/>
      <c r="Q4420" s="13"/>
    </row>
    <row r="4421" spans="3:17" x14ac:dyDescent="0.25">
      <c r="C4421" s="12"/>
      <c r="D4421" s="7"/>
      <c r="P4421" s="14"/>
      <c r="Q4421" s="13"/>
    </row>
    <row r="4422" spans="3:17" x14ac:dyDescent="0.25">
      <c r="C4422" s="12"/>
      <c r="D4422" s="7"/>
      <c r="P4422" s="14"/>
      <c r="Q4422" s="13"/>
    </row>
    <row r="4423" spans="3:17" x14ac:dyDescent="0.25">
      <c r="C4423" s="12"/>
      <c r="D4423" s="7"/>
      <c r="P4423" s="14"/>
      <c r="Q4423" s="13"/>
    </row>
    <row r="4424" spans="3:17" x14ac:dyDescent="0.25">
      <c r="C4424" s="12"/>
      <c r="D4424" s="7"/>
      <c r="P4424" s="14"/>
      <c r="Q4424" s="13"/>
    </row>
    <row r="4425" spans="3:17" x14ac:dyDescent="0.25">
      <c r="C4425" s="12"/>
      <c r="D4425" s="7"/>
      <c r="P4425" s="14"/>
      <c r="Q4425" s="13"/>
    </row>
    <row r="4426" spans="3:17" x14ac:dyDescent="0.25">
      <c r="C4426" s="12"/>
      <c r="D4426" s="7"/>
      <c r="P4426" s="14"/>
      <c r="Q4426" s="13"/>
    </row>
    <row r="4427" spans="3:17" x14ac:dyDescent="0.25">
      <c r="C4427" s="12"/>
      <c r="D4427" s="7"/>
      <c r="P4427" s="14"/>
      <c r="Q4427" s="13"/>
    </row>
    <row r="4428" spans="3:17" x14ac:dyDescent="0.25">
      <c r="C4428" s="12"/>
      <c r="D4428" s="7"/>
      <c r="P4428" s="14"/>
      <c r="Q4428" s="13"/>
    </row>
    <row r="4429" spans="3:17" x14ac:dyDescent="0.25">
      <c r="C4429" s="12"/>
      <c r="D4429" s="7"/>
      <c r="P4429" s="14"/>
      <c r="Q4429" s="13"/>
    </row>
    <row r="4430" spans="3:17" x14ac:dyDescent="0.25">
      <c r="C4430" s="12"/>
      <c r="D4430" s="7"/>
      <c r="P4430" s="14"/>
      <c r="Q4430" s="13"/>
    </row>
    <row r="4431" spans="3:17" x14ac:dyDescent="0.25">
      <c r="C4431" s="12"/>
      <c r="D4431" s="7"/>
      <c r="P4431" s="14"/>
      <c r="Q4431" s="13"/>
    </row>
    <row r="4432" spans="3:17" x14ac:dyDescent="0.25">
      <c r="C4432" s="12"/>
      <c r="D4432" s="7"/>
      <c r="P4432" s="14"/>
      <c r="Q4432" s="13"/>
    </row>
    <row r="4433" spans="3:17" x14ac:dyDescent="0.25">
      <c r="C4433" s="12"/>
      <c r="D4433" s="7"/>
      <c r="P4433" s="14"/>
      <c r="Q4433" s="13"/>
    </row>
    <row r="4434" spans="3:17" x14ac:dyDescent="0.25">
      <c r="C4434" s="12"/>
      <c r="D4434" s="7"/>
      <c r="P4434" s="14"/>
      <c r="Q4434" s="13"/>
    </row>
    <row r="4435" spans="3:17" x14ac:dyDescent="0.25">
      <c r="C4435" s="12"/>
      <c r="D4435" s="7"/>
      <c r="P4435" s="14"/>
      <c r="Q4435" s="13"/>
    </row>
    <row r="4436" spans="3:17" x14ac:dyDescent="0.25">
      <c r="C4436" s="12"/>
      <c r="D4436" s="7"/>
      <c r="P4436" s="14"/>
      <c r="Q4436" s="13"/>
    </row>
    <row r="4437" spans="3:17" x14ac:dyDescent="0.25">
      <c r="C4437" s="12"/>
      <c r="D4437" s="7"/>
      <c r="P4437" s="14"/>
      <c r="Q4437" s="13"/>
    </row>
    <row r="4438" spans="3:17" x14ac:dyDescent="0.25">
      <c r="C4438" s="12"/>
      <c r="D4438" s="7"/>
      <c r="P4438" s="14"/>
      <c r="Q4438" s="13"/>
    </row>
    <row r="4439" spans="3:17" x14ac:dyDescent="0.25">
      <c r="C4439" s="12"/>
      <c r="D4439" s="7"/>
      <c r="P4439" s="14"/>
      <c r="Q4439" s="13"/>
    </row>
    <row r="4440" spans="3:17" x14ac:dyDescent="0.25">
      <c r="C4440" s="12"/>
      <c r="D4440" s="7"/>
      <c r="P4440" s="14"/>
      <c r="Q4440" s="13"/>
    </row>
    <row r="4441" spans="3:17" x14ac:dyDescent="0.25">
      <c r="C4441" s="12"/>
      <c r="D4441" s="7"/>
      <c r="P4441" s="14"/>
      <c r="Q4441" s="13"/>
    </row>
    <row r="4442" spans="3:17" x14ac:dyDescent="0.25">
      <c r="C4442" s="12"/>
      <c r="D4442" s="7"/>
      <c r="P4442" s="14"/>
      <c r="Q4442" s="13"/>
    </row>
    <row r="4443" spans="3:17" x14ac:dyDescent="0.25">
      <c r="C4443" s="12"/>
      <c r="D4443" s="7"/>
      <c r="P4443" s="14"/>
      <c r="Q4443" s="13"/>
    </row>
    <row r="4444" spans="3:17" x14ac:dyDescent="0.25">
      <c r="C4444" s="12"/>
      <c r="D4444" s="7"/>
      <c r="P4444" s="14"/>
      <c r="Q4444" s="13"/>
    </row>
    <row r="4445" spans="3:17" x14ac:dyDescent="0.25">
      <c r="C4445" s="12"/>
      <c r="D4445" s="7"/>
      <c r="P4445" s="14"/>
      <c r="Q4445" s="13"/>
    </row>
    <row r="4446" spans="3:17" x14ac:dyDescent="0.25">
      <c r="C4446" s="12"/>
      <c r="D4446" s="7"/>
      <c r="P4446" s="14"/>
      <c r="Q4446" s="13"/>
    </row>
    <row r="4447" spans="3:17" x14ac:dyDescent="0.25">
      <c r="C4447" s="12"/>
      <c r="D4447" s="7"/>
      <c r="P4447" s="14"/>
      <c r="Q4447" s="13"/>
    </row>
    <row r="4448" spans="3:17" x14ac:dyDescent="0.25">
      <c r="C4448" s="12"/>
      <c r="D4448" s="7"/>
      <c r="P4448" s="14"/>
      <c r="Q4448" s="13"/>
    </row>
    <row r="4449" spans="3:17" x14ac:dyDescent="0.25">
      <c r="C4449" s="12"/>
      <c r="D4449" s="7"/>
      <c r="P4449" s="14"/>
      <c r="Q4449" s="13"/>
    </row>
    <row r="4450" spans="3:17" x14ac:dyDescent="0.25">
      <c r="C4450" s="12"/>
      <c r="D4450" s="7"/>
      <c r="P4450" s="14"/>
      <c r="Q4450" s="13"/>
    </row>
    <row r="4451" spans="3:17" x14ac:dyDescent="0.25">
      <c r="C4451" s="12"/>
      <c r="D4451" s="7"/>
      <c r="P4451" s="14"/>
      <c r="Q4451" s="13"/>
    </row>
    <row r="4452" spans="3:17" x14ac:dyDescent="0.25">
      <c r="C4452" s="12"/>
      <c r="D4452" s="7"/>
      <c r="P4452" s="14"/>
      <c r="Q4452" s="13"/>
    </row>
    <row r="4453" spans="3:17" x14ac:dyDescent="0.25">
      <c r="C4453" s="12"/>
      <c r="D4453" s="7"/>
      <c r="P4453" s="14"/>
      <c r="Q4453" s="13"/>
    </row>
    <row r="4454" spans="3:17" x14ac:dyDescent="0.25">
      <c r="C4454" s="12"/>
      <c r="D4454" s="7"/>
      <c r="P4454" s="14"/>
      <c r="Q4454" s="13"/>
    </row>
    <row r="4455" spans="3:17" x14ac:dyDescent="0.25">
      <c r="C4455" s="12"/>
      <c r="D4455" s="7"/>
      <c r="P4455" s="14"/>
      <c r="Q4455" s="13"/>
    </row>
    <row r="4456" spans="3:17" x14ac:dyDescent="0.25">
      <c r="C4456" s="12"/>
      <c r="D4456" s="7"/>
      <c r="P4456" s="14"/>
      <c r="Q4456" s="13"/>
    </row>
    <row r="4457" spans="3:17" x14ac:dyDescent="0.25">
      <c r="C4457" s="12"/>
      <c r="D4457" s="7"/>
      <c r="P4457" s="14"/>
      <c r="Q4457" s="13"/>
    </row>
    <row r="4458" spans="3:17" x14ac:dyDescent="0.25">
      <c r="C4458" s="12"/>
      <c r="D4458" s="7"/>
      <c r="P4458" s="14"/>
      <c r="Q4458" s="13"/>
    </row>
    <row r="4459" spans="3:17" x14ac:dyDescent="0.25">
      <c r="C4459" s="12"/>
      <c r="D4459" s="7"/>
      <c r="P4459" s="14"/>
      <c r="Q4459" s="13"/>
    </row>
    <row r="4460" spans="3:17" x14ac:dyDescent="0.25">
      <c r="C4460" s="12"/>
      <c r="D4460" s="7"/>
      <c r="P4460" s="14"/>
      <c r="Q4460" s="13"/>
    </row>
    <row r="4461" spans="3:17" x14ac:dyDescent="0.25">
      <c r="C4461" s="12"/>
      <c r="D4461" s="7"/>
      <c r="P4461" s="14"/>
      <c r="Q4461" s="13"/>
    </row>
    <row r="4462" spans="3:17" x14ac:dyDescent="0.25">
      <c r="C4462" s="12"/>
      <c r="D4462" s="7"/>
      <c r="P4462" s="14"/>
      <c r="Q4462" s="13"/>
    </row>
    <row r="4463" spans="3:17" x14ac:dyDescent="0.25">
      <c r="C4463" s="12"/>
      <c r="D4463" s="7"/>
      <c r="P4463" s="14"/>
      <c r="Q4463" s="13"/>
    </row>
    <row r="4464" spans="3:17" x14ac:dyDescent="0.25">
      <c r="C4464" s="12"/>
      <c r="D4464" s="7"/>
      <c r="P4464" s="14"/>
      <c r="Q4464" s="13"/>
    </row>
    <row r="4465" spans="3:17" x14ac:dyDescent="0.25">
      <c r="C4465" s="12"/>
      <c r="D4465" s="7"/>
      <c r="P4465" s="14"/>
      <c r="Q4465" s="13"/>
    </row>
    <row r="4466" spans="3:17" x14ac:dyDescent="0.25">
      <c r="C4466" s="12"/>
      <c r="D4466" s="7"/>
      <c r="P4466" s="14"/>
      <c r="Q4466" s="13"/>
    </row>
    <row r="4467" spans="3:17" x14ac:dyDescent="0.25">
      <c r="C4467" s="12"/>
      <c r="D4467" s="7"/>
      <c r="P4467" s="14"/>
      <c r="Q4467" s="13"/>
    </row>
    <row r="4468" spans="3:17" x14ac:dyDescent="0.25">
      <c r="C4468" s="12"/>
      <c r="D4468" s="7"/>
      <c r="P4468" s="14"/>
      <c r="Q4468" s="13"/>
    </row>
    <row r="4469" spans="3:17" x14ac:dyDescent="0.25">
      <c r="C4469" s="12"/>
      <c r="D4469" s="7"/>
      <c r="P4469" s="14"/>
      <c r="Q4469" s="13"/>
    </row>
    <row r="4470" spans="3:17" x14ac:dyDescent="0.25">
      <c r="C4470" s="12"/>
      <c r="D4470" s="7"/>
      <c r="P4470" s="14"/>
      <c r="Q4470" s="13"/>
    </row>
    <row r="4471" spans="3:17" x14ac:dyDescent="0.25">
      <c r="C4471" s="12"/>
      <c r="D4471" s="7"/>
      <c r="P4471" s="14"/>
      <c r="Q4471" s="13"/>
    </row>
    <row r="4472" spans="3:17" x14ac:dyDescent="0.25">
      <c r="C4472" s="12"/>
      <c r="D4472" s="7"/>
      <c r="P4472" s="14"/>
      <c r="Q4472" s="13"/>
    </row>
    <row r="4473" spans="3:17" x14ac:dyDescent="0.25">
      <c r="C4473" s="12"/>
      <c r="D4473" s="7"/>
      <c r="P4473" s="14"/>
      <c r="Q4473" s="13"/>
    </row>
    <row r="4474" spans="3:17" x14ac:dyDescent="0.25">
      <c r="C4474" s="12"/>
      <c r="D4474" s="7"/>
      <c r="P4474" s="14"/>
      <c r="Q4474" s="13"/>
    </row>
    <row r="4475" spans="3:17" x14ac:dyDescent="0.25">
      <c r="C4475" s="12"/>
      <c r="D4475" s="7"/>
      <c r="P4475" s="14"/>
      <c r="Q4475" s="13"/>
    </row>
    <row r="4476" spans="3:17" x14ac:dyDescent="0.25">
      <c r="C4476" s="12"/>
      <c r="D4476" s="7"/>
      <c r="P4476" s="14"/>
      <c r="Q4476" s="13"/>
    </row>
    <row r="4477" spans="3:17" x14ac:dyDescent="0.25">
      <c r="C4477" s="12"/>
      <c r="D4477" s="7"/>
      <c r="P4477" s="14"/>
      <c r="Q4477" s="13"/>
    </row>
    <row r="4478" spans="3:17" x14ac:dyDescent="0.25">
      <c r="C4478" s="12"/>
      <c r="D4478" s="7"/>
      <c r="P4478" s="14"/>
      <c r="Q4478" s="13"/>
    </row>
    <row r="4479" spans="3:17" x14ac:dyDescent="0.25">
      <c r="C4479" s="12"/>
      <c r="D4479" s="7"/>
      <c r="P4479" s="14"/>
      <c r="Q4479" s="13"/>
    </row>
    <row r="4480" spans="3:17" x14ac:dyDescent="0.25">
      <c r="C4480" s="12"/>
      <c r="D4480" s="7"/>
      <c r="P4480" s="14"/>
      <c r="Q4480" s="13"/>
    </row>
    <row r="4481" spans="3:17" x14ac:dyDescent="0.25">
      <c r="C4481" s="12"/>
      <c r="D4481" s="7"/>
      <c r="P4481" s="14"/>
      <c r="Q4481" s="13"/>
    </row>
    <row r="4482" spans="3:17" x14ac:dyDescent="0.25">
      <c r="C4482" s="12"/>
      <c r="D4482" s="7"/>
      <c r="P4482" s="14"/>
      <c r="Q4482" s="13"/>
    </row>
    <row r="4483" spans="3:17" x14ac:dyDescent="0.25">
      <c r="C4483" s="12"/>
      <c r="D4483" s="7"/>
      <c r="P4483" s="14"/>
      <c r="Q4483" s="13"/>
    </row>
    <row r="4484" spans="3:17" x14ac:dyDescent="0.25">
      <c r="C4484" s="12"/>
      <c r="D4484" s="7"/>
      <c r="P4484" s="14"/>
      <c r="Q4484" s="13"/>
    </row>
    <row r="4485" spans="3:17" x14ac:dyDescent="0.25">
      <c r="C4485" s="12"/>
      <c r="D4485" s="7"/>
      <c r="P4485" s="14"/>
      <c r="Q4485" s="13"/>
    </row>
    <row r="4486" spans="3:17" x14ac:dyDescent="0.25">
      <c r="C4486" s="12"/>
      <c r="D4486" s="7"/>
      <c r="P4486" s="14"/>
      <c r="Q4486" s="13"/>
    </row>
    <row r="4487" spans="3:17" x14ac:dyDescent="0.25">
      <c r="C4487" s="12"/>
      <c r="D4487" s="7"/>
      <c r="P4487" s="14"/>
      <c r="Q4487" s="13"/>
    </row>
    <row r="4488" spans="3:17" x14ac:dyDescent="0.25">
      <c r="C4488" s="12"/>
      <c r="D4488" s="7"/>
      <c r="P4488" s="14"/>
      <c r="Q4488" s="13"/>
    </row>
    <row r="4489" spans="3:17" x14ac:dyDescent="0.25">
      <c r="C4489" s="12"/>
      <c r="D4489" s="7"/>
      <c r="P4489" s="14"/>
      <c r="Q4489" s="13"/>
    </row>
    <row r="4490" spans="3:17" x14ac:dyDescent="0.25">
      <c r="C4490" s="12"/>
      <c r="D4490" s="7"/>
      <c r="P4490" s="14"/>
      <c r="Q4490" s="13"/>
    </row>
    <row r="4491" spans="3:17" x14ac:dyDescent="0.25">
      <c r="C4491" s="12"/>
      <c r="D4491" s="7"/>
      <c r="P4491" s="14"/>
      <c r="Q4491" s="13"/>
    </row>
    <row r="4492" spans="3:17" x14ac:dyDescent="0.25">
      <c r="C4492" s="12"/>
      <c r="D4492" s="7"/>
      <c r="P4492" s="14"/>
      <c r="Q4492" s="13"/>
    </row>
    <row r="4493" spans="3:17" x14ac:dyDescent="0.25">
      <c r="C4493" s="12"/>
      <c r="D4493" s="7"/>
      <c r="P4493" s="14"/>
      <c r="Q4493" s="13"/>
    </row>
    <row r="4494" spans="3:17" x14ac:dyDescent="0.25">
      <c r="C4494" s="12"/>
      <c r="D4494" s="7"/>
      <c r="P4494" s="14"/>
      <c r="Q4494" s="13"/>
    </row>
    <row r="4495" spans="3:17" x14ac:dyDescent="0.25">
      <c r="C4495" s="12"/>
      <c r="D4495" s="7"/>
      <c r="P4495" s="14"/>
      <c r="Q4495" s="13"/>
    </row>
    <row r="4496" spans="3:17" x14ac:dyDescent="0.25">
      <c r="C4496" s="12"/>
      <c r="D4496" s="7"/>
      <c r="P4496" s="14"/>
      <c r="Q4496" s="13"/>
    </row>
    <row r="4497" spans="3:17" x14ac:dyDescent="0.25">
      <c r="C4497" s="12"/>
      <c r="D4497" s="7"/>
      <c r="P4497" s="14"/>
      <c r="Q4497" s="13"/>
    </row>
    <row r="4498" spans="3:17" x14ac:dyDescent="0.25">
      <c r="C4498" s="12"/>
      <c r="D4498" s="7"/>
      <c r="P4498" s="14"/>
      <c r="Q4498" s="13"/>
    </row>
    <row r="4499" spans="3:17" x14ac:dyDescent="0.25">
      <c r="C4499" s="12"/>
      <c r="D4499" s="7"/>
      <c r="P4499" s="14"/>
      <c r="Q4499" s="13"/>
    </row>
    <row r="4500" spans="3:17" x14ac:dyDescent="0.25">
      <c r="C4500" s="12"/>
      <c r="D4500" s="7"/>
      <c r="P4500" s="14"/>
      <c r="Q4500" s="13"/>
    </row>
    <row r="4501" spans="3:17" x14ac:dyDescent="0.25">
      <c r="C4501" s="12"/>
      <c r="D4501" s="7"/>
      <c r="P4501" s="14"/>
      <c r="Q4501" s="13"/>
    </row>
    <row r="4502" spans="3:17" x14ac:dyDescent="0.25">
      <c r="C4502" s="12"/>
      <c r="D4502" s="7"/>
      <c r="P4502" s="14"/>
      <c r="Q4502" s="13"/>
    </row>
    <row r="4503" spans="3:17" x14ac:dyDescent="0.25">
      <c r="C4503" s="12"/>
      <c r="D4503" s="7"/>
      <c r="P4503" s="14"/>
      <c r="Q4503" s="13"/>
    </row>
    <row r="4504" spans="3:17" x14ac:dyDescent="0.25">
      <c r="C4504" s="12"/>
      <c r="D4504" s="7"/>
      <c r="P4504" s="14"/>
      <c r="Q4504" s="13"/>
    </row>
    <row r="4505" spans="3:17" x14ac:dyDescent="0.25">
      <c r="C4505" s="12"/>
      <c r="D4505" s="7"/>
      <c r="P4505" s="14"/>
      <c r="Q4505" s="13"/>
    </row>
    <row r="4506" spans="3:17" x14ac:dyDescent="0.25">
      <c r="C4506" s="12"/>
      <c r="D4506" s="7"/>
      <c r="P4506" s="14"/>
      <c r="Q4506" s="13"/>
    </row>
    <row r="4507" spans="3:17" x14ac:dyDescent="0.25">
      <c r="C4507" s="12"/>
      <c r="D4507" s="7"/>
      <c r="P4507" s="14"/>
      <c r="Q4507" s="13"/>
    </row>
    <row r="4508" spans="3:17" x14ac:dyDescent="0.25">
      <c r="C4508" s="12"/>
      <c r="D4508" s="7"/>
      <c r="P4508" s="14"/>
      <c r="Q4508" s="13"/>
    </row>
    <row r="4509" spans="3:17" x14ac:dyDescent="0.25">
      <c r="C4509" s="12"/>
      <c r="D4509" s="7"/>
      <c r="P4509" s="14"/>
      <c r="Q4509" s="13"/>
    </row>
    <row r="4510" spans="3:17" x14ac:dyDescent="0.25">
      <c r="C4510" s="12"/>
      <c r="D4510" s="7"/>
      <c r="P4510" s="14"/>
      <c r="Q4510" s="13"/>
    </row>
    <row r="4511" spans="3:17" x14ac:dyDescent="0.25">
      <c r="C4511" s="12"/>
      <c r="D4511" s="7"/>
      <c r="P4511" s="14"/>
      <c r="Q4511" s="13"/>
    </row>
    <row r="4512" spans="3:17" x14ac:dyDescent="0.25">
      <c r="C4512" s="12"/>
      <c r="D4512" s="7"/>
      <c r="P4512" s="14"/>
      <c r="Q4512" s="13"/>
    </row>
    <row r="4513" spans="3:17" x14ac:dyDescent="0.25">
      <c r="C4513" s="12"/>
      <c r="D4513" s="7"/>
      <c r="P4513" s="14"/>
      <c r="Q4513" s="13"/>
    </row>
    <row r="4514" spans="3:17" x14ac:dyDescent="0.25">
      <c r="C4514" s="12"/>
      <c r="D4514" s="7"/>
      <c r="P4514" s="14"/>
      <c r="Q4514" s="13"/>
    </row>
    <row r="4515" spans="3:17" x14ac:dyDescent="0.25">
      <c r="C4515" s="12"/>
      <c r="D4515" s="7"/>
      <c r="P4515" s="14"/>
      <c r="Q4515" s="13"/>
    </row>
    <row r="4516" spans="3:17" x14ac:dyDescent="0.25">
      <c r="C4516" s="12"/>
      <c r="D4516" s="7"/>
      <c r="P4516" s="14"/>
      <c r="Q4516" s="13"/>
    </row>
    <row r="4517" spans="3:17" x14ac:dyDescent="0.25">
      <c r="C4517" s="12"/>
      <c r="D4517" s="7"/>
      <c r="P4517" s="14"/>
      <c r="Q4517" s="13"/>
    </row>
    <row r="4518" spans="3:17" x14ac:dyDescent="0.25">
      <c r="C4518" s="12"/>
      <c r="D4518" s="7"/>
      <c r="P4518" s="14"/>
      <c r="Q4518" s="13"/>
    </row>
    <row r="4519" spans="3:17" x14ac:dyDescent="0.25">
      <c r="C4519" s="12"/>
      <c r="D4519" s="7"/>
      <c r="P4519" s="14"/>
      <c r="Q4519" s="13"/>
    </row>
    <row r="4520" spans="3:17" x14ac:dyDescent="0.25">
      <c r="C4520" s="12"/>
      <c r="D4520" s="7"/>
      <c r="P4520" s="14"/>
      <c r="Q4520" s="13"/>
    </row>
    <row r="4521" spans="3:17" x14ac:dyDescent="0.25">
      <c r="C4521" s="12"/>
      <c r="D4521" s="7"/>
      <c r="P4521" s="14"/>
      <c r="Q4521" s="13"/>
    </row>
    <row r="4522" spans="3:17" x14ac:dyDescent="0.25">
      <c r="C4522" s="12"/>
      <c r="D4522" s="7"/>
      <c r="P4522" s="14"/>
      <c r="Q4522" s="13"/>
    </row>
    <row r="4523" spans="3:17" x14ac:dyDescent="0.25">
      <c r="C4523" s="12"/>
      <c r="D4523" s="7"/>
      <c r="P4523" s="14"/>
      <c r="Q4523" s="13"/>
    </row>
    <row r="4524" spans="3:17" x14ac:dyDescent="0.25">
      <c r="C4524" s="12"/>
      <c r="D4524" s="7"/>
      <c r="P4524" s="14"/>
      <c r="Q4524" s="13"/>
    </row>
    <row r="4525" spans="3:17" x14ac:dyDescent="0.25">
      <c r="C4525" s="12"/>
      <c r="D4525" s="7"/>
      <c r="P4525" s="14"/>
      <c r="Q4525" s="13"/>
    </row>
    <row r="4526" spans="3:17" x14ac:dyDescent="0.25">
      <c r="C4526" s="12"/>
      <c r="D4526" s="7"/>
      <c r="P4526" s="14"/>
      <c r="Q4526" s="13"/>
    </row>
    <row r="4527" spans="3:17" x14ac:dyDescent="0.25">
      <c r="C4527" s="12"/>
      <c r="D4527" s="7"/>
      <c r="P4527" s="14"/>
      <c r="Q4527" s="13"/>
    </row>
    <row r="4528" spans="3:17" x14ac:dyDescent="0.25">
      <c r="C4528" s="12"/>
      <c r="D4528" s="7"/>
      <c r="P4528" s="14"/>
      <c r="Q4528" s="13"/>
    </row>
    <row r="4529" spans="3:17" x14ac:dyDescent="0.25">
      <c r="C4529" s="12"/>
      <c r="D4529" s="7"/>
      <c r="P4529" s="14"/>
      <c r="Q4529" s="13"/>
    </row>
    <row r="4530" spans="3:17" x14ac:dyDescent="0.25">
      <c r="C4530" s="12"/>
      <c r="D4530" s="7"/>
      <c r="P4530" s="14"/>
      <c r="Q4530" s="13"/>
    </row>
    <row r="4531" spans="3:17" x14ac:dyDescent="0.25">
      <c r="C4531" s="12"/>
      <c r="D4531" s="7"/>
      <c r="P4531" s="14"/>
      <c r="Q4531" s="13"/>
    </row>
    <row r="4532" spans="3:17" x14ac:dyDescent="0.25">
      <c r="C4532" s="12"/>
      <c r="D4532" s="7"/>
      <c r="P4532" s="14"/>
      <c r="Q4532" s="13"/>
    </row>
    <row r="4533" spans="3:17" x14ac:dyDescent="0.25">
      <c r="C4533" s="12"/>
      <c r="D4533" s="7"/>
      <c r="P4533" s="14"/>
      <c r="Q4533" s="13"/>
    </row>
    <row r="4534" spans="3:17" x14ac:dyDescent="0.25">
      <c r="C4534" s="12"/>
      <c r="D4534" s="7"/>
      <c r="P4534" s="14"/>
      <c r="Q4534" s="13"/>
    </row>
    <row r="4535" spans="3:17" x14ac:dyDescent="0.25">
      <c r="C4535" s="12"/>
      <c r="D4535" s="7"/>
      <c r="P4535" s="14"/>
      <c r="Q4535" s="13"/>
    </row>
    <row r="4536" spans="3:17" x14ac:dyDescent="0.25">
      <c r="C4536" s="12"/>
      <c r="D4536" s="7"/>
      <c r="P4536" s="14"/>
      <c r="Q4536" s="13"/>
    </row>
    <row r="4537" spans="3:17" x14ac:dyDescent="0.25">
      <c r="C4537" s="12"/>
      <c r="D4537" s="7"/>
      <c r="P4537" s="14"/>
      <c r="Q4537" s="13"/>
    </row>
    <row r="4538" spans="3:17" x14ac:dyDescent="0.25">
      <c r="C4538" s="12"/>
      <c r="D4538" s="7"/>
      <c r="P4538" s="14"/>
      <c r="Q4538" s="13"/>
    </row>
    <row r="4539" spans="3:17" x14ac:dyDescent="0.25">
      <c r="C4539" s="12"/>
      <c r="D4539" s="7"/>
      <c r="P4539" s="14"/>
      <c r="Q4539" s="13"/>
    </row>
    <row r="4540" spans="3:17" x14ac:dyDescent="0.25">
      <c r="C4540" s="12"/>
      <c r="D4540" s="7"/>
      <c r="P4540" s="14"/>
      <c r="Q4540" s="13"/>
    </row>
    <row r="4541" spans="3:17" x14ac:dyDescent="0.25">
      <c r="C4541" s="12"/>
      <c r="D4541" s="7"/>
      <c r="P4541" s="14"/>
      <c r="Q4541" s="13"/>
    </row>
    <row r="4542" spans="3:17" x14ac:dyDescent="0.25">
      <c r="C4542" s="12"/>
      <c r="D4542" s="7"/>
      <c r="P4542" s="14"/>
      <c r="Q4542" s="13"/>
    </row>
    <row r="4543" spans="3:17" x14ac:dyDescent="0.25">
      <c r="C4543" s="12"/>
      <c r="D4543" s="7"/>
      <c r="P4543" s="14"/>
      <c r="Q4543" s="13"/>
    </row>
    <row r="4544" spans="3:17" x14ac:dyDescent="0.25">
      <c r="C4544" s="12"/>
      <c r="D4544" s="7"/>
      <c r="P4544" s="14"/>
      <c r="Q4544" s="13"/>
    </row>
    <row r="4545" spans="3:17" x14ac:dyDescent="0.25">
      <c r="C4545" s="12"/>
      <c r="D4545" s="7"/>
      <c r="P4545" s="14"/>
      <c r="Q4545" s="13"/>
    </row>
    <row r="4546" spans="3:17" x14ac:dyDescent="0.25">
      <c r="C4546" s="12"/>
      <c r="D4546" s="7"/>
      <c r="P4546" s="14"/>
      <c r="Q4546" s="13"/>
    </row>
    <row r="4547" spans="3:17" x14ac:dyDescent="0.25">
      <c r="C4547" s="12"/>
      <c r="D4547" s="7"/>
      <c r="P4547" s="14"/>
      <c r="Q4547" s="13"/>
    </row>
    <row r="4548" spans="3:17" x14ac:dyDescent="0.25">
      <c r="C4548" s="12"/>
      <c r="D4548" s="7"/>
      <c r="P4548" s="14"/>
      <c r="Q4548" s="13"/>
    </row>
    <row r="4549" spans="3:17" x14ac:dyDescent="0.25">
      <c r="C4549" s="12"/>
      <c r="D4549" s="7"/>
      <c r="P4549" s="14"/>
      <c r="Q4549" s="13"/>
    </row>
    <row r="4550" spans="3:17" x14ac:dyDescent="0.25">
      <c r="C4550" s="12"/>
      <c r="D4550" s="7"/>
      <c r="P4550" s="14"/>
      <c r="Q4550" s="13"/>
    </row>
    <row r="4551" spans="3:17" x14ac:dyDescent="0.25">
      <c r="C4551" s="12"/>
      <c r="D4551" s="7"/>
      <c r="P4551" s="14"/>
      <c r="Q4551" s="13"/>
    </row>
    <row r="4552" spans="3:17" x14ac:dyDescent="0.25">
      <c r="C4552" s="12"/>
      <c r="D4552" s="7"/>
      <c r="P4552" s="14"/>
      <c r="Q4552" s="13"/>
    </row>
    <row r="4553" spans="3:17" x14ac:dyDescent="0.25">
      <c r="C4553" s="12"/>
      <c r="D4553" s="7"/>
      <c r="P4553" s="14"/>
      <c r="Q4553" s="13"/>
    </row>
    <row r="4554" spans="3:17" x14ac:dyDescent="0.25">
      <c r="C4554" s="12"/>
      <c r="D4554" s="7"/>
      <c r="P4554" s="14"/>
      <c r="Q4554" s="13"/>
    </row>
    <row r="4555" spans="3:17" x14ac:dyDescent="0.25">
      <c r="C4555" s="12"/>
      <c r="D4555" s="7"/>
      <c r="P4555" s="14"/>
      <c r="Q4555" s="13"/>
    </row>
    <row r="4556" spans="3:17" x14ac:dyDescent="0.25">
      <c r="C4556" s="12"/>
      <c r="D4556" s="7"/>
      <c r="P4556" s="14"/>
      <c r="Q4556" s="13"/>
    </row>
    <row r="4557" spans="3:17" x14ac:dyDescent="0.25">
      <c r="C4557" s="12"/>
      <c r="D4557" s="7"/>
      <c r="P4557" s="14"/>
      <c r="Q4557" s="13"/>
    </row>
    <row r="4558" spans="3:17" x14ac:dyDescent="0.25">
      <c r="C4558" s="12"/>
      <c r="D4558" s="7"/>
      <c r="P4558" s="14"/>
      <c r="Q4558" s="13"/>
    </row>
    <row r="4559" spans="3:17" x14ac:dyDescent="0.25">
      <c r="C4559" s="12"/>
      <c r="D4559" s="7"/>
      <c r="P4559" s="14"/>
      <c r="Q4559" s="13"/>
    </row>
    <row r="4560" spans="3:17" x14ac:dyDescent="0.25">
      <c r="C4560" s="12"/>
      <c r="D4560" s="7"/>
      <c r="P4560" s="14"/>
      <c r="Q4560" s="13"/>
    </row>
    <row r="4561" spans="3:17" x14ac:dyDescent="0.25">
      <c r="C4561" s="12"/>
      <c r="D4561" s="7"/>
      <c r="P4561" s="14"/>
      <c r="Q4561" s="13"/>
    </row>
    <row r="4562" spans="3:17" x14ac:dyDescent="0.25">
      <c r="C4562" s="12"/>
      <c r="D4562" s="7"/>
      <c r="P4562" s="14"/>
      <c r="Q4562" s="13"/>
    </row>
    <row r="4563" spans="3:17" x14ac:dyDescent="0.25">
      <c r="C4563" s="12"/>
      <c r="D4563" s="7"/>
      <c r="P4563" s="14"/>
      <c r="Q4563" s="13"/>
    </row>
    <row r="4564" spans="3:17" x14ac:dyDescent="0.25">
      <c r="C4564" s="12"/>
      <c r="D4564" s="7"/>
      <c r="P4564" s="14"/>
      <c r="Q4564" s="13"/>
    </row>
    <row r="4565" spans="3:17" x14ac:dyDescent="0.25">
      <c r="C4565" s="12"/>
      <c r="D4565" s="7"/>
      <c r="P4565" s="14"/>
      <c r="Q4565" s="13"/>
    </row>
    <row r="4566" spans="3:17" x14ac:dyDescent="0.25">
      <c r="C4566" s="12"/>
      <c r="D4566" s="7"/>
      <c r="P4566" s="14"/>
      <c r="Q4566" s="13"/>
    </row>
    <row r="4567" spans="3:17" x14ac:dyDescent="0.25">
      <c r="C4567" s="12"/>
      <c r="D4567" s="7"/>
      <c r="P4567" s="14"/>
      <c r="Q4567" s="13"/>
    </row>
    <row r="4568" spans="3:17" x14ac:dyDescent="0.25">
      <c r="C4568" s="12"/>
      <c r="D4568" s="7"/>
      <c r="P4568" s="14"/>
      <c r="Q4568" s="13"/>
    </row>
    <row r="4569" spans="3:17" x14ac:dyDescent="0.25">
      <c r="C4569" s="12"/>
      <c r="D4569" s="7"/>
      <c r="P4569" s="14"/>
      <c r="Q4569" s="13"/>
    </row>
    <row r="4570" spans="3:17" x14ac:dyDescent="0.25">
      <c r="C4570" s="12"/>
      <c r="D4570" s="7"/>
      <c r="P4570" s="14"/>
      <c r="Q4570" s="13"/>
    </row>
    <row r="4571" spans="3:17" x14ac:dyDescent="0.25">
      <c r="C4571" s="12"/>
      <c r="D4571" s="7"/>
      <c r="P4571" s="14"/>
      <c r="Q4571" s="13"/>
    </row>
    <row r="4572" spans="3:17" x14ac:dyDescent="0.25">
      <c r="C4572" s="12"/>
      <c r="D4572" s="7"/>
      <c r="P4572" s="14"/>
      <c r="Q4572" s="13"/>
    </row>
    <row r="4573" spans="3:17" x14ac:dyDescent="0.25">
      <c r="C4573" s="12"/>
      <c r="D4573" s="7"/>
      <c r="P4573" s="14"/>
      <c r="Q4573" s="13"/>
    </row>
    <row r="4574" spans="3:17" x14ac:dyDescent="0.25">
      <c r="C4574" s="12"/>
      <c r="D4574" s="7"/>
      <c r="P4574" s="14"/>
      <c r="Q4574" s="13"/>
    </row>
    <row r="4575" spans="3:17" x14ac:dyDescent="0.25">
      <c r="C4575" s="12"/>
      <c r="D4575" s="7"/>
      <c r="P4575" s="14"/>
      <c r="Q4575" s="13"/>
    </row>
    <row r="4576" spans="3:17" x14ac:dyDescent="0.25">
      <c r="C4576" s="12"/>
      <c r="D4576" s="7"/>
      <c r="P4576" s="14"/>
      <c r="Q4576" s="13"/>
    </row>
    <row r="4577" spans="3:17" x14ac:dyDescent="0.25">
      <c r="C4577" s="12"/>
      <c r="D4577" s="7"/>
      <c r="P4577" s="14"/>
      <c r="Q4577" s="13"/>
    </row>
    <row r="4578" spans="3:17" x14ac:dyDescent="0.25">
      <c r="C4578" s="12"/>
      <c r="D4578" s="7"/>
      <c r="P4578" s="14"/>
      <c r="Q4578" s="13"/>
    </row>
    <row r="4579" spans="3:17" x14ac:dyDescent="0.25">
      <c r="C4579" s="12"/>
      <c r="D4579" s="7"/>
      <c r="P4579" s="14"/>
      <c r="Q4579" s="13"/>
    </row>
    <row r="4580" spans="3:17" x14ac:dyDescent="0.25">
      <c r="C4580" s="12"/>
      <c r="D4580" s="7"/>
      <c r="P4580" s="14"/>
      <c r="Q4580" s="13"/>
    </row>
    <row r="4581" spans="3:17" x14ac:dyDescent="0.25">
      <c r="C4581" s="12"/>
      <c r="D4581" s="7"/>
      <c r="P4581" s="14"/>
      <c r="Q4581" s="13"/>
    </row>
    <row r="4582" spans="3:17" x14ac:dyDescent="0.25">
      <c r="C4582" s="12"/>
      <c r="D4582" s="7"/>
      <c r="P4582" s="14"/>
      <c r="Q4582" s="13"/>
    </row>
    <row r="4583" spans="3:17" x14ac:dyDescent="0.25">
      <c r="C4583" s="12"/>
      <c r="D4583" s="7"/>
      <c r="P4583" s="14"/>
      <c r="Q4583" s="13"/>
    </row>
    <row r="4584" spans="3:17" x14ac:dyDescent="0.25">
      <c r="C4584" s="12"/>
      <c r="D4584" s="7"/>
      <c r="P4584" s="14"/>
      <c r="Q4584" s="13"/>
    </row>
    <row r="4585" spans="3:17" x14ac:dyDescent="0.25">
      <c r="C4585" s="12"/>
      <c r="D4585" s="7"/>
      <c r="P4585" s="14"/>
      <c r="Q4585" s="13"/>
    </row>
    <row r="4586" spans="3:17" x14ac:dyDescent="0.25">
      <c r="C4586" s="12"/>
      <c r="D4586" s="7"/>
      <c r="P4586" s="14"/>
      <c r="Q4586" s="13"/>
    </row>
    <row r="4587" spans="3:17" x14ac:dyDescent="0.25">
      <c r="C4587" s="12"/>
      <c r="D4587" s="7"/>
      <c r="P4587" s="14"/>
      <c r="Q4587" s="13"/>
    </row>
    <row r="4588" spans="3:17" x14ac:dyDescent="0.25">
      <c r="C4588" s="12"/>
      <c r="D4588" s="7"/>
      <c r="P4588" s="14"/>
      <c r="Q4588" s="13"/>
    </row>
    <row r="4589" spans="3:17" x14ac:dyDescent="0.25">
      <c r="C4589" s="12"/>
      <c r="D4589" s="7"/>
      <c r="P4589" s="14"/>
      <c r="Q4589" s="13"/>
    </row>
    <row r="4590" spans="3:17" x14ac:dyDescent="0.25">
      <c r="C4590" s="12"/>
      <c r="D4590" s="7"/>
      <c r="P4590" s="14"/>
      <c r="Q4590" s="13"/>
    </row>
    <row r="4591" spans="3:17" x14ac:dyDescent="0.25">
      <c r="C4591" s="12"/>
      <c r="D4591" s="7"/>
      <c r="P4591" s="14"/>
      <c r="Q4591" s="13"/>
    </row>
    <row r="4592" spans="3:17" x14ac:dyDescent="0.25">
      <c r="C4592" s="12"/>
      <c r="D4592" s="7"/>
      <c r="P4592" s="14"/>
      <c r="Q4592" s="13"/>
    </row>
    <row r="4593" spans="3:17" x14ac:dyDescent="0.25">
      <c r="C4593" s="12"/>
      <c r="D4593" s="7"/>
      <c r="P4593" s="14"/>
      <c r="Q4593" s="13"/>
    </row>
    <row r="4594" spans="3:17" x14ac:dyDescent="0.25">
      <c r="C4594" s="12"/>
      <c r="D4594" s="7"/>
      <c r="P4594" s="14"/>
      <c r="Q4594" s="13"/>
    </row>
    <row r="4595" spans="3:17" x14ac:dyDescent="0.25">
      <c r="C4595" s="12"/>
      <c r="D4595" s="7"/>
      <c r="P4595" s="14"/>
      <c r="Q4595" s="13"/>
    </row>
    <row r="4596" spans="3:17" x14ac:dyDescent="0.25">
      <c r="C4596" s="12"/>
      <c r="D4596" s="7"/>
      <c r="P4596" s="14"/>
      <c r="Q4596" s="13"/>
    </row>
    <row r="4597" spans="3:17" x14ac:dyDescent="0.25">
      <c r="C4597" s="12"/>
      <c r="D4597" s="7"/>
      <c r="P4597" s="14"/>
      <c r="Q4597" s="13"/>
    </row>
    <row r="4598" spans="3:17" x14ac:dyDescent="0.25">
      <c r="C4598" s="12"/>
      <c r="D4598" s="7"/>
      <c r="P4598" s="14"/>
      <c r="Q4598" s="13"/>
    </row>
    <row r="4599" spans="3:17" x14ac:dyDescent="0.25">
      <c r="C4599" s="12"/>
      <c r="D4599" s="7"/>
      <c r="P4599" s="14"/>
      <c r="Q4599" s="13"/>
    </row>
    <row r="4600" spans="3:17" x14ac:dyDescent="0.25">
      <c r="C4600" s="12"/>
      <c r="D4600" s="7"/>
      <c r="P4600" s="14"/>
      <c r="Q4600" s="13"/>
    </row>
    <row r="4601" spans="3:17" x14ac:dyDescent="0.25">
      <c r="C4601" s="12"/>
      <c r="D4601" s="7"/>
      <c r="P4601" s="14"/>
      <c r="Q4601" s="13"/>
    </row>
    <row r="4602" spans="3:17" x14ac:dyDescent="0.25">
      <c r="C4602" s="12"/>
      <c r="D4602" s="7"/>
      <c r="P4602" s="14"/>
      <c r="Q4602" s="13"/>
    </row>
    <row r="4603" spans="3:17" x14ac:dyDescent="0.25">
      <c r="C4603" s="12"/>
      <c r="D4603" s="7"/>
      <c r="P4603" s="14"/>
      <c r="Q4603" s="13"/>
    </row>
    <row r="4604" spans="3:17" x14ac:dyDescent="0.25">
      <c r="C4604" s="12"/>
      <c r="D4604" s="7"/>
      <c r="P4604" s="14"/>
      <c r="Q4604" s="13"/>
    </row>
    <row r="4605" spans="3:17" x14ac:dyDescent="0.25">
      <c r="C4605" s="12"/>
      <c r="D4605" s="7"/>
      <c r="P4605" s="14"/>
      <c r="Q4605" s="13"/>
    </row>
    <row r="4606" spans="3:17" x14ac:dyDescent="0.25">
      <c r="C4606" s="12"/>
      <c r="D4606" s="7"/>
      <c r="P4606" s="14"/>
      <c r="Q4606" s="13"/>
    </row>
    <row r="4607" spans="3:17" x14ac:dyDescent="0.25">
      <c r="C4607" s="12"/>
      <c r="D4607" s="7"/>
      <c r="P4607" s="14"/>
      <c r="Q4607" s="13"/>
    </row>
    <row r="4608" spans="3:17" x14ac:dyDescent="0.25">
      <c r="C4608" s="12"/>
      <c r="D4608" s="7"/>
      <c r="P4608" s="14"/>
      <c r="Q4608" s="13"/>
    </row>
    <row r="4609" spans="3:17" x14ac:dyDescent="0.25">
      <c r="C4609" s="12"/>
      <c r="D4609" s="7"/>
      <c r="P4609" s="14"/>
      <c r="Q4609" s="13"/>
    </row>
    <row r="4610" spans="3:17" x14ac:dyDescent="0.25">
      <c r="C4610" s="12"/>
      <c r="D4610" s="7"/>
      <c r="P4610" s="14"/>
      <c r="Q4610" s="13"/>
    </row>
    <row r="4611" spans="3:17" x14ac:dyDescent="0.25">
      <c r="C4611" s="12"/>
      <c r="D4611" s="7"/>
      <c r="P4611" s="14"/>
      <c r="Q4611" s="13"/>
    </row>
    <row r="4612" spans="3:17" x14ac:dyDescent="0.25">
      <c r="C4612" s="12"/>
      <c r="D4612" s="7"/>
      <c r="P4612" s="14"/>
      <c r="Q4612" s="13"/>
    </row>
    <row r="4613" spans="3:17" x14ac:dyDescent="0.25">
      <c r="C4613" s="12"/>
      <c r="D4613" s="7"/>
      <c r="P4613" s="14"/>
      <c r="Q4613" s="13"/>
    </row>
    <row r="4614" spans="3:17" x14ac:dyDescent="0.25">
      <c r="C4614" s="12"/>
      <c r="D4614" s="7"/>
      <c r="P4614" s="14"/>
      <c r="Q4614" s="13"/>
    </row>
    <row r="4615" spans="3:17" x14ac:dyDescent="0.25">
      <c r="C4615" s="12"/>
      <c r="D4615" s="7"/>
      <c r="P4615" s="14"/>
      <c r="Q4615" s="13"/>
    </row>
    <row r="4616" spans="3:17" x14ac:dyDescent="0.25">
      <c r="C4616" s="12"/>
      <c r="D4616" s="7"/>
      <c r="P4616" s="14"/>
      <c r="Q4616" s="13"/>
    </row>
    <row r="4617" spans="3:17" x14ac:dyDescent="0.25">
      <c r="C4617" s="12"/>
      <c r="D4617" s="7"/>
      <c r="P4617" s="14"/>
      <c r="Q4617" s="13"/>
    </row>
    <row r="4618" spans="3:17" x14ac:dyDescent="0.25">
      <c r="C4618" s="12"/>
      <c r="D4618" s="7"/>
      <c r="P4618" s="14"/>
      <c r="Q4618" s="13"/>
    </row>
    <row r="4619" spans="3:17" x14ac:dyDescent="0.25">
      <c r="C4619" s="12"/>
      <c r="D4619" s="7"/>
      <c r="P4619" s="14"/>
      <c r="Q4619" s="13"/>
    </row>
    <row r="4620" spans="3:17" x14ac:dyDescent="0.25">
      <c r="C4620" s="12"/>
      <c r="D4620" s="7"/>
      <c r="P4620" s="14"/>
      <c r="Q4620" s="13"/>
    </row>
    <row r="4621" spans="3:17" x14ac:dyDescent="0.25">
      <c r="C4621" s="12"/>
      <c r="D4621" s="7"/>
      <c r="P4621" s="14"/>
      <c r="Q4621" s="13"/>
    </row>
    <row r="4622" spans="3:17" x14ac:dyDescent="0.25">
      <c r="C4622" s="12"/>
      <c r="D4622" s="7"/>
      <c r="P4622" s="14"/>
      <c r="Q4622" s="13"/>
    </row>
    <row r="4623" spans="3:17" x14ac:dyDescent="0.25">
      <c r="C4623" s="12"/>
      <c r="D4623" s="7"/>
      <c r="P4623" s="14"/>
      <c r="Q4623" s="13"/>
    </row>
    <row r="4624" spans="3:17" x14ac:dyDescent="0.25">
      <c r="C4624" s="12"/>
      <c r="D4624" s="7"/>
      <c r="P4624" s="14"/>
      <c r="Q4624" s="13"/>
    </row>
    <row r="4625" spans="3:17" x14ac:dyDescent="0.25">
      <c r="C4625" s="12"/>
      <c r="D4625" s="7"/>
      <c r="P4625" s="14"/>
      <c r="Q4625" s="13"/>
    </row>
    <row r="4626" spans="3:17" x14ac:dyDescent="0.25">
      <c r="C4626" s="12"/>
      <c r="D4626" s="7"/>
      <c r="P4626" s="14"/>
      <c r="Q4626" s="13"/>
    </row>
    <row r="4627" spans="3:17" x14ac:dyDescent="0.25">
      <c r="C4627" s="12"/>
      <c r="D4627" s="7"/>
      <c r="P4627" s="14"/>
      <c r="Q4627" s="13"/>
    </row>
    <row r="4628" spans="3:17" x14ac:dyDescent="0.25">
      <c r="C4628" s="12"/>
      <c r="D4628" s="7"/>
      <c r="P4628" s="14"/>
      <c r="Q4628" s="13"/>
    </row>
    <row r="4629" spans="3:17" x14ac:dyDescent="0.25">
      <c r="C4629" s="12"/>
      <c r="D4629" s="7"/>
      <c r="P4629" s="14"/>
      <c r="Q4629" s="13"/>
    </row>
    <row r="4630" spans="3:17" x14ac:dyDescent="0.25">
      <c r="C4630" s="12"/>
      <c r="D4630" s="7"/>
      <c r="P4630" s="14"/>
      <c r="Q4630" s="13"/>
    </row>
    <row r="4631" spans="3:17" x14ac:dyDescent="0.25">
      <c r="C4631" s="12"/>
      <c r="D4631" s="7"/>
      <c r="P4631" s="14"/>
      <c r="Q4631" s="13"/>
    </row>
    <row r="4632" spans="3:17" x14ac:dyDescent="0.25">
      <c r="C4632" s="12"/>
      <c r="D4632" s="7"/>
      <c r="P4632" s="14"/>
      <c r="Q4632" s="13"/>
    </row>
    <row r="4633" spans="3:17" x14ac:dyDescent="0.25">
      <c r="C4633" s="12"/>
      <c r="D4633" s="7"/>
      <c r="P4633" s="14"/>
      <c r="Q4633" s="13"/>
    </row>
    <row r="4634" spans="3:17" x14ac:dyDescent="0.25">
      <c r="C4634" s="12"/>
      <c r="D4634" s="7"/>
      <c r="P4634" s="14"/>
      <c r="Q4634" s="13"/>
    </row>
    <row r="4635" spans="3:17" x14ac:dyDescent="0.25">
      <c r="C4635" s="12"/>
      <c r="D4635" s="7"/>
      <c r="P4635" s="14"/>
      <c r="Q4635" s="13"/>
    </row>
    <row r="4636" spans="3:17" x14ac:dyDescent="0.25">
      <c r="C4636" s="12"/>
      <c r="D4636" s="7"/>
      <c r="P4636" s="14"/>
      <c r="Q4636" s="13"/>
    </row>
    <row r="4637" spans="3:17" x14ac:dyDescent="0.25">
      <c r="C4637" s="12"/>
      <c r="D4637" s="7"/>
      <c r="P4637" s="14"/>
      <c r="Q4637" s="13"/>
    </row>
    <row r="4638" spans="3:17" x14ac:dyDescent="0.25">
      <c r="C4638" s="12"/>
      <c r="D4638" s="7"/>
      <c r="P4638" s="14"/>
      <c r="Q4638" s="13"/>
    </row>
    <row r="4639" spans="3:17" x14ac:dyDescent="0.25">
      <c r="C4639" s="12"/>
      <c r="D4639" s="7"/>
      <c r="P4639" s="14"/>
      <c r="Q4639" s="13"/>
    </row>
    <row r="4640" spans="3:17" x14ac:dyDescent="0.25">
      <c r="C4640" s="12"/>
      <c r="D4640" s="7"/>
      <c r="P4640" s="14"/>
      <c r="Q4640" s="13"/>
    </row>
    <row r="4641" spans="3:17" x14ac:dyDescent="0.25">
      <c r="C4641" s="12"/>
      <c r="D4641" s="7"/>
      <c r="P4641" s="14"/>
      <c r="Q4641" s="13"/>
    </row>
    <row r="4642" spans="3:17" x14ac:dyDescent="0.25">
      <c r="C4642" s="12"/>
      <c r="D4642" s="7"/>
      <c r="P4642" s="14"/>
      <c r="Q4642" s="13"/>
    </row>
    <row r="4643" spans="3:17" x14ac:dyDescent="0.25">
      <c r="C4643" s="12"/>
      <c r="D4643" s="7"/>
      <c r="P4643" s="14"/>
      <c r="Q4643" s="13"/>
    </row>
    <row r="4644" spans="3:17" x14ac:dyDescent="0.25">
      <c r="C4644" s="12"/>
      <c r="D4644" s="7"/>
      <c r="P4644" s="14"/>
      <c r="Q4644" s="13"/>
    </row>
    <row r="4645" spans="3:17" x14ac:dyDescent="0.25">
      <c r="C4645" s="12"/>
      <c r="D4645" s="7"/>
      <c r="P4645" s="14"/>
      <c r="Q4645" s="13"/>
    </row>
    <row r="4646" spans="3:17" x14ac:dyDescent="0.25">
      <c r="C4646" s="12"/>
      <c r="D4646" s="7"/>
      <c r="P4646" s="14"/>
      <c r="Q4646" s="13"/>
    </row>
    <row r="4647" spans="3:17" x14ac:dyDescent="0.25">
      <c r="C4647" s="12"/>
      <c r="D4647" s="7"/>
      <c r="P4647" s="14"/>
      <c r="Q4647" s="13"/>
    </row>
    <row r="4648" spans="3:17" x14ac:dyDescent="0.25">
      <c r="C4648" s="12"/>
      <c r="D4648" s="7"/>
      <c r="P4648" s="14"/>
      <c r="Q4648" s="13"/>
    </row>
    <row r="4649" spans="3:17" x14ac:dyDescent="0.25">
      <c r="C4649" s="12"/>
      <c r="D4649" s="7"/>
      <c r="P4649" s="14"/>
      <c r="Q4649" s="13"/>
    </row>
    <row r="4650" spans="3:17" x14ac:dyDescent="0.25">
      <c r="C4650" s="12"/>
      <c r="D4650" s="7"/>
      <c r="P4650" s="14"/>
      <c r="Q4650" s="13"/>
    </row>
    <row r="4651" spans="3:17" x14ac:dyDescent="0.25">
      <c r="C4651" s="12"/>
      <c r="D4651" s="7"/>
      <c r="P4651" s="14"/>
      <c r="Q4651" s="13"/>
    </row>
    <row r="4652" spans="3:17" x14ac:dyDescent="0.25">
      <c r="C4652" s="12"/>
      <c r="D4652" s="7"/>
      <c r="P4652" s="14"/>
      <c r="Q4652" s="13"/>
    </row>
    <row r="4653" spans="3:17" x14ac:dyDescent="0.25">
      <c r="C4653" s="12"/>
      <c r="D4653" s="7"/>
      <c r="P4653" s="14"/>
      <c r="Q4653" s="13"/>
    </row>
    <row r="4654" spans="3:17" x14ac:dyDescent="0.25">
      <c r="C4654" s="12"/>
      <c r="D4654" s="7"/>
      <c r="P4654" s="14"/>
      <c r="Q4654" s="13"/>
    </row>
    <row r="4655" spans="3:17" x14ac:dyDescent="0.25">
      <c r="C4655" s="12"/>
      <c r="D4655" s="7"/>
      <c r="P4655" s="14"/>
      <c r="Q4655" s="13"/>
    </row>
    <row r="4656" spans="3:17" x14ac:dyDescent="0.25">
      <c r="C4656" s="12"/>
      <c r="D4656" s="7"/>
      <c r="P4656" s="14"/>
      <c r="Q4656" s="13"/>
    </row>
    <row r="4657" spans="3:17" x14ac:dyDescent="0.25">
      <c r="C4657" s="12"/>
      <c r="D4657" s="7"/>
      <c r="P4657" s="14"/>
      <c r="Q4657" s="13"/>
    </row>
    <row r="4658" spans="3:17" x14ac:dyDescent="0.25">
      <c r="C4658" s="12"/>
      <c r="D4658" s="7"/>
      <c r="P4658" s="14"/>
      <c r="Q4658" s="13"/>
    </row>
    <row r="4659" spans="3:17" x14ac:dyDescent="0.25">
      <c r="C4659" s="12"/>
      <c r="D4659" s="7"/>
      <c r="P4659" s="14"/>
      <c r="Q4659" s="13"/>
    </row>
    <row r="4660" spans="3:17" x14ac:dyDescent="0.25">
      <c r="C4660" s="12"/>
      <c r="D4660" s="7"/>
      <c r="P4660" s="14"/>
      <c r="Q4660" s="13"/>
    </row>
    <row r="4661" spans="3:17" x14ac:dyDescent="0.25">
      <c r="C4661" s="12"/>
      <c r="D4661" s="7"/>
      <c r="P4661" s="14"/>
      <c r="Q4661" s="13"/>
    </row>
    <row r="4662" spans="3:17" x14ac:dyDescent="0.25">
      <c r="C4662" s="12"/>
      <c r="D4662" s="7"/>
      <c r="P4662" s="14"/>
      <c r="Q4662" s="13"/>
    </row>
    <row r="4663" spans="3:17" x14ac:dyDescent="0.25">
      <c r="C4663" s="12"/>
      <c r="D4663" s="7"/>
      <c r="P4663" s="14"/>
      <c r="Q4663" s="13"/>
    </row>
    <row r="4664" spans="3:17" x14ac:dyDescent="0.25">
      <c r="C4664" s="12"/>
      <c r="D4664" s="7"/>
      <c r="P4664" s="14"/>
      <c r="Q4664" s="13"/>
    </row>
    <row r="4665" spans="3:17" x14ac:dyDescent="0.25">
      <c r="C4665" s="12"/>
      <c r="D4665" s="7"/>
      <c r="P4665" s="14"/>
      <c r="Q4665" s="13"/>
    </row>
    <row r="4666" spans="3:17" x14ac:dyDescent="0.25">
      <c r="C4666" s="12"/>
      <c r="D4666" s="7"/>
      <c r="P4666" s="14"/>
      <c r="Q4666" s="13"/>
    </row>
    <row r="4667" spans="3:17" x14ac:dyDescent="0.25">
      <c r="C4667" s="12"/>
      <c r="D4667" s="7"/>
      <c r="P4667" s="14"/>
      <c r="Q4667" s="13"/>
    </row>
    <row r="4668" spans="3:17" x14ac:dyDescent="0.25">
      <c r="C4668" s="12"/>
      <c r="D4668" s="7"/>
      <c r="P4668" s="14"/>
      <c r="Q4668" s="13"/>
    </row>
    <row r="4669" spans="3:17" x14ac:dyDescent="0.25">
      <c r="C4669" s="12"/>
      <c r="D4669" s="7"/>
      <c r="P4669" s="14"/>
      <c r="Q4669" s="13"/>
    </row>
    <row r="4670" spans="3:17" x14ac:dyDescent="0.25">
      <c r="C4670" s="12"/>
      <c r="D4670" s="7"/>
      <c r="P4670" s="14"/>
      <c r="Q4670" s="13"/>
    </row>
    <row r="4671" spans="3:17" x14ac:dyDescent="0.25">
      <c r="C4671" s="12"/>
      <c r="D4671" s="7"/>
      <c r="P4671" s="14"/>
      <c r="Q4671" s="13"/>
    </row>
    <row r="4672" spans="3:17" x14ac:dyDescent="0.25">
      <c r="C4672" s="12"/>
      <c r="D4672" s="7"/>
      <c r="P4672" s="14"/>
      <c r="Q4672" s="13"/>
    </row>
    <row r="4673" spans="3:17" x14ac:dyDescent="0.25">
      <c r="C4673" s="12"/>
      <c r="D4673" s="7"/>
      <c r="P4673" s="14"/>
      <c r="Q4673" s="13"/>
    </row>
    <row r="4674" spans="3:17" x14ac:dyDescent="0.25">
      <c r="C4674" s="12"/>
      <c r="D4674" s="7"/>
      <c r="P4674" s="14"/>
      <c r="Q4674" s="13"/>
    </row>
    <row r="4675" spans="3:17" x14ac:dyDescent="0.25">
      <c r="C4675" s="12"/>
      <c r="D4675" s="7"/>
      <c r="P4675" s="14"/>
      <c r="Q4675" s="13"/>
    </row>
    <row r="4676" spans="3:17" x14ac:dyDescent="0.25">
      <c r="C4676" s="12"/>
      <c r="D4676" s="7"/>
      <c r="P4676" s="14"/>
      <c r="Q4676" s="13"/>
    </row>
    <row r="4677" spans="3:17" x14ac:dyDescent="0.25">
      <c r="C4677" s="12"/>
      <c r="D4677" s="7"/>
      <c r="P4677" s="14"/>
      <c r="Q4677" s="13"/>
    </row>
    <row r="4678" spans="3:17" x14ac:dyDescent="0.25">
      <c r="C4678" s="12"/>
      <c r="D4678" s="7"/>
      <c r="P4678" s="14"/>
      <c r="Q4678" s="13"/>
    </row>
    <row r="4679" spans="3:17" x14ac:dyDescent="0.25">
      <c r="C4679" s="12"/>
      <c r="D4679" s="7"/>
      <c r="P4679" s="14"/>
      <c r="Q4679" s="13"/>
    </row>
    <row r="4680" spans="3:17" x14ac:dyDescent="0.25">
      <c r="C4680" s="12"/>
      <c r="D4680" s="7"/>
      <c r="P4680" s="14"/>
      <c r="Q4680" s="13"/>
    </row>
    <row r="4681" spans="3:17" x14ac:dyDescent="0.25">
      <c r="C4681" s="12"/>
      <c r="D4681" s="7"/>
      <c r="P4681" s="14"/>
      <c r="Q4681" s="13"/>
    </row>
    <row r="4682" spans="3:17" x14ac:dyDescent="0.25">
      <c r="C4682" s="12"/>
      <c r="D4682" s="7"/>
      <c r="P4682" s="14"/>
      <c r="Q4682" s="13"/>
    </row>
    <row r="4683" spans="3:17" x14ac:dyDescent="0.25">
      <c r="C4683" s="12"/>
      <c r="D4683" s="7"/>
      <c r="P4683" s="14"/>
      <c r="Q4683" s="13"/>
    </row>
    <row r="4684" spans="3:17" x14ac:dyDescent="0.25">
      <c r="C4684" s="12"/>
      <c r="D4684" s="7"/>
      <c r="P4684" s="14"/>
      <c r="Q4684" s="13"/>
    </row>
    <row r="4685" spans="3:17" x14ac:dyDescent="0.25">
      <c r="C4685" s="12"/>
      <c r="D4685" s="7"/>
      <c r="P4685" s="14"/>
      <c r="Q4685" s="13"/>
    </row>
    <row r="4686" spans="3:17" x14ac:dyDescent="0.25">
      <c r="C4686" s="12"/>
      <c r="D4686" s="7"/>
      <c r="P4686" s="14"/>
      <c r="Q4686" s="13"/>
    </row>
    <row r="4687" spans="3:17" x14ac:dyDescent="0.25">
      <c r="C4687" s="12"/>
      <c r="D4687" s="7"/>
      <c r="P4687" s="14"/>
      <c r="Q4687" s="13"/>
    </row>
    <row r="4688" spans="3:17" x14ac:dyDescent="0.25">
      <c r="C4688" s="12"/>
      <c r="D4688" s="7"/>
      <c r="P4688" s="14"/>
      <c r="Q4688" s="13"/>
    </row>
    <row r="4689" spans="3:17" x14ac:dyDescent="0.25">
      <c r="C4689" s="12"/>
      <c r="D4689" s="7"/>
      <c r="P4689" s="14"/>
      <c r="Q4689" s="13"/>
    </row>
    <row r="4690" spans="3:17" x14ac:dyDescent="0.25">
      <c r="C4690" s="12"/>
      <c r="D4690" s="7"/>
      <c r="P4690" s="14"/>
      <c r="Q4690" s="13"/>
    </row>
    <row r="4691" spans="3:17" x14ac:dyDescent="0.25">
      <c r="C4691" s="12"/>
      <c r="D4691" s="7"/>
      <c r="P4691" s="14"/>
      <c r="Q4691" s="13"/>
    </row>
    <row r="4692" spans="3:17" x14ac:dyDescent="0.25">
      <c r="C4692" s="12"/>
      <c r="D4692" s="7"/>
      <c r="P4692" s="14"/>
      <c r="Q4692" s="13"/>
    </row>
    <row r="4693" spans="3:17" x14ac:dyDescent="0.25">
      <c r="C4693" s="12"/>
      <c r="D4693" s="7"/>
      <c r="P4693" s="14"/>
      <c r="Q4693" s="13"/>
    </row>
    <row r="4694" spans="3:17" x14ac:dyDescent="0.25">
      <c r="C4694" s="12"/>
      <c r="D4694" s="7"/>
      <c r="P4694" s="14"/>
      <c r="Q4694" s="13"/>
    </row>
    <row r="4695" spans="3:17" x14ac:dyDescent="0.25">
      <c r="C4695" s="12"/>
      <c r="D4695" s="7"/>
      <c r="P4695" s="14"/>
      <c r="Q4695" s="13"/>
    </row>
    <row r="4696" spans="3:17" x14ac:dyDescent="0.25">
      <c r="C4696" s="12"/>
      <c r="D4696" s="7"/>
      <c r="P4696" s="14"/>
      <c r="Q4696" s="13"/>
    </row>
    <row r="4697" spans="3:17" x14ac:dyDescent="0.25">
      <c r="C4697" s="12"/>
      <c r="D4697" s="7"/>
      <c r="P4697" s="14"/>
      <c r="Q4697" s="13"/>
    </row>
    <row r="4698" spans="3:17" x14ac:dyDescent="0.25">
      <c r="C4698" s="12"/>
      <c r="D4698" s="7"/>
      <c r="P4698" s="14"/>
      <c r="Q4698" s="13"/>
    </row>
    <row r="4699" spans="3:17" x14ac:dyDescent="0.25">
      <c r="C4699" s="12"/>
      <c r="D4699" s="7"/>
      <c r="P4699" s="14"/>
      <c r="Q4699" s="13"/>
    </row>
    <row r="4700" spans="3:17" x14ac:dyDescent="0.25">
      <c r="C4700" s="12"/>
      <c r="D4700" s="7"/>
      <c r="P4700" s="14"/>
      <c r="Q4700" s="13"/>
    </row>
    <row r="4701" spans="3:17" x14ac:dyDescent="0.25">
      <c r="C4701" s="12"/>
      <c r="D4701" s="7"/>
      <c r="P4701" s="14"/>
      <c r="Q4701" s="13"/>
    </row>
    <row r="4702" spans="3:17" x14ac:dyDescent="0.25">
      <c r="C4702" s="12"/>
      <c r="D4702" s="7"/>
      <c r="P4702" s="14"/>
      <c r="Q4702" s="13"/>
    </row>
    <row r="4703" spans="3:17" x14ac:dyDescent="0.25">
      <c r="C4703" s="12"/>
      <c r="D4703" s="7"/>
      <c r="P4703" s="14"/>
      <c r="Q4703" s="13"/>
    </row>
    <row r="4704" spans="3:17" x14ac:dyDescent="0.25">
      <c r="C4704" s="12"/>
      <c r="D4704" s="7"/>
      <c r="P4704" s="14"/>
      <c r="Q4704" s="13"/>
    </row>
    <row r="4705" spans="3:17" x14ac:dyDescent="0.25">
      <c r="C4705" s="12"/>
      <c r="D4705" s="7"/>
      <c r="P4705" s="14"/>
      <c r="Q4705" s="13"/>
    </row>
    <row r="4706" spans="3:17" x14ac:dyDescent="0.25">
      <c r="C4706" s="12"/>
      <c r="D4706" s="7"/>
      <c r="P4706" s="14"/>
      <c r="Q4706" s="13"/>
    </row>
    <row r="4707" spans="3:17" x14ac:dyDescent="0.25">
      <c r="C4707" s="12"/>
      <c r="D4707" s="7"/>
      <c r="P4707" s="14"/>
      <c r="Q4707" s="13"/>
    </row>
    <row r="4708" spans="3:17" x14ac:dyDescent="0.25">
      <c r="C4708" s="12"/>
      <c r="D4708" s="7"/>
      <c r="P4708" s="14"/>
      <c r="Q4708" s="13"/>
    </row>
    <row r="4709" spans="3:17" x14ac:dyDescent="0.25">
      <c r="C4709" s="12"/>
      <c r="D4709" s="7"/>
      <c r="P4709" s="14"/>
      <c r="Q4709" s="13"/>
    </row>
    <row r="4710" spans="3:17" x14ac:dyDescent="0.25">
      <c r="C4710" s="12"/>
      <c r="D4710" s="7"/>
      <c r="P4710" s="14"/>
      <c r="Q4710" s="13"/>
    </row>
    <row r="4711" spans="3:17" x14ac:dyDescent="0.25">
      <c r="C4711" s="12"/>
      <c r="D4711" s="7"/>
      <c r="P4711" s="14"/>
      <c r="Q4711" s="13"/>
    </row>
    <row r="4712" spans="3:17" x14ac:dyDescent="0.25">
      <c r="C4712" s="12"/>
      <c r="D4712" s="7"/>
      <c r="P4712" s="14"/>
      <c r="Q4712" s="13"/>
    </row>
    <row r="4713" spans="3:17" x14ac:dyDescent="0.25">
      <c r="C4713" s="12"/>
      <c r="D4713" s="7"/>
      <c r="P4713" s="14"/>
      <c r="Q4713" s="13"/>
    </row>
    <row r="4714" spans="3:17" x14ac:dyDescent="0.25">
      <c r="C4714" s="12"/>
      <c r="D4714" s="7"/>
      <c r="P4714" s="14"/>
      <c r="Q4714" s="13"/>
    </row>
    <row r="4715" spans="3:17" x14ac:dyDescent="0.25">
      <c r="C4715" s="12"/>
      <c r="D4715" s="7"/>
      <c r="P4715" s="14"/>
      <c r="Q4715" s="13"/>
    </row>
    <row r="4716" spans="3:17" x14ac:dyDescent="0.25">
      <c r="C4716" s="12"/>
      <c r="D4716" s="7"/>
      <c r="P4716" s="14"/>
      <c r="Q4716" s="13"/>
    </row>
    <row r="4717" spans="3:17" x14ac:dyDescent="0.25">
      <c r="C4717" s="12"/>
      <c r="D4717" s="7"/>
      <c r="P4717" s="14"/>
      <c r="Q4717" s="13"/>
    </row>
    <row r="4718" spans="3:17" x14ac:dyDescent="0.25">
      <c r="C4718" s="12"/>
      <c r="D4718" s="7"/>
      <c r="P4718" s="14"/>
      <c r="Q4718" s="13"/>
    </row>
    <row r="4719" spans="3:17" x14ac:dyDescent="0.25">
      <c r="C4719" s="12"/>
      <c r="D4719" s="7"/>
      <c r="P4719" s="14"/>
      <c r="Q4719" s="13"/>
    </row>
    <row r="4720" spans="3:17" x14ac:dyDescent="0.25">
      <c r="C4720" s="12"/>
      <c r="D4720" s="7"/>
      <c r="P4720" s="14"/>
      <c r="Q4720" s="13"/>
    </row>
    <row r="4721" spans="3:17" x14ac:dyDescent="0.25">
      <c r="C4721" s="12"/>
      <c r="D4721" s="7"/>
      <c r="P4721" s="14"/>
      <c r="Q4721" s="13"/>
    </row>
    <row r="4722" spans="3:17" x14ac:dyDescent="0.25">
      <c r="C4722" s="12"/>
      <c r="D4722" s="7"/>
      <c r="P4722" s="14"/>
      <c r="Q4722" s="13"/>
    </row>
    <row r="4723" spans="3:17" x14ac:dyDescent="0.25">
      <c r="C4723" s="12"/>
      <c r="D4723" s="7"/>
      <c r="P4723" s="14"/>
      <c r="Q4723" s="13"/>
    </row>
    <row r="4724" spans="3:17" x14ac:dyDescent="0.25">
      <c r="C4724" s="12"/>
      <c r="D4724" s="7"/>
      <c r="P4724" s="14"/>
      <c r="Q4724" s="13"/>
    </row>
    <row r="4725" spans="3:17" x14ac:dyDescent="0.25">
      <c r="C4725" s="12"/>
      <c r="D4725" s="7"/>
      <c r="P4725" s="14"/>
      <c r="Q4725" s="13"/>
    </row>
    <row r="4726" spans="3:17" x14ac:dyDescent="0.25">
      <c r="C4726" s="12"/>
      <c r="D4726" s="7"/>
      <c r="P4726" s="14"/>
      <c r="Q4726" s="13"/>
    </row>
    <row r="4727" spans="3:17" x14ac:dyDescent="0.25">
      <c r="C4727" s="12"/>
      <c r="D4727" s="7"/>
      <c r="P4727" s="14"/>
      <c r="Q4727" s="13"/>
    </row>
    <row r="4728" spans="3:17" x14ac:dyDescent="0.25">
      <c r="C4728" s="12"/>
      <c r="D4728" s="7"/>
      <c r="P4728" s="14"/>
      <c r="Q4728" s="13"/>
    </row>
    <row r="4729" spans="3:17" x14ac:dyDescent="0.25">
      <c r="C4729" s="12"/>
      <c r="D4729" s="7"/>
      <c r="P4729" s="14"/>
      <c r="Q4729" s="13"/>
    </row>
    <row r="4730" spans="3:17" x14ac:dyDescent="0.25">
      <c r="C4730" s="12"/>
      <c r="D4730" s="7"/>
      <c r="P4730" s="14"/>
      <c r="Q4730" s="13"/>
    </row>
    <row r="4731" spans="3:17" x14ac:dyDescent="0.25">
      <c r="C4731" s="12"/>
      <c r="D4731" s="7"/>
      <c r="P4731" s="14"/>
      <c r="Q4731" s="13"/>
    </row>
    <row r="4732" spans="3:17" x14ac:dyDescent="0.25">
      <c r="C4732" s="12"/>
      <c r="D4732" s="7"/>
      <c r="P4732" s="14"/>
      <c r="Q4732" s="13"/>
    </row>
    <row r="4733" spans="3:17" x14ac:dyDescent="0.25">
      <c r="C4733" s="12"/>
      <c r="D4733" s="7"/>
      <c r="P4733" s="14"/>
      <c r="Q4733" s="13"/>
    </row>
    <row r="4734" spans="3:17" x14ac:dyDescent="0.25">
      <c r="C4734" s="12"/>
      <c r="D4734" s="7"/>
      <c r="P4734" s="14"/>
      <c r="Q4734" s="13"/>
    </row>
    <row r="4735" spans="3:17" x14ac:dyDescent="0.25">
      <c r="C4735" s="12"/>
      <c r="D4735" s="7"/>
      <c r="P4735" s="14"/>
      <c r="Q4735" s="13"/>
    </row>
    <row r="4736" spans="3:17" x14ac:dyDescent="0.25">
      <c r="C4736" s="12"/>
      <c r="D4736" s="7"/>
      <c r="P4736" s="14"/>
      <c r="Q4736" s="13"/>
    </row>
    <row r="4737" spans="3:17" x14ac:dyDescent="0.25">
      <c r="C4737" s="12"/>
      <c r="D4737" s="7"/>
      <c r="P4737" s="14"/>
      <c r="Q4737" s="13"/>
    </row>
    <row r="4738" spans="3:17" x14ac:dyDescent="0.25">
      <c r="C4738" s="12"/>
      <c r="D4738" s="7"/>
      <c r="P4738" s="14"/>
      <c r="Q4738" s="13"/>
    </row>
    <row r="4739" spans="3:17" x14ac:dyDescent="0.25">
      <c r="C4739" s="12"/>
      <c r="D4739" s="7"/>
      <c r="P4739" s="14"/>
      <c r="Q4739" s="13"/>
    </row>
    <row r="4740" spans="3:17" x14ac:dyDescent="0.25">
      <c r="C4740" s="12"/>
      <c r="D4740" s="7"/>
      <c r="P4740" s="14"/>
      <c r="Q4740" s="13"/>
    </row>
    <row r="4741" spans="3:17" x14ac:dyDescent="0.25">
      <c r="C4741" s="12"/>
      <c r="D4741" s="7"/>
      <c r="P4741" s="14"/>
      <c r="Q4741" s="13"/>
    </row>
    <row r="4742" spans="3:17" x14ac:dyDescent="0.25">
      <c r="C4742" s="12"/>
      <c r="D4742" s="7"/>
      <c r="P4742" s="14"/>
      <c r="Q4742" s="13"/>
    </row>
    <row r="4743" spans="3:17" x14ac:dyDescent="0.25">
      <c r="C4743" s="12"/>
      <c r="D4743" s="7"/>
      <c r="P4743" s="14"/>
      <c r="Q4743" s="13"/>
    </row>
    <row r="4744" spans="3:17" x14ac:dyDescent="0.25">
      <c r="C4744" s="12"/>
      <c r="D4744" s="7"/>
      <c r="P4744" s="14"/>
      <c r="Q4744" s="13"/>
    </row>
    <row r="4745" spans="3:17" x14ac:dyDescent="0.25">
      <c r="C4745" s="12"/>
      <c r="D4745" s="7"/>
      <c r="P4745" s="14"/>
      <c r="Q4745" s="13"/>
    </row>
    <row r="4746" spans="3:17" x14ac:dyDescent="0.25">
      <c r="C4746" s="12"/>
      <c r="D4746" s="7"/>
      <c r="P4746" s="14"/>
      <c r="Q4746" s="13"/>
    </row>
    <row r="4747" spans="3:17" x14ac:dyDescent="0.25">
      <c r="C4747" s="12"/>
      <c r="D4747" s="7"/>
      <c r="P4747" s="14"/>
      <c r="Q4747" s="13"/>
    </row>
    <row r="4748" spans="3:17" x14ac:dyDescent="0.25">
      <c r="C4748" s="12"/>
      <c r="D4748" s="7"/>
      <c r="P4748" s="14"/>
      <c r="Q4748" s="13"/>
    </row>
    <row r="4749" spans="3:17" x14ac:dyDescent="0.25">
      <c r="C4749" s="12"/>
      <c r="D4749" s="7"/>
      <c r="P4749" s="14"/>
      <c r="Q4749" s="13"/>
    </row>
    <row r="4750" spans="3:17" x14ac:dyDescent="0.25">
      <c r="C4750" s="12"/>
      <c r="D4750" s="7"/>
      <c r="P4750" s="14"/>
      <c r="Q4750" s="13"/>
    </row>
    <row r="4751" spans="3:17" x14ac:dyDescent="0.25">
      <c r="C4751" s="12"/>
      <c r="D4751" s="7"/>
      <c r="P4751" s="14"/>
      <c r="Q4751" s="13"/>
    </row>
    <row r="4752" spans="3:17" x14ac:dyDescent="0.25">
      <c r="C4752" s="12"/>
      <c r="D4752" s="7"/>
      <c r="P4752" s="14"/>
      <c r="Q4752" s="13"/>
    </row>
    <row r="4753" spans="3:17" x14ac:dyDescent="0.25">
      <c r="C4753" s="12"/>
      <c r="D4753" s="7"/>
      <c r="P4753" s="14"/>
      <c r="Q4753" s="13"/>
    </row>
    <row r="4754" spans="3:17" x14ac:dyDescent="0.25">
      <c r="C4754" s="12"/>
      <c r="D4754" s="7"/>
      <c r="P4754" s="14"/>
      <c r="Q4754" s="13"/>
    </row>
    <row r="4755" spans="3:17" x14ac:dyDescent="0.25">
      <c r="C4755" s="12"/>
      <c r="D4755" s="7"/>
      <c r="P4755" s="14"/>
      <c r="Q4755" s="13"/>
    </row>
    <row r="4756" spans="3:17" x14ac:dyDescent="0.25">
      <c r="C4756" s="12"/>
      <c r="D4756" s="7"/>
      <c r="P4756" s="14"/>
      <c r="Q4756" s="13"/>
    </row>
    <row r="4757" spans="3:17" x14ac:dyDescent="0.25">
      <c r="C4757" s="12"/>
      <c r="D4757" s="7"/>
      <c r="P4757" s="14"/>
      <c r="Q4757" s="13"/>
    </row>
    <row r="4758" spans="3:17" x14ac:dyDescent="0.25">
      <c r="C4758" s="12"/>
      <c r="D4758" s="7"/>
      <c r="P4758" s="14"/>
      <c r="Q4758" s="13"/>
    </row>
    <row r="4759" spans="3:17" x14ac:dyDescent="0.25">
      <c r="C4759" s="12"/>
      <c r="D4759" s="7"/>
      <c r="P4759" s="14"/>
      <c r="Q4759" s="13"/>
    </row>
    <row r="4760" spans="3:17" x14ac:dyDescent="0.25">
      <c r="C4760" s="12"/>
      <c r="D4760" s="7"/>
      <c r="P4760" s="14"/>
      <c r="Q4760" s="13"/>
    </row>
    <row r="4761" spans="3:17" x14ac:dyDescent="0.25">
      <c r="C4761" s="12"/>
      <c r="D4761" s="7"/>
      <c r="P4761" s="14"/>
      <c r="Q4761" s="13"/>
    </row>
    <row r="4762" spans="3:17" x14ac:dyDescent="0.25">
      <c r="C4762" s="12"/>
      <c r="D4762" s="7"/>
      <c r="P4762" s="14"/>
      <c r="Q4762" s="13"/>
    </row>
    <row r="4763" spans="3:17" x14ac:dyDescent="0.25">
      <c r="C4763" s="12"/>
      <c r="D4763" s="7"/>
      <c r="P4763" s="14"/>
      <c r="Q4763" s="13"/>
    </row>
    <row r="4764" spans="3:17" x14ac:dyDescent="0.25">
      <c r="C4764" s="12"/>
      <c r="D4764" s="7"/>
      <c r="P4764" s="14"/>
      <c r="Q4764" s="13"/>
    </row>
    <row r="4765" spans="3:17" x14ac:dyDescent="0.25">
      <c r="C4765" s="12"/>
      <c r="D4765" s="7"/>
      <c r="P4765" s="14"/>
      <c r="Q4765" s="13"/>
    </row>
    <row r="4766" spans="3:17" x14ac:dyDescent="0.25">
      <c r="C4766" s="12"/>
      <c r="D4766" s="7"/>
      <c r="P4766" s="14"/>
      <c r="Q4766" s="13"/>
    </row>
    <row r="4767" spans="3:17" x14ac:dyDescent="0.25">
      <c r="C4767" s="12"/>
      <c r="D4767" s="7"/>
      <c r="P4767" s="14"/>
      <c r="Q4767" s="13"/>
    </row>
    <row r="4768" spans="3:17" x14ac:dyDescent="0.25">
      <c r="C4768" s="12"/>
      <c r="D4768" s="7"/>
      <c r="P4768" s="14"/>
      <c r="Q4768" s="13"/>
    </row>
    <row r="4769" spans="3:17" x14ac:dyDescent="0.25">
      <c r="C4769" s="12"/>
      <c r="D4769" s="7"/>
      <c r="P4769" s="14"/>
      <c r="Q4769" s="13"/>
    </row>
    <row r="4770" spans="3:17" x14ac:dyDescent="0.25">
      <c r="C4770" s="12"/>
      <c r="D4770" s="7"/>
      <c r="P4770" s="14"/>
      <c r="Q4770" s="13"/>
    </row>
    <row r="4771" spans="3:17" x14ac:dyDescent="0.25">
      <c r="C4771" s="12"/>
      <c r="D4771" s="7"/>
      <c r="P4771" s="14"/>
      <c r="Q4771" s="13"/>
    </row>
    <row r="4772" spans="3:17" x14ac:dyDescent="0.25">
      <c r="C4772" s="12"/>
      <c r="D4772" s="7"/>
      <c r="P4772" s="14"/>
      <c r="Q4772" s="13"/>
    </row>
    <row r="4773" spans="3:17" x14ac:dyDescent="0.25">
      <c r="C4773" s="12"/>
      <c r="D4773" s="7"/>
      <c r="P4773" s="14"/>
      <c r="Q4773" s="13"/>
    </row>
    <row r="4774" spans="3:17" x14ac:dyDescent="0.25">
      <c r="C4774" s="12"/>
      <c r="D4774" s="7"/>
      <c r="P4774" s="14"/>
      <c r="Q4774" s="13"/>
    </row>
    <row r="4775" spans="3:17" x14ac:dyDescent="0.25">
      <c r="C4775" s="12"/>
      <c r="D4775" s="7"/>
      <c r="P4775" s="14"/>
      <c r="Q4775" s="13"/>
    </row>
    <row r="4776" spans="3:17" x14ac:dyDescent="0.25">
      <c r="C4776" s="12"/>
      <c r="D4776" s="7"/>
      <c r="P4776" s="14"/>
      <c r="Q4776" s="13"/>
    </row>
    <row r="4777" spans="3:17" x14ac:dyDescent="0.25">
      <c r="C4777" s="12"/>
      <c r="D4777" s="7"/>
      <c r="P4777" s="14"/>
      <c r="Q4777" s="13"/>
    </row>
    <row r="4778" spans="3:17" x14ac:dyDescent="0.25">
      <c r="C4778" s="12"/>
      <c r="D4778" s="7"/>
      <c r="P4778" s="14"/>
      <c r="Q4778" s="13"/>
    </row>
    <row r="4779" spans="3:17" x14ac:dyDescent="0.25">
      <c r="C4779" s="12"/>
      <c r="D4779" s="7"/>
      <c r="P4779" s="14"/>
      <c r="Q4779" s="13"/>
    </row>
    <row r="4780" spans="3:17" x14ac:dyDescent="0.25">
      <c r="C4780" s="12"/>
      <c r="D4780" s="7"/>
      <c r="P4780" s="14"/>
      <c r="Q4780" s="13"/>
    </row>
    <row r="4781" spans="3:17" x14ac:dyDescent="0.25">
      <c r="C4781" s="12"/>
      <c r="D4781" s="7"/>
      <c r="P4781" s="14"/>
      <c r="Q4781" s="13"/>
    </row>
    <row r="4782" spans="3:17" x14ac:dyDescent="0.25">
      <c r="C4782" s="12"/>
      <c r="D4782" s="7"/>
      <c r="P4782" s="14"/>
      <c r="Q4782" s="13"/>
    </row>
    <row r="4783" spans="3:17" x14ac:dyDescent="0.25">
      <c r="C4783" s="12"/>
      <c r="D4783" s="7"/>
      <c r="P4783" s="14"/>
      <c r="Q4783" s="13"/>
    </row>
    <row r="4784" spans="3:17" x14ac:dyDescent="0.25">
      <c r="C4784" s="12"/>
      <c r="D4784" s="7"/>
      <c r="P4784" s="14"/>
      <c r="Q4784" s="13"/>
    </row>
    <row r="4785" spans="3:17" x14ac:dyDescent="0.25">
      <c r="C4785" s="12"/>
      <c r="D4785" s="7"/>
      <c r="P4785" s="14"/>
      <c r="Q4785" s="13"/>
    </row>
    <row r="4786" spans="3:17" x14ac:dyDescent="0.25">
      <c r="C4786" s="12"/>
      <c r="D4786" s="7"/>
      <c r="P4786" s="14"/>
      <c r="Q4786" s="13"/>
    </row>
    <row r="4787" spans="3:17" x14ac:dyDescent="0.25">
      <c r="C4787" s="12"/>
      <c r="D4787" s="7"/>
      <c r="P4787" s="14"/>
      <c r="Q4787" s="13"/>
    </row>
    <row r="4788" spans="3:17" x14ac:dyDescent="0.25">
      <c r="C4788" s="12"/>
      <c r="D4788" s="7"/>
      <c r="P4788" s="14"/>
      <c r="Q4788" s="13"/>
    </row>
    <row r="4789" spans="3:17" x14ac:dyDescent="0.25">
      <c r="C4789" s="12"/>
      <c r="D4789" s="7"/>
      <c r="P4789" s="14"/>
      <c r="Q4789" s="13"/>
    </row>
    <row r="4790" spans="3:17" x14ac:dyDescent="0.25">
      <c r="C4790" s="12"/>
      <c r="D4790" s="7"/>
      <c r="P4790" s="14"/>
      <c r="Q4790" s="13"/>
    </row>
    <row r="4791" spans="3:17" x14ac:dyDescent="0.25">
      <c r="C4791" s="12"/>
      <c r="D4791" s="7"/>
      <c r="P4791" s="14"/>
      <c r="Q4791" s="13"/>
    </row>
    <row r="4792" spans="3:17" x14ac:dyDescent="0.25">
      <c r="C4792" s="12"/>
      <c r="D4792" s="7"/>
      <c r="P4792" s="14"/>
      <c r="Q4792" s="13"/>
    </row>
    <row r="4793" spans="3:17" x14ac:dyDescent="0.25">
      <c r="C4793" s="12"/>
      <c r="D4793" s="7"/>
      <c r="P4793" s="14"/>
      <c r="Q4793" s="13"/>
    </row>
    <row r="4794" spans="3:17" x14ac:dyDescent="0.25">
      <c r="C4794" s="12"/>
      <c r="D4794" s="7"/>
      <c r="P4794" s="14"/>
      <c r="Q4794" s="13"/>
    </row>
    <row r="4795" spans="3:17" x14ac:dyDescent="0.25">
      <c r="C4795" s="12"/>
      <c r="D4795" s="7"/>
      <c r="P4795" s="14"/>
      <c r="Q4795" s="13"/>
    </row>
    <row r="4796" spans="3:17" x14ac:dyDescent="0.25">
      <c r="C4796" s="12"/>
      <c r="D4796" s="7"/>
      <c r="P4796" s="14"/>
      <c r="Q4796" s="13"/>
    </row>
    <row r="4797" spans="3:17" x14ac:dyDescent="0.25">
      <c r="C4797" s="12"/>
      <c r="D4797" s="7"/>
      <c r="P4797" s="14"/>
      <c r="Q4797" s="13"/>
    </row>
    <row r="4798" spans="3:17" x14ac:dyDescent="0.25">
      <c r="C4798" s="12"/>
      <c r="D4798" s="7"/>
      <c r="P4798" s="14"/>
      <c r="Q4798" s="13"/>
    </row>
    <row r="4799" spans="3:17" x14ac:dyDescent="0.25">
      <c r="C4799" s="12"/>
      <c r="D4799" s="7"/>
      <c r="P4799" s="14"/>
      <c r="Q4799" s="13"/>
    </row>
    <row r="4800" spans="3:17" x14ac:dyDescent="0.25">
      <c r="C4800" s="12"/>
      <c r="D4800" s="7"/>
      <c r="P4800" s="14"/>
      <c r="Q4800" s="13"/>
    </row>
    <row r="4801" spans="3:17" x14ac:dyDescent="0.25">
      <c r="C4801" s="12"/>
      <c r="D4801" s="7"/>
      <c r="P4801" s="14"/>
      <c r="Q4801" s="13"/>
    </row>
    <row r="4802" spans="3:17" x14ac:dyDescent="0.25">
      <c r="C4802" s="12"/>
      <c r="D4802" s="7"/>
      <c r="P4802" s="14"/>
      <c r="Q4802" s="13"/>
    </row>
    <row r="4803" spans="3:17" x14ac:dyDescent="0.25">
      <c r="C4803" s="12"/>
      <c r="D4803" s="7"/>
      <c r="P4803" s="14"/>
      <c r="Q4803" s="13"/>
    </row>
    <row r="4804" spans="3:17" x14ac:dyDescent="0.25">
      <c r="C4804" s="12"/>
      <c r="D4804" s="7"/>
      <c r="P4804" s="14"/>
      <c r="Q4804" s="13"/>
    </row>
    <row r="4805" spans="3:17" x14ac:dyDescent="0.25">
      <c r="C4805" s="12"/>
      <c r="D4805" s="7"/>
      <c r="P4805" s="14"/>
      <c r="Q4805" s="13"/>
    </row>
    <row r="4806" spans="3:17" x14ac:dyDescent="0.25">
      <c r="C4806" s="12"/>
      <c r="D4806" s="7"/>
      <c r="P4806" s="14"/>
      <c r="Q4806" s="13"/>
    </row>
    <row r="4807" spans="3:17" x14ac:dyDescent="0.25">
      <c r="C4807" s="12"/>
      <c r="D4807" s="7"/>
      <c r="P4807" s="14"/>
      <c r="Q4807" s="13"/>
    </row>
    <row r="4808" spans="3:17" x14ac:dyDescent="0.25">
      <c r="C4808" s="12"/>
      <c r="D4808" s="7"/>
      <c r="P4808" s="14"/>
      <c r="Q4808" s="13"/>
    </row>
    <row r="4809" spans="3:17" x14ac:dyDescent="0.25">
      <c r="C4809" s="12"/>
      <c r="D4809" s="7"/>
      <c r="P4809" s="14"/>
      <c r="Q4809" s="13"/>
    </row>
    <row r="4810" spans="3:17" x14ac:dyDescent="0.25">
      <c r="C4810" s="12"/>
      <c r="D4810" s="7"/>
      <c r="P4810" s="14"/>
      <c r="Q4810" s="13"/>
    </row>
    <row r="4811" spans="3:17" x14ac:dyDescent="0.25">
      <c r="C4811" s="12"/>
      <c r="D4811" s="7"/>
      <c r="P4811" s="14"/>
      <c r="Q4811" s="13"/>
    </row>
    <row r="4812" spans="3:17" x14ac:dyDescent="0.25">
      <c r="C4812" s="12"/>
      <c r="D4812" s="7"/>
      <c r="P4812" s="14"/>
      <c r="Q4812" s="13"/>
    </row>
    <row r="4813" spans="3:17" x14ac:dyDescent="0.25">
      <c r="C4813" s="12"/>
      <c r="D4813" s="7"/>
      <c r="P4813" s="14"/>
      <c r="Q4813" s="13"/>
    </row>
    <row r="4814" spans="3:17" x14ac:dyDescent="0.25">
      <c r="C4814" s="12"/>
      <c r="D4814" s="7"/>
      <c r="P4814" s="14"/>
      <c r="Q4814" s="13"/>
    </row>
    <row r="4815" spans="3:17" x14ac:dyDescent="0.25">
      <c r="C4815" s="12"/>
      <c r="D4815" s="7"/>
      <c r="P4815" s="14"/>
      <c r="Q4815" s="13"/>
    </row>
    <row r="4816" spans="3:17" x14ac:dyDescent="0.25">
      <c r="C4816" s="12"/>
      <c r="D4816" s="7"/>
      <c r="P4816" s="14"/>
      <c r="Q4816" s="13"/>
    </row>
    <row r="4817" spans="3:17" x14ac:dyDescent="0.25">
      <c r="C4817" s="12"/>
      <c r="D4817" s="7"/>
      <c r="P4817" s="14"/>
      <c r="Q4817" s="13"/>
    </row>
    <row r="4818" spans="3:17" x14ac:dyDescent="0.25">
      <c r="C4818" s="12"/>
      <c r="D4818" s="7"/>
      <c r="P4818" s="14"/>
      <c r="Q4818" s="13"/>
    </row>
    <row r="4819" spans="3:17" x14ac:dyDescent="0.25">
      <c r="C4819" s="12"/>
      <c r="D4819" s="7"/>
      <c r="P4819" s="14"/>
      <c r="Q4819" s="13"/>
    </row>
    <row r="4820" spans="3:17" x14ac:dyDescent="0.25">
      <c r="C4820" s="12"/>
      <c r="D4820" s="7"/>
      <c r="P4820" s="14"/>
      <c r="Q4820" s="13"/>
    </row>
    <row r="4821" spans="3:17" x14ac:dyDescent="0.25">
      <c r="C4821" s="12"/>
      <c r="D4821" s="7"/>
      <c r="P4821" s="14"/>
      <c r="Q4821" s="13"/>
    </row>
    <row r="4822" spans="3:17" x14ac:dyDescent="0.25">
      <c r="C4822" s="12"/>
      <c r="D4822" s="7"/>
      <c r="P4822" s="14"/>
      <c r="Q4822" s="13"/>
    </row>
    <row r="4823" spans="3:17" x14ac:dyDescent="0.25">
      <c r="C4823" s="12"/>
      <c r="D4823" s="7"/>
      <c r="P4823" s="14"/>
      <c r="Q4823" s="13"/>
    </row>
    <row r="4824" spans="3:17" x14ac:dyDescent="0.25">
      <c r="C4824" s="12"/>
      <c r="D4824" s="7"/>
      <c r="P4824" s="14"/>
      <c r="Q4824" s="13"/>
    </row>
    <row r="4825" spans="3:17" x14ac:dyDescent="0.25">
      <c r="C4825" s="12"/>
      <c r="D4825" s="7"/>
      <c r="P4825" s="14"/>
      <c r="Q4825" s="13"/>
    </row>
    <row r="4826" spans="3:17" x14ac:dyDescent="0.25">
      <c r="C4826" s="12"/>
      <c r="D4826" s="7"/>
      <c r="P4826" s="14"/>
      <c r="Q4826" s="13"/>
    </row>
    <row r="4827" spans="3:17" x14ac:dyDescent="0.25">
      <c r="C4827" s="12"/>
      <c r="D4827" s="7"/>
      <c r="P4827" s="14"/>
      <c r="Q4827" s="13"/>
    </row>
    <row r="4828" spans="3:17" x14ac:dyDescent="0.25">
      <c r="C4828" s="12"/>
      <c r="D4828" s="7"/>
      <c r="P4828" s="14"/>
      <c r="Q4828" s="13"/>
    </row>
    <row r="4829" spans="3:17" x14ac:dyDescent="0.25">
      <c r="C4829" s="12"/>
      <c r="D4829" s="7"/>
      <c r="P4829" s="14"/>
      <c r="Q4829" s="13"/>
    </row>
    <row r="4830" spans="3:17" x14ac:dyDescent="0.25">
      <c r="C4830" s="12"/>
      <c r="D4830" s="7"/>
      <c r="P4830" s="14"/>
      <c r="Q4830" s="13"/>
    </row>
    <row r="4831" spans="3:17" x14ac:dyDescent="0.25">
      <c r="C4831" s="12"/>
      <c r="D4831" s="7"/>
      <c r="P4831" s="14"/>
      <c r="Q4831" s="13"/>
    </row>
    <row r="4832" spans="3:17" x14ac:dyDescent="0.25">
      <c r="C4832" s="12"/>
      <c r="D4832" s="7"/>
      <c r="P4832" s="14"/>
      <c r="Q4832" s="13"/>
    </row>
    <row r="4833" spans="3:17" x14ac:dyDescent="0.25">
      <c r="C4833" s="12"/>
      <c r="D4833" s="7"/>
      <c r="P4833" s="14"/>
      <c r="Q4833" s="13"/>
    </row>
    <row r="4834" spans="3:17" x14ac:dyDescent="0.25">
      <c r="C4834" s="12"/>
      <c r="D4834" s="7"/>
      <c r="P4834" s="14"/>
      <c r="Q4834" s="13"/>
    </row>
    <row r="4835" spans="3:17" x14ac:dyDescent="0.25">
      <c r="C4835" s="12"/>
      <c r="D4835" s="7"/>
      <c r="P4835" s="14"/>
      <c r="Q4835" s="13"/>
    </row>
    <row r="4836" spans="3:17" x14ac:dyDescent="0.25">
      <c r="C4836" s="12"/>
      <c r="D4836" s="7"/>
      <c r="P4836" s="14"/>
      <c r="Q4836" s="13"/>
    </row>
    <row r="4837" spans="3:17" x14ac:dyDescent="0.25">
      <c r="C4837" s="12"/>
      <c r="D4837" s="7"/>
      <c r="P4837" s="14"/>
      <c r="Q4837" s="13"/>
    </row>
    <row r="4838" spans="3:17" x14ac:dyDescent="0.25">
      <c r="C4838" s="12"/>
      <c r="D4838" s="7"/>
      <c r="P4838" s="14"/>
      <c r="Q4838" s="13"/>
    </row>
    <row r="4839" spans="3:17" x14ac:dyDescent="0.25">
      <c r="C4839" s="12"/>
      <c r="D4839" s="7"/>
      <c r="P4839" s="14"/>
      <c r="Q4839" s="13"/>
    </row>
    <row r="4840" spans="3:17" x14ac:dyDescent="0.25">
      <c r="C4840" s="12"/>
      <c r="D4840" s="7"/>
      <c r="P4840" s="14"/>
      <c r="Q4840" s="13"/>
    </row>
    <row r="4841" spans="3:17" x14ac:dyDescent="0.25">
      <c r="C4841" s="12"/>
      <c r="D4841" s="7"/>
      <c r="P4841" s="14"/>
      <c r="Q4841" s="13"/>
    </row>
    <row r="4842" spans="3:17" x14ac:dyDescent="0.25">
      <c r="C4842" s="12"/>
      <c r="D4842" s="7"/>
      <c r="P4842" s="14"/>
      <c r="Q4842" s="13"/>
    </row>
    <row r="4843" spans="3:17" x14ac:dyDescent="0.25">
      <c r="C4843" s="12"/>
      <c r="D4843" s="7"/>
      <c r="P4843" s="14"/>
      <c r="Q4843" s="13"/>
    </row>
    <row r="4844" spans="3:17" x14ac:dyDescent="0.25">
      <c r="C4844" s="12"/>
      <c r="D4844" s="7"/>
      <c r="P4844" s="14"/>
      <c r="Q4844" s="13"/>
    </row>
    <row r="4845" spans="3:17" x14ac:dyDescent="0.25">
      <c r="C4845" s="12"/>
      <c r="D4845" s="7"/>
      <c r="P4845" s="14"/>
      <c r="Q4845" s="13"/>
    </row>
    <row r="4846" spans="3:17" x14ac:dyDescent="0.25">
      <c r="C4846" s="12"/>
      <c r="D4846" s="7"/>
      <c r="P4846" s="14"/>
      <c r="Q4846" s="13"/>
    </row>
    <row r="4847" spans="3:17" x14ac:dyDescent="0.25">
      <c r="C4847" s="12"/>
      <c r="D4847" s="7"/>
      <c r="P4847" s="14"/>
      <c r="Q4847" s="13"/>
    </row>
    <row r="4848" spans="3:17" x14ac:dyDescent="0.25">
      <c r="C4848" s="12"/>
      <c r="D4848" s="7"/>
      <c r="P4848" s="14"/>
      <c r="Q4848" s="13"/>
    </row>
    <row r="4849" spans="3:17" x14ac:dyDescent="0.25">
      <c r="C4849" s="12"/>
      <c r="D4849" s="7"/>
      <c r="P4849" s="14"/>
      <c r="Q4849" s="13"/>
    </row>
    <row r="4850" spans="3:17" x14ac:dyDescent="0.25">
      <c r="C4850" s="12"/>
      <c r="D4850" s="7"/>
      <c r="P4850" s="14"/>
      <c r="Q4850" s="13"/>
    </row>
    <row r="4851" spans="3:17" x14ac:dyDescent="0.25">
      <c r="C4851" s="12"/>
      <c r="D4851" s="7"/>
      <c r="P4851" s="14"/>
      <c r="Q4851" s="13"/>
    </row>
    <row r="4852" spans="3:17" x14ac:dyDescent="0.25">
      <c r="C4852" s="12"/>
      <c r="D4852" s="7"/>
      <c r="P4852" s="14"/>
      <c r="Q4852" s="13"/>
    </row>
    <row r="4853" spans="3:17" x14ac:dyDescent="0.25">
      <c r="C4853" s="12"/>
      <c r="D4853" s="7"/>
      <c r="P4853" s="14"/>
      <c r="Q4853" s="13"/>
    </row>
    <row r="4854" spans="3:17" x14ac:dyDescent="0.25">
      <c r="C4854" s="12"/>
      <c r="D4854" s="7"/>
      <c r="P4854" s="14"/>
      <c r="Q4854" s="13"/>
    </row>
    <row r="4855" spans="3:17" x14ac:dyDescent="0.25">
      <c r="C4855" s="12"/>
      <c r="D4855" s="7"/>
      <c r="P4855" s="14"/>
      <c r="Q4855" s="13"/>
    </row>
    <row r="4856" spans="3:17" x14ac:dyDescent="0.25">
      <c r="C4856" s="12"/>
      <c r="D4856" s="7"/>
      <c r="P4856" s="14"/>
      <c r="Q4856" s="13"/>
    </row>
    <row r="4857" spans="3:17" x14ac:dyDescent="0.25">
      <c r="C4857" s="12"/>
      <c r="D4857" s="7"/>
      <c r="P4857" s="14"/>
      <c r="Q4857" s="13"/>
    </row>
    <row r="4858" spans="3:17" x14ac:dyDescent="0.25">
      <c r="C4858" s="12"/>
      <c r="D4858" s="7"/>
      <c r="P4858" s="14"/>
      <c r="Q4858" s="13"/>
    </row>
    <row r="4859" spans="3:17" x14ac:dyDescent="0.25">
      <c r="C4859" s="12"/>
      <c r="D4859" s="7"/>
      <c r="P4859" s="14"/>
      <c r="Q4859" s="13"/>
    </row>
    <row r="4860" spans="3:17" x14ac:dyDescent="0.25">
      <c r="C4860" s="12"/>
      <c r="D4860" s="7"/>
      <c r="P4860" s="14"/>
      <c r="Q4860" s="13"/>
    </row>
    <row r="4861" spans="3:17" x14ac:dyDescent="0.25">
      <c r="C4861" s="12"/>
      <c r="D4861" s="7"/>
      <c r="P4861" s="14"/>
      <c r="Q4861" s="13"/>
    </row>
    <row r="4862" spans="3:17" x14ac:dyDescent="0.25">
      <c r="C4862" s="12"/>
      <c r="D4862" s="7"/>
      <c r="P4862" s="14"/>
      <c r="Q4862" s="13"/>
    </row>
    <row r="4863" spans="3:17" x14ac:dyDescent="0.25">
      <c r="C4863" s="12"/>
      <c r="D4863" s="7"/>
      <c r="P4863" s="14"/>
      <c r="Q4863" s="13"/>
    </row>
    <row r="4864" spans="3:17" x14ac:dyDescent="0.25">
      <c r="C4864" s="12"/>
      <c r="D4864" s="7"/>
      <c r="P4864" s="14"/>
      <c r="Q4864" s="13"/>
    </row>
    <row r="4865" spans="3:17" x14ac:dyDescent="0.25">
      <c r="C4865" s="12"/>
      <c r="D4865" s="7"/>
      <c r="P4865" s="14"/>
      <c r="Q4865" s="13"/>
    </row>
    <row r="4866" spans="3:17" x14ac:dyDescent="0.25">
      <c r="C4866" s="12"/>
      <c r="D4866" s="7"/>
      <c r="P4866" s="14"/>
      <c r="Q4866" s="13"/>
    </row>
    <row r="4867" spans="3:17" x14ac:dyDescent="0.25">
      <c r="C4867" s="12"/>
      <c r="D4867" s="7"/>
      <c r="P4867" s="14"/>
      <c r="Q4867" s="13"/>
    </row>
    <row r="4868" spans="3:17" x14ac:dyDescent="0.25">
      <c r="C4868" s="12"/>
      <c r="D4868" s="7"/>
      <c r="P4868" s="14"/>
      <c r="Q4868" s="13"/>
    </row>
    <row r="4869" spans="3:17" x14ac:dyDescent="0.25">
      <c r="C4869" s="12"/>
      <c r="D4869" s="7"/>
      <c r="P4869" s="14"/>
      <c r="Q4869" s="13"/>
    </row>
    <row r="4870" spans="3:17" x14ac:dyDescent="0.25">
      <c r="C4870" s="12"/>
      <c r="D4870" s="7"/>
      <c r="P4870" s="14"/>
      <c r="Q4870" s="13"/>
    </row>
    <row r="4871" spans="3:17" x14ac:dyDescent="0.25">
      <c r="C4871" s="12"/>
      <c r="D4871" s="7"/>
      <c r="P4871" s="14"/>
      <c r="Q4871" s="13"/>
    </row>
    <row r="4872" spans="3:17" x14ac:dyDescent="0.25">
      <c r="C4872" s="12"/>
      <c r="D4872" s="7"/>
      <c r="P4872" s="14"/>
      <c r="Q4872" s="13"/>
    </row>
    <row r="4873" spans="3:17" x14ac:dyDescent="0.25">
      <c r="C4873" s="12"/>
      <c r="D4873" s="7"/>
      <c r="P4873" s="14"/>
      <c r="Q4873" s="13"/>
    </row>
    <row r="4874" spans="3:17" x14ac:dyDescent="0.25">
      <c r="C4874" s="12"/>
      <c r="D4874" s="7"/>
      <c r="P4874" s="14"/>
      <c r="Q4874" s="13"/>
    </row>
    <row r="4875" spans="3:17" x14ac:dyDescent="0.25">
      <c r="C4875" s="12"/>
      <c r="D4875" s="7"/>
      <c r="P4875" s="14"/>
      <c r="Q4875" s="13"/>
    </row>
    <row r="4876" spans="3:17" x14ac:dyDescent="0.25">
      <c r="C4876" s="12"/>
      <c r="D4876" s="7"/>
      <c r="P4876" s="14"/>
      <c r="Q4876" s="13"/>
    </row>
    <row r="4877" spans="3:17" x14ac:dyDescent="0.25">
      <c r="C4877" s="12"/>
      <c r="D4877" s="7"/>
      <c r="P4877" s="14"/>
      <c r="Q4877" s="13"/>
    </row>
    <row r="4878" spans="3:17" x14ac:dyDescent="0.25">
      <c r="C4878" s="12"/>
      <c r="D4878" s="7"/>
      <c r="P4878" s="14"/>
      <c r="Q4878" s="13"/>
    </row>
    <row r="4879" spans="3:17" x14ac:dyDescent="0.25">
      <c r="C4879" s="12"/>
      <c r="D4879" s="7"/>
      <c r="P4879" s="14"/>
      <c r="Q4879" s="13"/>
    </row>
    <row r="4880" spans="3:17" x14ac:dyDescent="0.25">
      <c r="C4880" s="12"/>
      <c r="D4880" s="7"/>
      <c r="P4880" s="14"/>
      <c r="Q4880" s="13"/>
    </row>
    <row r="4881" spans="3:17" x14ac:dyDescent="0.25">
      <c r="C4881" s="12"/>
      <c r="D4881" s="7"/>
      <c r="P4881" s="14"/>
      <c r="Q4881" s="13"/>
    </row>
    <row r="4882" spans="3:17" x14ac:dyDescent="0.25">
      <c r="C4882" s="12"/>
      <c r="D4882" s="7"/>
      <c r="P4882" s="14"/>
      <c r="Q4882" s="13"/>
    </row>
    <row r="4883" spans="3:17" x14ac:dyDescent="0.25">
      <c r="C4883" s="12"/>
      <c r="D4883" s="7"/>
      <c r="P4883" s="14"/>
      <c r="Q4883" s="13"/>
    </row>
    <row r="4884" spans="3:17" x14ac:dyDescent="0.25">
      <c r="C4884" s="12"/>
      <c r="D4884" s="7"/>
      <c r="P4884" s="14"/>
      <c r="Q4884" s="13"/>
    </row>
    <row r="4885" spans="3:17" x14ac:dyDescent="0.25">
      <c r="C4885" s="12"/>
      <c r="D4885" s="7"/>
      <c r="P4885" s="14"/>
      <c r="Q4885" s="13"/>
    </row>
    <row r="4886" spans="3:17" x14ac:dyDescent="0.25">
      <c r="C4886" s="12"/>
      <c r="D4886" s="7"/>
      <c r="P4886" s="14"/>
      <c r="Q4886" s="13"/>
    </row>
    <row r="4887" spans="3:17" x14ac:dyDescent="0.25">
      <c r="C4887" s="12"/>
      <c r="D4887" s="7"/>
      <c r="P4887" s="14"/>
      <c r="Q4887" s="13"/>
    </row>
    <row r="4888" spans="3:17" x14ac:dyDescent="0.25">
      <c r="C4888" s="12"/>
      <c r="D4888" s="7"/>
      <c r="P4888" s="14"/>
      <c r="Q4888" s="13"/>
    </row>
    <row r="4889" spans="3:17" x14ac:dyDescent="0.25">
      <c r="C4889" s="12"/>
      <c r="D4889" s="7"/>
      <c r="P4889" s="14"/>
      <c r="Q4889" s="13"/>
    </row>
    <row r="4890" spans="3:17" x14ac:dyDescent="0.25">
      <c r="C4890" s="12"/>
      <c r="D4890" s="7"/>
      <c r="P4890" s="14"/>
      <c r="Q4890" s="13"/>
    </row>
    <row r="4891" spans="3:17" x14ac:dyDescent="0.25">
      <c r="C4891" s="12"/>
      <c r="D4891" s="7"/>
      <c r="P4891" s="14"/>
      <c r="Q4891" s="13"/>
    </row>
    <row r="4892" spans="3:17" x14ac:dyDescent="0.25">
      <c r="C4892" s="12"/>
      <c r="D4892" s="7"/>
      <c r="P4892" s="14"/>
      <c r="Q4892" s="13"/>
    </row>
    <row r="4893" spans="3:17" x14ac:dyDescent="0.25">
      <c r="C4893" s="12"/>
      <c r="D4893" s="7"/>
      <c r="P4893" s="14"/>
      <c r="Q4893" s="13"/>
    </row>
    <row r="4894" spans="3:17" x14ac:dyDescent="0.25">
      <c r="C4894" s="12"/>
      <c r="D4894" s="7"/>
      <c r="P4894" s="14"/>
      <c r="Q4894" s="13"/>
    </row>
    <row r="4895" spans="3:17" x14ac:dyDescent="0.25">
      <c r="C4895" s="12"/>
      <c r="D4895" s="7"/>
      <c r="P4895" s="14"/>
      <c r="Q4895" s="13"/>
    </row>
    <row r="4896" spans="3:17" x14ac:dyDescent="0.25">
      <c r="C4896" s="12"/>
      <c r="D4896" s="7"/>
      <c r="P4896" s="14"/>
      <c r="Q4896" s="13"/>
    </row>
    <row r="4897" spans="3:17" x14ac:dyDescent="0.25">
      <c r="C4897" s="12"/>
      <c r="D4897" s="7"/>
      <c r="P4897" s="14"/>
      <c r="Q4897" s="13"/>
    </row>
    <row r="4898" spans="3:17" x14ac:dyDescent="0.25">
      <c r="C4898" s="12"/>
      <c r="D4898" s="7"/>
      <c r="P4898" s="14"/>
      <c r="Q4898" s="13"/>
    </row>
    <row r="4899" spans="3:17" x14ac:dyDescent="0.25">
      <c r="C4899" s="12"/>
      <c r="D4899" s="7"/>
      <c r="P4899" s="14"/>
      <c r="Q4899" s="13"/>
    </row>
    <row r="4900" spans="3:17" x14ac:dyDescent="0.25">
      <c r="C4900" s="12"/>
      <c r="D4900" s="7"/>
      <c r="P4900" s="14"/>
      <c r="Q4900" s="13"/>
    </row>
    <row r="4901" spans="3:17" x14ac:dyDescent="0.25">
      <c r="C4901" s="12"/>
      <c r="D4901" s="7"/>
      <c r="P4901" s="14"/>
      <c r="Q4901" s="13"/>
    </row>
    <row r="4902" spans="3:17" x14ac:dyDescent="0.25">
      <c r="C4902" s="12"/>
      <c r="D4902" s="7"/>
      <c r="P4902" s="14"/>
      <c r="Q4902" s="13"/>
    </row>
    <row r="4903" spans="3:17" x14ac:dyDescent="0.25">
      <c r="C4903" s="12"/>
      <c r="D4903" s="7"/>
      <c r="P4903" s="14"/>
      <c r="Q4903" s="13"/>
    </row>
    <row r="4904" spans="3:17" x14ac:dyDescent="0.25">
      <c r="C4904" s="12"/>
      <c r="D4904" s="7"/>
      <c r="P4904" s="14"/>
      <c r="Q4904" s="13"/>
    </row>
    <row r="4905" spans="3:17" x14ac:dyDescent="0.25">
      <c r="C4905" s="12"/>
      <c r="D4905" s="7"/>
      <c r="P4905" s="14"/>
      <c r="Q4905" s="13"/>
    </row>
    <row r="4906" spans="3:17" x14ac:dyDescent="0.25">
      <c r="C4906" s="12"/>
      <c r="D4906" s="7"/>
      <c r="P4906" s="14"/>
      <c r="Q4906" s="13"/>
    </row>
    <row r="4907" spans="3:17" x14ac:dyDescent="0.25">
      <c r="C4907" s="12"/>
      <c r="D4907" s="7"/>
      <c r="P4907" s="14"/>
      <c r="Q4907" s="13"/>
    </row>
    <row r="4908" spans="3:17" x14ac:dyDescent="0.25">
      <c r="C4908" s="12"/>
      <c r="D4908" s="7"/>
      <c r="P4908" s="14"/>
      <c r="Q4908" s="13"/>
    </row>
    <row r="4909" spans="3:17" x14ac:dyDescent="0.25">
      <c r="C4909" s="12"/>
      <c r="D4909" s="7"/>
      <c r="P4909" s="14"/>
      <c r="Q4909" s="13"/>
    </row>
    <row r="4910" spans="3:17" x14ac:dyDescent="0.25">
      <c r="C4910" s="12"/>
      <c r="D4910" s="7"/>
      <c r="P4910" s="14"/>
      <c r="Q4910" s="13"/>
    </row>
    <row r="4911" spans="3:17" x14ac:dyDescent="0.25">
      <c r="C4911" s="12"/>
      <c r="D4911" s="7"/>
      <c r="P4911" s="14"/>
      <c r="Q4911" s="13"/>
    </row>
    <row r="4912" spans="3:17" x14ac:dyDescent="0.25">
      <c r="C4912" s="12"/>
      <c r="D4912" s="7"/>
      <c r="P4912" s="14"/>
      <c r="Q4912" s="13"/>
    </row>
    <row r="4913" spans="3:17" x14ac:dyDescent="0.25">
      <c r="C4913" s="12"/>
      <c r="D4913" s="7"/>
      <c r="P4913" s="14"/>
      <c r="Q4913" s="13"/>
    </row>
    <row r="4914" spans="3:17" x14ac:dyDescent="0.25">
      <c r="C4914" s="12"/>
      <c r="D4914" s="7"/>
      <c r="P4914" s="14"/>
      <c r="Q4914" s="13"/>
    </row>
    <row r="4915" spans="3:17" x14ac:dyDescent="0.25">
      <c r="C4915" s="12"/>
      <c r="D4915" s="7"/>
      <c r="P4915" s="14"/>
      <c r="Q4915" s="13"/>
    </row>
    <row r="4916" spans="3:17" x14ac:dyDescent="0.25">
      <c r="C4916" s="12"/>
      <c r="D4916" s="7"/>
      <c r="P4916" s="14"/>
      <c r="Q4916" s="13"/>
    </row>
    <row r="4917" spans="3:17" x14ac:dyDescent="0.25">
      <c r="C4917" s="12"/>
      <c r="D4917" s="7"/>
      <c r="P4917" s="14"/>
      <c r="Q4917" s="13"/>
    </row>
    <row r="4918" spans="3:17" x14ac:dyDescent="0.25">
      <c r="C4918" s="12"/>
      <c r="D4918" s="7"/>
      <c r="P4918" s="14"/>
      <c r="Q4918" s="13"/>
    </row>
    <row r="4919" spans="3:17" x14ac:dyDescent="0.25">
      <c r="C4919" s="12"/>
      <c r="D4919" s="7"/>
      <c r="P4919" s="14"/>
      <c r="Q4919" s="13"/>
    </row>
    <row r="4920" spans="3:17" x14ac:dyDescent="0.25">
      <c r="C4920" s="12"/>
      <c r="D4920" s="7"/>
      <c r="P4920" s="14"/>
      <c r="Q4920" s="13"/>
    </row>
    <row r="4921" spans="3:17" x14ac:dyDescent="0.25">
      <c r="C4921" s="12"/>
      <c r="D4921" s="7"/>
      <c r="P4921" s="14"/>
      <c r="Q4921" s="13"/>
    </row>
    <row r="4922" spans="3:17" x14ac:dyDescent="0.25">
      <c r="C4922" s="12"/>
      <c r="D4922" s="7"/>
      <c r="P4922" s="14"/>
      <c r="Q4922" s="13"/>
    </row>
    <row r="4923" spans="3:17" x14ac:dyDescent="0.25">
      <c r="C4923" s="12"/>
      <c r="D4923" s="7"/>
      <c r="P4923" s="14"/>
      <c r="Q4923" s="13"/>
    </row>
    <row r="4924" spans="3:17" x14ac:dyDescent="0.25">
      <c r="C4924" s="12"/>
      <c r="D4924" s="7"/>
      <c r="P4924" s="14"/>
      <c r="Q4924" s="13"/>
    </row>
    <row r="4925" spans="3:17" x14ac:dyDescent="0.25">
      <c r="C4925" s="12"/>
      <c r="D4925" s="7"/>
      <c r="P4925" s="14"/>
      <c r="Q4925" s="13"/>
    </row>
    <row r="4926" spans="3:17" x14ac:dyDescent="0.25">
      <c r="C4926" s="12"/>
      <c r="D4926" s="7"/>
      <c r="P4926" s="14"/>
      <c r="Q4926" s="13"/>
    </row>
    <row r="4927" spans="3:17" x14ac:dyDescent="0.25">
      <c r="C4927" s="12"/>
      <c r="D4927" s="7"/>
      <c r="P4927" s="14"/>
      <c r="Q4927" s="13"/>
    </row>
    <row r="4928" spans="3:17" x14ac:dyDescent="0.25">
      <c r="C4928" s="12"/>
      <c r="D4928" s="7"/>
      <c r="P4928" s="14"/>
      <c r="Q4928" s="13"/>
    </row>
    <row r="4929" spans="3:17" x14ac:dyDescent="0.25">
      <c r="C4929" s="12"/>
      <c r="D4929" s="7"/>
      <c r="P4929" s="14"/>
      <c r="Q4929" s="13"/>
    </row>
    <row r="4930" spans="3:17" x14ac:dyDescent="0.25">
      <c r="C4930" s="12"/>
      <c r="D4930" s="7"/>
      <c r="P4930" s="14"/>
      <c r="Q4930" s="13"/>
    </row>
    <row r="4931" spans="3:17" x14ac:dyDescent="0.25">
      <c r="C4931" s="12"/>
      <c r="D4931" s="7"/>
      <c r="P4931" s="14"/>
      <c r="Q4931" s="13"/>
    </row>
    <row r="4932" spans="3:17" x14ac:dyDescent="0.25">
      <c r="C4932" s="12"/>
      <c r="D4932" s="7"/>
      <c r="P4932" s="14"/>
      <c r="Q4932" s="13"/>
    </row>
    <row r="4933" spans="3:17" x14ac:dyDescent="0.25">
      <c r="C4933" s="12"/>
      <c r="D4933" s="7"/>
      <c r="P4933" s="14"/>
      <c r="Q4933" s="13"/>
    </row>
    <row r="4934" spans="3:17" x14ac:dyDescent="0.25">
      <c r="C4934" s="12"/>
      <c r="D4934" s="7"/>
      <c r="P4934" s="14"/>
      <c r="Q4934" s="13"/>
    </row>
    <row r="4935" spans="3:17" x14ac:dyDescent="0.25">
      <c r="C4935" s="12"/>
      <c r="D4935" s="7"/>
      <c r="P4935" s="14"/>
      <c r="Q4935" s="13"/>
    </row>
    <row r="4936" spans="3:17" x14ac:dyDescent="0.25">
      <c r="C4936" s="12"/>
      <c r="D4936" s="7"/>
      <c r="P4936" s="14"/>
      <c r="Q4936" s="13"/>
    </row>
    <row r="4937" spans="3:17" x14ac:dyDescent="0.25">
      <c r="C4937" s="12"/>
      <c r="D4937" s="7"/>
      <c r="P4937" s="14"/>
      <c r="Q4937" s="13"/>
    </row>
    <row r="4938" spans="3:17" x14ac:dyDescent="0.25">
      <c r="C4938" s="12"/>
      <c r="D4938" s="7"/>
      <c r="P4938" s="14"/>
      <c r="Q4938" s="13"/>
    </row>
    <row r="4939" spans="3:17" x14ac:dyDescent="0.25">
      <c r="C4939" s="12"/>
      <c r="D4939" s="7"/>
      <c r="P4939" s="14"/>
      <c r="Q4939" s="13"/>
    </row>
    <row r="4940" spans="3:17" x14ac:dyDescent="0.25">
      <c r="C4940" s="12"/>
      <c r="D4940" s="7"/>
      <c r="P4940" s="14"/>
      <c r="Q4940" s="13"/>
    </row>
    <row r="4941" spans="3:17" x14ac:dyDescent="0.25">
      <c r="C4941" s="12"/>
      <c r="D4941" s="7"/>
      <c r="P4941" s="14"/>
      <c r="Q4941" s="13"/>
    </row>
    <row r="4942" spans="3:17" x14ac:dyDescent="0.25">
      <c r="C4942" s="12"/>
      <c r="D4942" s="7"/>
      <c r="P4942" s="14"/>
      <c r="Q4942" s="13"/>
    </row>
    <row r="4943" spans="3:17" x14ac:dyDescent="0.25">
      <c r="C4943" s="12"/>
      <c r="D4943" s="7"/>
      <c r="P4943" s="14"/>
      <c r="Q4943" s="13"/>
    </row>
    <row r="4944" spans="3:17" x14ac:dyDescent="0.25">
      <c r="C4944" s="12"/>
      <c r="D4944" s="7"/>
      <c r="P4944" s="14"/>
      <c r="Q4944" s="13"/>
    </row>
    <row r="4945" spans="3:17" x14ac:dyDescent="0.25">
      <c r="C4945" s="12"/>
      <c r="D4945" s="7"/>
      <c r="P4945" s="14"/>
      <c r="Q4945" s="13"/>
    </row>
    <row r="4946" spans="3:17" x14ac:dyDescent="0.25">
      <c r="C4946" s="12"/>
      <c r="D4946" s="7"/>
      <c r="P4946" s="14"/>
      <c r="Q4946" s="13"/>
    </row>
    <row r="4947" spans="3:17" x14ac:dyDescent="0.25">
      <c r="C4947" s="12"/>
      <c r="D4947" s="7"/>
      <c r="P4947" s="14"/>
      <c r="Q4947" s="13"/>
    </row>
    <row r="4948" spans="3:17" x14ac:dyDescent="0.25">
      <c r="C4948" s="12"/>
      <c r="D4948" s="7"/>
      <c r="P4948" s="14"/>
      <c r="Q4948" s="13"/>
    </row>
    <row r="4949" spans="3:17" x14ac:dyDescent="0.25">
      <c r="C4949" s="12"/>
      <c r="D4949" s="7"/>
      <c r="P4949" s="14"/>
      <c r="Q4949" s="13"/>
    </row>
    <row r="4950" spans="3:17" x14ac:dyDescent="0.25">
      <c r="C4950" s="12"/>
      <c r="D4950" s="7"/>
      <c r="P4950" s="14"/>
      <c r="Q4950" s="13"/>
    </row>
    <row r="4951" spans="3:17" x14ac:dyDescent="0.25">
      <c r="C4951" s="12"/>
      <c r="D4951" s="7"/>
      <c r="P4951" s="14"/>
      <c r="Q4951" s="13"/>
    </row>
    <row r="4952" spans="3:17" x14ac:dyDescent="0.25">
      <c r="C4952" s="12"/>
      <c r="D4952" s="7"/>
      <c r="P4952" s="14"/>
      <c r="Q4952" s="13"/>
    </row>
    <row r="4953" spans="3:17" x14ac:dyDescent="0.25">
      <c r="C4953" s="12"/>
      <c r="D4953" s="7"/>
      <c r="P4953" s="14"/>
      <c r="Q4953" s="13"/>
    </row>
    <row r="4954" spans="3:17" x14ac:dyDescent="0.25">
      <c r="C4954" s="12"/>
      <c r="D4954" s="7"/>
      <c r="P4954" s="14"/>
      <c r="Q4954" s="13"/>
    </row>
    <row r="4955" spans="3:17" x14ac:dyDescent="0.25">
      <c r="C4955" s="12"/>
      <c r="D4955" s="7"/>
      <c r="P4955" s="14"/>
      <c r="Q4955" s="13"/>
    </row>
    <row r="4956" spans="3:17" x14ac:dyDescent="0.25">
      <c r="C4956" s="12"/>
      <c r="D4956" s="7"/>
      <c r="P4956" s="14"/>
      <c r="Q4956" s="13"/>
    </row>
    <row r="4957" spans="3:17" x14ac:dyDescent="0.25">
      <c r="C4957" s="12"/>
      <c r="D4957" s="7"/>
      <c r="P4957" s="14"/>
      <c r="Q4957" s="13"/>
    </row>
    <row r="4958" spans="3:17" x14ac:dyDescent="0.25">
      <c r="C4958" s="12"/>
      <c r="D4958" s="7"/>
      <c r="P4958" s="14"/>
      <c r="Q4958" s="13"/>
    </row>
    <row r="4959" spans="3:17" x14ac:dyDescent="0.25">
      <c r="C4959" s="12"/>
      <c r="D4959" s="7"/>
      <c r="P4959" s="14"/>
      <c r="Q4959" s="13"/>
    </row>
    <row r="4960" spans="3:17" x14ac:dyDescent="0.25">
      <c r="C4960" s="12"/>
      <c r="D4960" s="7"/>
      <c r="P4960" s="14"/>
      <c r="Q4960" s="13"/>
    </row>
    <row r="4961" spans="3:17" x14ac:dyDescent="0.25">
      <c r="C4961" s="12"/>
      <c r="D4961" s="7"/>
      <c r="P4961" s="14"/>
      <c r="Q4961" s="13"/>
    </row>
    <row r="4962" spans="3:17" x14ac:dyDescent="0.25">
      <c r="C4962" s="12"/>
      <c r="D4962" s="7"/>
      <c r="P4962" s="14"/>
      <c r="Q4962" s="13"/>
    </row>
    <row r="4963" spans="3:17" x14ac:dyDescent="0.25">
      <c r="C4963" s="12"/>
      <c r="D4963" s="7"/>
      <c r="P4963" s="14"/>
      <c r="Q4963" s="13"/>
    </row>
    <row r="4964" spans="3:17" x14ac:dyDescent="0.25">
      <c r="C4964" s="12"/>
      <c r="D4964" s="7"/>
      <c r="P4964" s="14"/>
      <c r="Q4964" s="13"/>
    </row>
    <row r="4965" spans="3:17" x14ac:dyDescent="0.25">
      <c r="C4965" s="12"/>
      <c r="D4965" s="7"/>
      <c r="P4965" s="14"/>
      <c r="Q4965" s="13"/>
    </row>
    <row r="4966" spans="3:17" x14ac:dyDescent="0.25">
      <c r="C4966" s="12"/>
      <c r="D4966" s="7"/>
      <c r="P4966" s="14"/>
      <c r="Q4966" s="13"/>
    </row>
    <row r="4967" spans="3:17" x14ac:dyDescent="0.25">
      <c r="C4967" s="12"/>
      <c r="D4967" s="7"/>
      <c r="P4967" s="14"/>
      <c r="Q4967" s="13"/>
    </row>
    <row r="4968" spans="3:17" x14ac:dyDescent="0.25">
      <c r="C4968" s="12"/>
      <c r="D4968" s="7"/>
      <c r="P4968" s="14"/>
      <c r="Q4968" s="13"/>
    </row>
    <row r="4969" spans="3:17" x14ac:dyDescent="0.25">
      <c r="C4969" s="12"/>
      <c r="D4969" s="7"/>
      <c r="P4969" s="14"/>
      <c r="Q4969" s="13"/>
    </row>
    <row r="4970" spans="3:17" x14ac:dyDescent="0.25">
      <c r="C4970" s="12"/>
      <c r="D4970" s="7"/>
      <c r="P4970" s="14"/>
      <c r="Q4970" s="13"/>
    </row>
    <row r="4971" spans="3:17" x14ac:dyDescent="0.25">
      <c r="C4971" s="12"/>
      <c r="D4971" s="7"/>
      <c r="P4971" s="14"/>
      <c r="Q4971" s="13"/>
    </row>
    <row r="4972" spans="3:17" x14ac:dyDescent="0.25">
      <c r="C4972" s="12"/>
      <c r="D4972" s="7"/>
      <c r="P4972" s="14"/>
      <c r="Q4972" s="13"/>
    </row>
    <row r="4973" spans="3:17" x14ac:dyDescent="0.25">
      <c r="C4973" s="12"/>
      <c r="D4973" s="7"/>
      <c r="P4973" s="14"/>
      <c r="Q4973" s="13"/>
    </row>
    <row r="4974" spans="3:17" x14ac:dyDescent="0.25">
      <c r="C4974" s="12"/>
      <c r="D4974" s="7"/>
      <c r="P4974" s="14"/>
      <c r="Q4974" s="13"/>
    </row>
    <row r="4975" spans="3:17" x14ac:dyDescent="0.25">
      <c r="C4975" s="12"/>
      <c r="D4975" s="7"/>
      <c r="P4975" s="14"/>
      <c r="Q4975" s="13"/>
    </row>
    <row r="4976" spans="3:17" x14ac:dyDescent="0.25">
      <c r="C4976" s="12"/>
      <c r="D4976" s="7"/>
      <c r="P4976" s="14"/>
      <c r="Q4976" s="13"/>
    </row>
    <row r="4977" spans="3:17" x14ac:dyDescent="0.25">
      <c r="C4977" s="12"/>
      <c r="D4977" s="7"/>
      <c r="P4977" s="14"/>
      <c r="Q4977" s="13"/>
    </row>
    <row r="4978" spans="3:17" x14ac:dyDescent="0.25">
      <c r="C4978" s="12"/>
      <c r="D4978" s="7"/>
      <c r="P4978" s="14"/>
      <c r="Q4978" s="13"/>
    </row>
    <row r="4979" spans="3:17" x14ac:dyDescent="0.25">
      <c r="C4979" s="12"/>
      <c r="D4979" s="7"/>
      <c r="P4979" s="14"/>
      <c r="Q4979" s="13"/>
    </row>
    <row r="4980" spans="3:17" x14ac:dyDescent="0.25">
      <c r="C4980" s="12"/>
      <c r="D4980" s="7"/>
      <c r="P4980" s="14"/>
      <c r="Q4980" s="13"/>
    </row>
    <row r="4981" spans="3:17" x14ac:dyDescent="0.25">
      <c r="C4981" s="12"/>
      <c r="D4981" s="7"/>
      <c r="P4981" s="14"/>
      <c r="Q4981" s="13"/>
    </row>
    <row r="4982" spans="3:17" x14ac:dyDescent="0.25">
      <c r="C4982" s="12"/>
      <c r="D4982" s="7"/>
      <c r="P4982" s="14"/>
      <c r="Q4982" s="13"/>
    </row>
    <row r="4983" spans="3:17" x14ac:dyDescent="0.25">
      <c r="C4983" s="12"/>
      <c r="D4983" s="7"/>
      <c r="P4983" s="14"/>
      <c r="Q4983" s="13"/>
    </row>
    <row r="4984" spans="3:17" x14ac:dyDescent="0.25">
      <c r="C4984" s="12"/>
      <c r="D4984" s="7"/>
      <c r="P4984" s="14"/>
      <c r="Q4984" s="13"/>
    </row>
    <row r="4985" spans="3:17" x14ac:dyDescent="0.25">
      <c r="C4985" s="12"/>
      <c r="D4985" s="7"/>
      <c r="P4985" s="14"/>
      <c r="Q4985" s="13"/>
    </row>
    <row r="4986" spans="3:17" x14ac:dyDescent="0.25">
      <c r="C4986" s="12"/>
      <c r="D4986" s="7"/>
      <c r="P4986" s="14"/>
      <c r="Q4986" s="13"/>
    </row>
    <row r="4987" spans="3:17" x14ac:dyDescent="0.25">
      <c r="C4987" s="12"/>
      <c r="D4987" s="7"/>
      <c r="P4987" s="14"/>
      <c r="Q4987" s="13"/>
    </row>
    <row r="4988" spans="3:17" x14ac:dyDescent="0.25">
      <c r="C4988" s="12"/>
      <c r="D4988" s="7"/>
      <c r="P4988" s="14"/>
      <c r="Q4988" s="13"/>
    </row>
    <row r="4989" spans="3:17" x14ac:dyDescent="0.25">
      <c r="C4989" s="12"/>
      <c r="D4989" s="7"/>
      <c r="P4989" s="14"/>
      <c r="Q4989" s="13"/>
    </row>
    <row r="4990" spans="3:17" x14ac:dyDescent="0.25">
      <c r="C4990" s="12"/>
      <c r="D4990" s="7"/>
      <c r="P4990" s="14"/>
      <c r="Q4990" s="13"/>
    </row>
    <row r="4991" spans="3:17" x14ac:dyDescent="0.25">
      <c r="C4991" s="12"/>
      <c r="D4991" s="7"/>
      <c r="P4991" s="14"/>
      <c r="Q4991" s="13"/>
    </row>
    <row r="4992" spans="3:17" x14ac:dyDescent="0.25">
      <c r="C4992" s="12"/>
      <c r="D4992" s="7"/>
      <c r="P4992" s="14"/>
      <c r="Q4992" s="13"/>
    </row>
    <row r="4993" spans="3:17" x14ac:dyDescent="0.25">
      <c r="C4993" s="12"/>
      <c r="D4993" s="7"/>
      <c r="P4993" s="14"/>
      <c r="Q4993" s="13"/>
    </row>
    <row r="4994" spans="3:17" x14ac:dyDescent="0.25">
      <c r="C4994" s="12"/>
      <c r="D4994" s="7"/>
      <c r="P4994" s="14"/>
      <c r="Q4994" s="13"/>
    </row>
    <row r="4995" spans="3:17" x14ac:dyDescent="0.25">
      <c r="C4995" s="12"/>
      <c r="D4995" s="7"/>
      <c r="P4995" s="14"/>
      <c r="Q4995" s="13"/>
    </row>
    <row r="4996" spans="3:17" x14ac:dyDescent="0.25">
      <c r="C4996" s="12"/>
      <c r="D4996" s="7"/>
      <c r="P4996" s="14"/>
      <c r="Q4996" s="13"/>
    </row>
    <row r="4997" spans="3:17" x14ac:dyDescent="0.25">
      <c r="C4997" s="12"/>
      <c r="D4997" s="7"/>
      <c r="P4997" s="14"/>
      <c r="Q4997" s="13"/>
    </row>
    <row r="4998" spans="3:17" x14ac:dyDescent="0.25">
      <c r="C4998" s="12"/>
      <c r="D4998" s="7"/>
      <c r="P4998" s="14"/>
      <c r="Q4998" s="13"/>
    </row>
    <row r="4999" spans="3:17" x14ac:dyDescent="0.25">
      <c r="C4999" s="12"/>
      <c r="D4999" s="7"/>
      <c r="P4999" s="14"/>
      <c r="Q4999" s="13"/>
    </row>
    <row r="5000" spans="3:17" x14ac:dyDescent="0.25">
      <c r="C5000" s="12"/>
      <c r="D5000" s="7"/>
      <c r="P5000" s="14"/>
      <c r="Q5000" s="13"/>
    </row>
    <row r="5001" spans="3:17" x14ac:dyDescent="0.25">
      <c r="C5001" s="12"/>
      <c r="D5001" s="7"/>
      <c r="P5001" s="14"/>
      <c r="Q5001" s="13"/>
    </row>
    <row r="5002" spans="3:17" x14ac:dyDescent="0.25">
      <c r="C5002" s="12"/>
      <c r="D5002" s="7"/>
      <c r="P5002" s="14"/>
      <c r="Q5002" s="13"/>
    </row>
    <row r="5003" spans="3:17" x14ac:dyDescent="0.25">
      <c r="C5003" s="12"/>
      <c r="D5003" s="7"/>
      <c r="P5003" s="14"/>
      <c r="Q5003" s="13"/>
    </row>
    <row r="5004" spans="3:17" x14ac:dyDescent="0.25">
      <c r="C5004" s="12"/>
      <c r="D5004" s="7"/>
      <c r="P5004" s="14"/>
      <c r="Q5004" s="13"/>
    </row>
    <row r="5005" spans="3:17" x14ac:dyDescent="0.25">
      <c r="C5005" s="12"/>
      <c r="D5005" s="7"/>
      <c r="P5005" s="14"/>
      <c r="Q5005" s="13"/>
    </row>
    <row r="5006" spans="3:17" x14ac:dyDescent="0.25">
      <c r="C5006" s="12"/>
      <c r="D5006" s="7"/>
      <c r="P5006" s="14"/>
      <c r="Q5006" s="13"/>
    </row>
    <row r="5007" spans="3:17" x14ac:dyDescent="0.25">
      <c r="C5007" s="12"/>
      <c r="D5007" s="7"/>
      <c r="P5007" s="14"/>
      <c r="Q5007" s="13"/>
    </row>
    <row r="5008" spans="3:17" x14ac:dyDescent="0.25">
      <c r="C5008" s="12"/>
      <c r="D5008" s="7"/>
      <c r="P5008" s="14"/>
      <c r="Q5008" s="13"/>
    </row>
    <row r="5009" spans="3:17" x14ac:dyDescent="0.25">
      <c r="C5009" s="12"/>
      <c r="D5009" s="7"/>
      <c r="P5009" s="14"/>
      <c r="Q5009" s="13"/>
    </row>
    <row r="5010" spans="3:17" x14ac:dyDescent="0.25">
      <c r="C5010" s="12"/>
      <c r="D5010" s="7"/>
      <c r="P5010" s="14"/>
      <c r="Q5010" s="13"/>
    </row>
    <row r="5011" spans="3:17" x14ac:dyDescent="0.25">
      <c r="C5011" s="12"/>
      <c r="D5011" s="7"/>
      <c r="P5011" s="14"/>
      <c r="Q5011" s="13"/>
    </row>
    <row r="5012" spans="3:17" x14ac:dyDescent="0.25">
      <c r="C5012" s="12"/>
      <c r="D5012" s="7"/>
      <c r="P5012" s="14"/>
      <c r="Q5012" s="13"/>
    </row>
    <row r="5013" spans="3:17" x14ac:dyDescent="0.25">
      <c r="C5013" s="12"/>
      <c r="D5013" s="7"/>
      <c r="P5013" s="14"/>
      <c r="Q5013" s="13"/>
    </row>
    <row r="5014" spans="3:17" x14ac:dyDescent="0.25">
      <c r="C5014" s="12"/>
      <c r="D5014" s="7"/>
      <c r="P5014" s="14"/>
      <c r="Q5014" s="13"/>
    </row>
    <row r="5015" spans="3:17" x14ac:dyDescent="0.25">
      <c r="C5015" s="12"/>
      <c r="D5015" s="7"/>
      <c r="P5015" s="14"/>
      <c r="Q5015" s="13"/>
    </row>
    <row r="5016" spans="3:17" x14ac:dyDescent="0.25">
      <c r="C5016" s="12"/>
      <c r="D5016" s="7"/>
      <c r="P5016" s="14"/>
      <c r="Q5016" s="13"/>
    </row>
    <row r="5017" spans="3:17" x14ac:dyDescent="0.25">
      <c r="C5017" s="12"/>
      <c r="D5017" s="7"/>
      <c r="P5017" s="14"/>
      <c r="Q5017" s="13"/>
    </row>
    <row r="5018" spans="3:17" x14ac:dyDescent="0.25">
      <c r="C5018" s="12"/>
      <c r="D5018" s="7"/>
      <c r="P5018" s="14"/>
      <c r="Q5018" s="13"/>
    </row>
    <row r="5019" spans="3:17" x14ac:dyDescent="0.25">
      <c r="C5019" s="12"/>
      <c r="D5019" s="7"/>
      <c r="P5019" s="14"/>
      <c r="Q5019" s="13"/>
    </row>
    <row r="5020" spans="3:17" x14ac:dyDescent="0.25">
      <c r="C5020" s="12"/>
      <c r="D5020" s="7"/>
      <c r="P5020" s="14"/>
      <c r="Q5020" s="13"/>
    </row>
    <row r="5021" spans="3:17" x14ac:dyDescent="0.25">
      <c r="C5021" s="12"/>
      <c r="D5021" s="7"/>
      <c r="P5021" s="14"/>
      <c r="Q5021" s="13"/>
    </row>
    <row r="5022" spans="3:17" x14ac:dyDescent="0.25">
      <c r="C5022" s="12"/>
      <c r="D5022" s="7"/>
      <c r="P5022" s="14"/>
      <c r="Q5022" s="13"/>
    </row>
    <row r="5023" spans="3:17" x14ac:dyDescent="0.25">
      <c r="C5023" s="12"/>
      <c r="D5023" s="7"/>
      <c r="P5023" s="14"/>
      <c r="Q5023" s="13"/>
    </row>
    <row r="5024" spans="3:17" x14ac:dyDescent="0.25">
      <c r="C5024" s="12"/>
      <c r="D5024" s="7"/>
      <c r="P5024" s="14"/>
      <c r="Q5024" s="13"/>
    </row>
    <row r="5025" spans="3:17" x14ac:dyDescent="0.25">
      <c r="C5025" s="12"/>
      <c r="D5025" s="7"/>
      <c r="P5025" s="14"/>
      <c r="Q5025" s="13"/>
    </row>
    <row r="5026" spans="3:17" x14ac:dyDescent="0.25">
      <c r="C5026" s="12"/>
      <c r="D5026" s="7"/>
      <c r="P5026" s="14"/>
      <c r="Q5026" s="13"/>
    </row>
    <row r="5027" spans="3:17" x14ac:dyDescent="0.25">
      <c r="C5027" s="12"/>
      <c r="D5027" s="7"/>
      <c r="P5027" s="14"/>
      <c r="Q5027" s="13"/>
    </row>
    <row r="5028" spans="3:17" x14ac:dyDescent="0.25">
      <c r="C5028" s="12"/>
      <c r="D5028" s="7"/>
      <c r="P5028" s="14"/>
      <c r="Q5028" s="13"/>
    </row>
    <row r="5029" spans="3:17" x14ac:dyDescent="0.25">
      <c r="C5029" s="12"/>
      <c r="D5029" s="7"/>
      <c r="P5029" s="14"/>
      <c r="Q5029" s="13"/>
    </row>
    <row r="5030" spans="3:17" x14ac:dyDescent="0.25">
      <c r="C5030" s="12"/>
      <c r="D5030" s="7"/>
      <c r="P5030" s="14"/>
      <c r="Q5030" s="13"/>
    </row>
    <row r="5031" spans="3:17" x14ac:dyDescent="0.25">
      <c r="C5031" s="12"/>
      <c r="D5031" s="7"/>
      <c r="P5031" s="14"/>
      <c r="Q5031" s="13"/>
    </row>
    <row r="5032" spans="3:17" x14ac:dyDescent="0.25">
      <c r="C5032" s="12"/>
      <c r="D5032" s="7"/>
      <c r="P5032" s="14"/>
      <c r="Q5032" s="13"/>
    </row>
    <row r="5033" spans="3:17" x14ac:dyDescent="0.25">
      <c r="C5033" s="12"/>
      <c r="D5033" s="7"/>
      <c r="P5033" s="14"/>
      <c r="Q5033" s="13"/>
    </row>
    <row r="5034" spans="3:17" x14ac:dyDescent="0.25">
      <c r="C5034" s="12"/>
      <c r="D5034" s="7"/>
      <c r="P5034" s="14"/>
      <c r="Q5034" s="13"/>
    </row>
    <row r="5035" spans="3:17" x14ac:dyDescent="0.25">
      <c r="C5035" s="12"/>
      <c r="D5035" s="7"/>
      <c r="P5035" s="14"/>
      <c r="Q5035" s="13"/>
    </row>
    <row r="5036" spans="3:17" x14ac:dyDescent="0.25">
      <c r="C5036" s="12"/>
      <c r="D5036" s="7"/>
      <c r="P5036" s="14"/>
      <c r="Q5036" s="13"/>
    </row>
    <row r="5037" spans="3:17" x14ac:dyDescent="0.25">
      <c r="C5037" s="12"/>
      <c r="D5037" s="7"/>
      <c r="P5037" s="14"/>
      <c r="Q5037" s="13"/>
    </row>
    <row r="5038" spans="3:17" x14ac:dyDescent="0.25">
      <c r="C5038" s="12"/>
      <c r="D5038" s="7"/>
      <c r="P5038" s="14"/>
      <c r="Q5038" s="13"/>
    </row>
    <row r="5039" spans="3:17" x14ac:dyDescent="0.25">
      <c r="C5039" s="12"/>
      <c r="D5039" s="7"/>
      <c r="P5039" s="14"/>
      <c r="Q5039" s="13"/>
    </row>
    <row r="5040" spans="3:17" x14ac:dyDescent="0.25">
      <c r="C5040" s="12"/>
      <c r="D5040" s="7"/>
      <c r="P5040" s="14"/>
      <c r="Q5040" s="13"/>
    </row>
    <row r="5041" spans="3:17" x14ac:dyDescent="0.25">
      <c r="C5041" s="12"/>
      <c r="D5041" s="7"/>
      <c r="P5041" s="14"/>
      <c r="Q5041" s="13"/>
    </row>
    <row r="5042" spans="3:17" x14ac:dyDescent="0.25">
      <c r="C5042" s="12"/>
      <c r="D5042" s="7"/>
      <c r="P5042" s="14"/>
      <c r="Q5042" s="13"/>
    </row>
    <row r="5043" spans="3:17" x14ac:dyDescent="0.25">
      <c r="C5043" s="12"/>
      <c r="D5043" s="7"/>
      <c r="P5043" s="14"/>
      <c r="Q5043" s="13"/>
    </row>
    <row r="5044" spans="3:17" x14ac:dyDescent="0.25">
      <c r="C5044" s="12"/>
      <c r="D5044" s="7"/>
      <c r="P5044" s="14"/>
      <c r="Q5044" s="13"/>
    </row>
    <row r="5045" spans="3:17" x14ac:dyDescent="0.25">
      <c r="C5045" s="12"/>
      <c r="D5045" s="7"/>
      <c r="P5045" s="14"/>
      <c r="Q5045" s="13"/>
    </row>
    <row r="5046" spans="3:17" x14ac:dyDescent="0.25">
      <c r="C5046" s="12"/>
      <c r="D5046" s="7"/>
      <c r="P5046" s="14"/>
      <c r="Q5046" s="13"/>
    </row>
    <row r="5047" spans="3:17" x14ac:dyDescent="0.25">
      <c r="C5047" s="12"/>
      <c r="D5047" s="7"/>
      <c r="P5047" s="14"/>
      <c r="Q5047" s="13"/>
    </row>
    <row r="5048" spans="3:17" x14ac:dyDescent="0.25">
      <c r="C5048" s="12"/>
      <c r="D5048" s="7"/>
      <c r="P5048" s="14"/>
      <c r="Q5048" s="13"/>
    </row>
    <row r="5049" spans="3:17" x14ac:dyDescent="0.25">
      <c r="C5049" s="12"/>
      <c r="D5049" s="7"/>
      <c r="P5049" s="14"/>
      <c r="Q5049" s="13"/>
    </row>
    <row r="5050" spans="3:17" x14ac:dyDescent="0.25">
      <c r="C5050" s="12"/>
      <c r="D5050" s="7"/>
      <c r="P5050" s="14"/>
      <c r="Q5050" s="13"/>
    </row>
    <row r="5051" spans="3:17" x14ac:dyDescent="0.25">
      <c r="C5051" s="12"/>
      <c r="D5051" s="7"/>
      <c r="P5051" s="14"/>
      <c r="Q5051" s="13"/>
    </row>
    <row r="5052" spans="3:17" x14ac:dyDescent="0.25">
      <c r="C5052" s="12"/>
      <c r="D5052" s="7"/>
      <c r="P5052" s="14"/>
      <c r="Q5052" s="13"/>
    </row>
    <row r="5053" spans="3:17" x14ac:dyDescent="0.25">
      <c r="C5053" s="12"/>
      <c r="D5053" s="7"/>
      <c r="P5053" s="14"/>
      <c r="Q5053" s="13"/>
    </row>
    <row r="5054" spans="3:17" x14ac:dyDescent="0.25">
      <c r="C5054" s="12"/>
      <c r="D5054" s="7"/>
      <c r="P5054" s="14"/>
      <c r="Q5054" s="13"/>
    </row>
    <row r="5055" spans="3:17" x14ac:dyDescent="0.25">
      <c r="C5055" s="12"/>
      <c r="D5055" s="7"/>
      <c r="P5055" s="14"/>
      <c r="Q5055" s="13"/>
    </row>
    <row r="5056" spans="3:17" x14ac:dyDescent="0.25">
      <c r="C5056" s="12"/>
      <c r="D5056" s="7"/>
      <c r="P5056" s="14"/>
      <c r="Q5056" s="13"/>
    </row>
    <row r="5057" spans="3:17" x14ac:dyDescent="0.25">
      <c r="C5057" s="12"/>
      <c r="D5057" s="7"/>
      <c r="P5057" s="14"/>
      <c r="Q5057" s="13"/>
    </row>
    <row r="5058" spans="3:17" x14ac:dyDescent="0.25">
      <c r="C5058" s="12"/>
      <c r="D5058" s="7"/>
      <c r="P5058" s="14"/>
      <c r="Q5058" s="13"/>
    </row>
    <row r="5059" spans="3:17" x14ac:dyDescent="0.25">
      <c r="C5059" s="12"/>
      <c r="D5059" s="7"/>
      <c r="P5059" s="14"/>
      <c r="Q5059" s="13"/>
    </row>
    <row r="5060" spans="3:17" x14ac:dyDescent="0.25">
      <c r="C5060" s="12"/>
      <c r="D5060" s="7"/>
      <c r="P5060" s="14"/>
      <c r="Q5060" s="13"/>
    </row>
    <row r="5061" spans="3:17" x14ac:dyDescent="0.25">
      <c r="C5061" s="12"/>
      <c r="D5061" s="7"/>
      <c r="P5061" s="14"/>
      <c r="Q5061" s="13"/>
    </row>
    <row r="5062" spans="3:17" x14ac:dyDescent="0.25">
      <c r="C5062" s="12"/>
      <c r="D5062" s="7"/>
      <c r="P5062" s="14"/>
      <c r="Q5062" s="13"/>
    </row>
    <row r="5063" spans="3:17" x14ac:dyDescent="0.25">
      <c r="C5063" s="12"/>
      <c r="D5063" s="7"/>
      <c r="P5063" s="14"/>
      <c r="Q5063" s="13"/>
    </row>
    <row r="5064" spans="3:17" x14ac:dyDescent="0.25">
      <c r="C5064" s="12"/>
      <c r="D5064" s="7"/>
      <c r="P5064" s="14"/>
      <c r="Q5064" s="13"/>
    </row>
    <row r="5065" spans="3:17" x14ac:dyDescent="0.25">
      <c r="C5065" s="12"/>
      <c r="D5065" s="7"/>
      <c r="P5065" s="14"/>
      <c r="Q5065" s="13"/>
    </row>
    <row r="5066" spans="3:17" x14ac:dyDescent="0.25">
      <c r="C5066" s="12"/>
      <c r="D5066" s="7"/>
      <c r="P5066" s="14"/>
      <c r="Q5066" s="13"/>
    </row>
    <row r="5067" spans="3:17" x14ac:dyDescent="0.25">
      <c r="C5067" s="12"/>
      <c r="D5067" s="7"/>
      <c r="P5067" s="14"/>
      <c r="Q5067" s="13"/>
    </row>
    <row r="5068" spans="3:17" x14ac:dyDescent="0.25">
      <c r="C5068" s="12"/>
      <c r="D5068" s="7"/>
      <c r="P5068" s="14"/>
      <c r="Q5068" s="13"/>
    </row>
    <row r="5069" spans="3:17" x14ac:dyDescent="0.25">
      <c r="C5069" s="12"/>
      <c r="D5069" s="7"/>
      <c r="P5069" s="14"/>
      <c r="Q5069" s="13"/>
    </row>
    <row r="5070" spans="3:17" x14ac:dyDescent="0.25">
      <c r="C5070" s="12"/>
      <c r="D5070" s="7"/>
      <c r="P5070" s="14"/>
      <c r="Q5070" s="13"/>
    </row>
    <row r="5071" spans="3:17" x14ac:dyDescent="0.25">
      <c r="C5071" s="12"/>
      <c r="D5071" s="7"/>
      <c r="P5071" s="14"/>
      <c r="Q5071" s="13"/>
    </row>
    <row r="5072" spans="3:17" x14ac:dyDescent="0.25">
      <c r="C5072" s="12"/>
      <c r="D5072" s="7"/>
      <c r="P5072" s="14"/>
      <c r="Q5072" s="13"/>
    </row>
    <row r="5073" spans="3:17" x14ac:dyDescent="0.25">
      <c r="C5073" s="12"/>
      <c r="D5073" s="7"/>
      <c r="P5073" s="14"/>
      <c r="Q5073" s="13"/>
    </row>
    <row r="5074" spans="3:17" x14ac:dyDescent="0.25">
      <c r="C5074" s="12"/>
      <c r="D5074" s="7"/>
      <c r="P5074" s="14"/>
      <c r="Q5074" s="13"/>
    </row>
    <row r="5075" spans="3:17" x14ac:dyDescent="0.25">
      <c r="C5075" s="12"/>
      <c r="D5075" s="7"/>
      <c r="P5075" s="14"/>
      <c r="Q5075" s="13"/>
    </row>
    <row r="5076" spans="3:17" x14ac:dyDescent="0.25">
      <c r="C5076" s="12"/>
      <c r="D5076" s="7"/>
      <c r="P5076" s="14"/>
      <c r="Q5076" s="13"/>
    </row>
    <row r="5077" spans="3:17" x14ac:dyDescent="0.25">
      <c r="C5077" s="12"/>
      <c r="D5077" s="7"/>
      <c r="P5077" s="14"/>
      <c r="Q5077" s="13"/>
    </row>
    <row r="5078" spans="3:17" x14ac:dyDescent="0.25">
      <c r="C5078" s="12"/>
      <c r="D5078" s="7"/>
      <c r="P5078" s="14"/>
      <c r="Q5078" s="13"/>
    </row>
    <row r="5079" spans="3:17" x14ac:dyDescent="0.25">
      <c r="C5079" s="12"/>
      <c r="D5079" s="7"/>
      <c r="P5079" s="14"/>
      <c r="Q5079" s="13"/>
    </row>
    <row r="5080" spans="3:17" x14ac:dyDescent="0.25">
      <c r="C5080" s="12"/>
      <c r="D5080" s="7"/>
      <c r="P5080" s="14"/>
      <c r="Q5080" s="13"/>
    </row>
    <row r="5081" spans="3:17" x14ac:dyDescent="0.25">
      <c r="C5081" s="12"/>
      <c r="D5081" s="7"/>
      <c r="P5081" s="14"/>
      <c r="Q5081" s="13"/>
    </row>
    <row r="5082" spans="3:17" x14ac:dyDescent="0.25">
      <c r="C5082" s="12"/>
      <c r="D5082" s="7"/>
      <c r="P5082" s="14"/>
      <c r="Q5082" s="13"/>
    </row>
    <row r="5083" spans="3:17" x14ac:dyDescent="0.25">
      <c r="C5083" s="12"/>
      <c r="D5083" s="7"/>
      <c r="P5083" s="14"/>
      <c r="Q5083" s="13"/>
    </row>
    <row r="5084" spans="3:17" x14ac:dyDescent="0.25">
      <c r="C5084" s="12"/>
      <c r="D5084" s="7"/>
      <c r="P5084" s="14"/>
      <c r="Q5084" s="13"/>
    </row>
    <row r="5085" spans="3:17" x14ac:dyDescent="0.25">
      <c r="C5085" s="12"/>
      <c r="D5085" s="7"/>
      <c r="P5085" s="14"/>
      <c r="Q5085" s="13"/>
    </row>
    <row r="5086" spans="3:17" x14ac:dyDescent="0.25">
      <c r="C5086" s="12"/>
      <c r="D5086" s="7"/>
      <c r="P5086" s="14"/>
      <c r="Q5086" s="13"/>
    </row>
    <row r="5087" spans="3:17" x14ac:dyDescent="0.25">
      <c r="C5087" s="12"/>
      <c r="D5087" s="7"/>
      <c r="P5087" s="14"/>
      <c r="Q5087" s="13"/>
    </row>
    <row r="5088" spans="3:17" x14ac:dyDescent="0.25">
      <c r="C5088" s="12"/>
      <c r="D5088" s="7"/>
      <c r="P5088" s="14"/>
      <c r="Q5088" s="13"/>
    </row>
    <row r="5089" spans="3:17" x14ac:dyDescent="0.25">
      <c r="C5089" s="12"/>
      <c r="D5089" s="7"/>
      <c r="P5089" s="14"/>
      <c r="Q5089" s="13"/>
    </row>
    <row r="5090" spans="3:17" x14ac:dyDescent="0.25">
      <c r="C5090" s="12"/>
      <c r="D5090" s="7"/>
      <c r="P5090" s="14"/>
      <c r="Q5090" s="13"/>
    </row>
    <row r="5091" spans="3:17" x14ac:dyDescent="0.25">
      <c r="C5091" s="12"/>
      <c r="D5091" s="7"/>
      <c r="P5091" s="14"/>
      <c r="Q5091" s="13"/>
    </row>
    <row r="5092" spans="3:17" x14ac:dyDescent="0.25">
      <c r="C5092" s="12"/>
      <c r="D5092" s="7"/>
      <c r="P5092" s="14"/>
      <c r="Q5092" s="13"/>
    </row>
    <row r="5093" spans="3:17" x14ac:dyDescent="0.25">
      <c r="C5093" s="12"/>
      <c r="D5093" s="7"/>
      <c r="P5093" s="14"/>
      <c r="Q5093" s="13"/>
    </row>
    <row r="5094" spans="3:17" x14ac:dyDescent="0.25">
      <c r="C5094" s="12"/>
      <c r="D5094" s="7"/>
      <c r="P5094" s="14"/>
      <c r="Q5094" s="13"/>
    </row>
    <row r="5095" spans="3:17" x14ac:dyDescent="0.25">
      <c r="C5095" s="12"/>
      <c r="D5095" s="7"/>
      <c r="P5095" s="14"/>
      <c r="Q5095" s="13"/>
    </row>
    <row r="5096" spans="3:17" x14ac:dyDescent="0.25">
      <c r="C5096" s="12"/>
      <c r="D5096" s="7"/>
      <c r="P5096" s="14"/>
      <c r="Q5096" s="13"/>
    </row>
    <row r="5097" spans="3:17" x14ac:dyDescent="0.25">
      <c r="C5097" s="12"/>
      <c r="D5097" s="7"/>
      <c r="P5097" s="14"/>
      <c r="Q5097" s="13"/>
    </row>
    <row r="5098" spans="3:17" x14ac:dyDescent="0.25">
      <c r="C5098" s="12"/>
      <c r="D5098" s="7"/>
      <c r="P5098" s="14"/>
      <c r="Q5098" s="13"/>
    </row>
    <row r="5099" spans="3:17" x14ac:dyDescent="0.25">
      <c r="C5099" s="12"/>
      <c r="D5099" s="7"/>
      <c r="P5099" s="14"/>
      <c r="Q5099" s="13"/>
    </row>
    <row r="5100" spans="3:17" x14ac:dyDescent="0.25">
      <c r="C5100" s="12"/>
      <c r="D5100" s="7"/>
      <c r="P5100" s="14"/>
      <c r="Q5100" s="13"/>
    </row>
    <row r="5101" spans="3:17" x14ac:dyDescent="0.25">
      <c r="C5101" s="12"/>
      <c r="D5101" s="7"/>
      <c r="P5101" s="14"/>
      <c r="Q5101" s="13"/>
    </row>
    <row r="5102" spans="3:17" x14ac:dyDescent="0.25">
      <c r="C5102" s="12"/>
      <c r="D5102" s="7"/>
      <c r="P5102" s="14"/>
      <c r="Q5102" s="13"/>
    </row>
    <row r="5103" spans="3:17" x14ac:dyDescent="0.25">
      <c r="C5103" s="12"/>
      <c r="D5103" s="7"/>
      <c r="P5103" s="14"/>
      <c r="Q5103" s="13"/>
    </row>
    <row r="5104" spans="3:17" x14ac:dyDescent="0.25">
      <c r="C5104" s="12"/>
      <c r="D5104" s="7"/>
      <c r="P5104" s="14"/>
      <c r="Q5104" s="13"/>
    </row>
    <row r="5105" spans="3:17" x14ac:dyDescent="0.25">
      <c r="C5105" s="12"/>
      <c r="D5105" s="7"/>
      <c r="P5105" s="14"/>
      <c r="Q5105" s="13"/>
    </row>
    <row r="5106" spans="3:17" x14ac:dyDescent="0.25">
      <c r="C5106" s="12"/>
      <c r="D5106" s="7"/>
      <c r="P5106" s="14"/>
      <c r="Q5106" s="13"/>
    </row>
    <row r="5107" spans="3:17" x14ac:dyDescent="0.25">
      <c r="C5107" s="12"/>
      <c r="D5107" s="7"/>
      <c r="P5107" s="14"/>
      <c r="Q5107" s="13"/>
    </row>
    <row r="5108" spans="3:17" x14ac:dyDescent="0.25">
      <c r="C5108" s="12"/>
      <c r="D5108" s="7"/>
      <c r="P5108" s="14"/>
      <c r="Q5108" s="13"/>
    </row>
    <row r="5109" spans="3:17" x14ac:dyDescent="0.25">
      <c r="C5109" s="12"/>
      <c r="D5109" s="7"/>
      <c r="P5109" s="14"/>
      <c r="Q5109" s="13"/>
    </row>
    <row r="5110" spans="3:17" x14ac:dyDescent="0.25">
      <c r="C5110" s="12"/>
      <c r="D5110" s="7"/>
      <c r="P5110" s="14"/>
      <c r="Q5110" s="13"/>
    </row>
    <row r="5111" spans="3:17" x14ac:dyDescent="0.25">
      <c r="C5111" s="12"/>
      <c r="D5111" s="7"/>
      <c r="P5111" s="14"/>
      <c r="Q5111" s="13"/>
    </row>
    <row r="5112" spans="3:17" x14ac:dyDescent="0.25">
      <c r="C5112" s="12"/>
      <c r="D5112" s="7"/>
      <c r="P5112" s="14"/>
      <c r="Q5112" s="13"/>
    </row>
    <row r="5113" spans="3:17" x14ac:dyDescent="0.25">
      <c r="C5113" s="12"/>
      <c r="D5113" s="7"/>
      <c r="P5113" s="14"/>
      <c r="Q5113" s="13"/>
    </row>
    <row r="5114" spans="3:17" x14ac:dyDescent="0.25">
      <c r="C5114" s="12"/>
      <c r="D5114" s="7"/>
      <c r="P5114" s="14"/>
      <c r="Q5114" s="13"/>
    </row>
    <row r="5115" spans="3:17" x14ac:dyDescent="0.25">
      <c r="C5115" s="12"/>
      <c r="D5115" s="7"/>
      <c r="P5115" s="14"/>
      <c r="Q5115" s="13"/>
    </row>
    <row r="5116" spans="3:17" x14ac:dyDescent="0.25">
      <c r="C5116" s="12"/>
      <c r="D5116" s="7"/>
      <c r="P5116" s="14"/>
      <c r="Q5116" s="13"/>
    </row>
    <row r="5117" spans="3:17" x14ac:dyDescent="0.25">
      <c r="C5117" s="12"/>
      <c r="D5117" s="7"/>
      <c r="P5117" s="14"/>
      <c r="Q5117" s="13"/>
    </row>
    <row r="5118" spans="3:17" x14ac:dyDescent="0.25">
      <c r="C5118" s="12"/>
      <c r="D5118" s="7"/>
      <c r="P5118" s="14"/>
      <c r="Q5118" s="13"/>
    </row>
    <row r="5119" spans="3:17" x14ac:dyDescent="0.25">
      <c r="C5119" s="12"/>
      <c r="D5119" s="7"/>
      <c r="P5119" s="14"/>
      <c r="Q5119" s="13"/>
    </row>
    <row r="5120" spans="3:17" x14ac:dyDescent="0.25">
      <c r="C5120" s="12"/>
      <c r="D5120" s="7"/>
      <c r="P5120" s="14"/>
      <c r="Q5120" s="13"/>
    </row>
    <row r="5121" spans="3:17" x14ac:dyDescent="0.25">
      <c r="C5121" s="12"/>
      <c r="D5121" s="7"/>
      <c r="P5121" s="14"/>
      <c r="Q5121" s="13"/>
    </row>
    <row r="5122" spans="3:17" x14ac:dyDescent="0.25">
      <c r="C5122" s="12"/>
      <c r="D5122" s="7"/>
      <c r="P5122" s="14"/>
      <c r="Q5122" s="13"/>
    </row>
    <row r="5123" spans="3:17" x14ac:dyDescent="0.25">
      <c r="C5123" s="12"/>
      <c r="D5123" s="7"/>
      <c r="P5123" s="14"/>
      <c r="Q5123" s="13"/>
    </row>
    <row r="5124" spans="3:17" x14ac:dyDescent="0.25">
      <c r="C5124" s="12"/>
      <c r="D5124" s="7"/>
      <c r="P5124" s="14"/>
      <c r="Q5124" s="13"/>
    </row>
    <row r="5125" spans="3:17" x14ac:dyDescent="0.25">
      <c r="C5125" s="12"/>
      <c r="D5125" s="7"/>
      <c r="P5125" s="14"/>
      <c r="Q5125" s="13"/>
    </row>
    <row r="5126" spans="3:17" x14ac:dyDescent="0.25">
      <c r="C5126" s="12"/>
      <c r="D5126" s="7"/>
      <c r="P5126" s="14"/>
      <c r="Q5126" s="13"/>
    </row>
    <row r="5127" spans="3:17" x14ac:dyDescent="0.25">
      <c r="C5127" s="12"/>
      <c r="D5127" s="7"/>
      <c r="P5127" s="14"/>
      <c r="Q5127" s="13"/>
    </row>
    <row r="5128" spans="3:17" x14ac:dyDescent="0.25">
      <c r="C5128" s="12"/>
      <c r="D5128" s="7"/>
      <c r="P5128" s="14"/>
      <c r="Q5128" s="13"/>
    </row>
    <row r="5129" spans="3:17" x14ac:dyDescent="0.25">
      <c r="C5129" s="12"/>
      <c r="D5129" s="7"/>
      <c r="P5129" s="14"/>
      <c r="Q5129" s="13"/>
    </row>
    <row r="5130" spans="3:17" x14ac:dyDescent="0.25">
      <c r="C5130" s="12"/>
      <c r="D5130" s="7"/>
      <c r="P5130" s="14"/>
      <c r="Q5130" s="13"/>
    </row>
    <row r="5131" spans="3:17" x14ac:dyDescent="0.25">
      <c r="C5131" s="12"/>
      <c r="D5131" s="7"/>
      <c r="P5131" s="14"/>
      <c r="Q5131" s="13"/>
    </row>
    <row r="5132" spans="3:17" x14ac:dyDescent="0.25">
      <c r="C5132" s="12"/>
      <c r="D5132" s="7"/>
      <c r="P5132" s="14"/>
      <c r="Q5132" s="13"/>
    </row>
    <row r="5133" spans="3:17" x14ac:dyDescent="0.25">
      <c r="C5133" s="12"/>
      <c r="D5133" s="7"/>
      <c r="P5133" s="14"/>
      <c r="Q5133" s="13"/>
    </row>
    <row r="5134" spans="3:17" x14ac:dyDescent="0.25">
      <c r="C5134" s="12"/>
      <c r="D5134" s="7"/>
      <c r="P5134" s="14"/>
      <c r="Q5134" s="13"/>
    </row>
    <row r="5135" spans="3:17" x14ac:dyDescent="0.25">
      <c r="C5135" s="12"/>
      <c r="D5135" s="7"/>
      <c r="P5135" s="14"/>
      <c r="Q5135" s="13"/>
    </row>
    <row r="5136" spans="3:17" x14ac:dyDescent="0.25">
      <c r="C5136" s="12"/>
      <c r="D5136" s="7"/>
      <c r="P5136" s="14"/>
      <c r="Q5136" s="13"/>
    </row>
    <row r="5137" spans="3:17" x14ac:dyDescent="0.25">
      <c r="C5137" s="12"/>
      <c r="D5137" s="7"/>
      <c r="P5137" s="14"/>
      <c r="Q5137" s="13"/>
    </row>
    <row r="5138" spans="3:17" x14ac:dyDescent="0.25">
      <c r="C5138" s="12"/>
      <c r="D5138" s="7"/>
      <c r="P5138" s="14"/>
      <c r="Q5138" s="13"/>
    </row>
    <row r="5139" spans="3:17" x14ac:dyDescent="0.25">
      <c r="C5139" s="12"/>
      <c r="D5139" s="7"/>
      <c r="P5139" s="14"/>
      <c r="Q5139" s="13"/>
    </row>
    <row r="5140" spans="3:17" x14ac:dyDescent="0.25">
      <c r="C5140" s="12"/>
      <c r="D5140" s="7"/>
      <c r="P5140" s="14"/>
      <c r="Q5140" s="13"/>
    </row>
    <row r="5141" spans="3:17" x14ac:dyDescent="0.25">
      <c r="C5141" s="12"/>
      <c r="D5141" s="7"/>
      <c r="P5141" s="14"/>
      <c r="Q5141" s="13"/>
    </row>
    <row r="5142" spans="3:17" x14ac:dyDescent="0.25">
      <c r="C5142" s="12"/>
      <c r="D5142" s="7"/>
      <c r="P5142" s="14"/>
      <c r="Q5142" s="13"/>
    </row>
    <row r="5143" spans="3:17" x14ac:dyDescent="0.25">
      <c r="C5143" s="12"/>
      <c r="D5143" s="7"/>
      <c r="P5143" s="14"/>
      <c r="Q5143" s="13"/>
    </row>
    <row r="5144" spans="3:17" x14ac:dyDescent="0.25">
      <c r="C5144" s="12"/>
      <c r="D5144" s="7"/>
      <c r="P5144" s="14"/>
      <c r="Q5144" s="13"/>
    </row>
    <row r="5145" spans="3:17" x14ac:dyDescent="0.25">
      <c r="C5145" s="12"/>
      <c r="D5145" s="7"/>
      <c r="P5145" s="14"/>
      <c r="Q5145" s="13"/>
    </row>
    <row r="5146" spans="3:17" x14ac:dyDescent="0.25">
      <c r="C5146" s="12"/>
      <c r="D5146" s="7"/>
      <c r="P5146" s="14"/>
      <c r="Q5146" s="13"/>
    </row>
    <row r="5147" spans="3:17" x14ac:dyDescent="0.25">
      <c r="C5147" s="12"/>
      <c r="D5147" s="7"/>
      <c r="P5147" s="14"/>
      <c r="Q5147" s="13"/>
    </row>
    <row r="5148" spans="3:17" x14ac:dyDescent="0.25">
      <c r="C5148" s="12"/>
      <c r="D5148" s="7"/>
      <c r="P5148" s="14"/>
      <c r="Q5148" s="13"/>
    </row>
    <row r="5149" spans="3:17" x14ac:dyDescent="0.25">
      <c r="C5149" s="12"/>
      <c r="D5149" s="7"/>
      <c r="P5149" s="14"/>
      <c r="Q5149" s="13"/>
    </row>
    <row r="5150" spans="3:17" x14ac:dyDescent="0.25">
      <c r="C5150" s="12"/>
      <c r="D5150" s="7"/>
      <c r="P5150" s="14"/>
      <c r="Q5150" s="13"/>
    </row>
    <row r="5151" spans="3:17" x14ac:dyDescent="0.25">
      <c r="C5151" s="12"/>
      <c r="D5151" s="7"/>
      <c r="P5151" s="14"/>
      <c r="Q5151" s="13"/>
    </row>
    <row r="5152" spans="3:17" x14ac:dyDescent="0.25">
      <c r="C5152" s="12"/>
      <c r="D5152" s="7"/>
      <c r="P5152" s="14"/>
      <c r="Q5152" s="13"/>
    </row>
    <row r="5153" spans="3:17" x14ac:dyDescent="0.25">
      <c r="C5153" s="12"/>
      <c r="D5153" s="7"/>
      <c r="P5153" s="14"/>
      <c r="Q5153" s="13"/>
    </row>
    <row r="5154" spans="3:17" x14ac:dyDescent="0.25">
      <c r="C5154" s="12"/>
      <c r="D5154" s="7"/>
      <c r="P5154" s="14"/>
      <c r="Q5154" s="13"/>
    </row>
    <row r="5155" spans="3:17" x14ac:dyDescent="0.25">
      <c r="C5155" s="12"/>
      <c r="D5155" s="7"/>
      <c r="P5155" s="14"/>
      <c r="Q5155" s="13"/>
    </row>
    <row r="5156" spans="3:17" x14ac:dyDescent="0.25">
      <c r="C5156" s="12"/>
      <c r="D5156" s="7"/>
      <c r="P5156" s="14"/>
      <c r="Q5156" s="13"/>
    </row>
    <row r="5157" spans="3:17" x14ac:dyDescent="0.25">
      <c r="C5157" s="12"/>
      <c r="D5157" s="7"/>
      <c r="P5157" s="14"/>
      <c r="Q5157" s="13"/>
    </row>
    <row r="5158" spans="3:17" x14ac:dyDescent="0.25">
      <c r="C5158" s="12"/>
      <c r="D5158" s="7"/>
      <c r="P5158" s="14"/>
      <c r="Q5158" s="13"/>
    </row>
    <row r="5159" spans="3:17" x14ac:dyDescent="0.25">
      <c r="C5159" s="12"/>
      <c r="D5159" s="7"/>
      <c r="P5159" s="14"/>
      <c r="Q5159" s="13"/>
    </row>
    <row r="5160" spans="3:17" x14ac:dyDescent="0.25">
      <c r="C5160" s="12"/>
      <c r="D5160" s="7"/>
      <c r="P5160" s="14"/>
      <c r="Q5160" s="13"/>
    </row>
    <row r="5161" spans="3:17" x14ac:dyDescent="0.25">
      <c r="C5161" s="12"/>
      <c r="D5161" s="7"/>
      <c r="P5161" s="14"/>
      <c r="Q5161" s="13"/>
    </row>
    <row r="5162" spans="3:17" x14ac:dyDescent="0.25">
      <c r="C5162" s="12"/>
      <c r="D5162" s="7"/>
      <c r="P5162" s="14"/>
      <c r="Q5162" s="13"/>
    </row>
    <row r="5163" spans="3:17" x14ac:dyDescent="0.25">
      <c r="C5163" s="12"/>
      <c r="D5163" s="7"/>
      <c r="P5163" s="14"/>
      <c r="Q5163" s="13"/>
    </row>
    <row r="5164" spans="3:17" x14ac:dyDescent="0.25">
      <c r="C5164" s="12"/>
      <c r="D5164" s="7"/>
      <c r="P5164" s="14"/>
      <c r="Q5164" s="13"/>
    </row>
    <row r="5165" spans="3:17" x14ac:dyDescent="0.25">
      <c r="C5165" s="12"/>
      <c r="D5165" s="7"/>
      <c r="P5165" s="14"/>
      <c r="Q5165" s="13"/>
    </row>
    <row r="5166" spans="3:17" x14ac:dyDescent="0.25">
      <c r="C5166" s="12"/>
      <c r="D5166" s="7"/>
      <c r="P5166" s="14"/>
      <c r="Q5166" s="13"/>
    </row>
    <row r="5167" spans="3:17" x14ac:dyDescent="0.25">
      <c r="C5167" s="12"/>
      <c r="D5167" s="7"/>
      <c r="P5167" s="14"/>
      <c r="Q5167" s="13"/>
    </row>
    <row r="5168" spans="3:17" x14ac:dyDescent="0.25">
      <c r="C5168" s="12"/>
      <c r="D5168" s="7"/>
      <c r="P5168" s="14"/>
      <c r="Q5168" s="13"/>
    </row>
    <row r="5169" spans="3:17" x14ac:dyDescent="0.25">
      <c r="C5169" s="12"/>
      <c r="D5169" s="7"/>
      <c r="P5169" s="14"/>
      <c r="Q5169" s="13"/>
    </row>
    <row r="5170" spans="3:17" x14ac:dyDescent="0.25">
      <c r="C5170" s="12"/>
      <c r="D5170" s="7"/>
      <c r="P5170" s="14"/>
      <c r="Q5170" s="13"/>
    </row>
    <row r="5171" spans="3:17" x14ac:dyDescent="0.25">
      <c r="C5171" s="12"/>
      <c r="D5171" s="7"/>
      <c r="P5171" s="14"/>
      <c r="Q5171" s="13"/>
    </row>
    <row r="5172" spans="3:17" x14ac:dyDescent="0.25">
      <c r="C5172" s="12"/>
      <c r="D5172" s="7"/>
      <c r="P5172" s="14"/>
      <c r="Q5172" s="13"/>
    </row>
    <row r="5173" spans="3:17" x14ac:dyDescent="0.25">
      <c r="C5173" s="12"/>
      <c r="D5173" s="7"/>
      <c r="P5173" s="14"/>
      <c r="Q5173" s="13"/>
    </row>
    <row r="5174" spans="3:17" x14ac:dyDescent="0.25">
      <c r="C5174" s="12"/>
      <c r="D5174" s="7"/>
      <c r="P5174" s="14"/>
      <c r="Q5174" s="13"/>
    </row>
    <row r="5175" spans="3:17" x14ac:dyDescent="0.25">
      <c r="C5175" s="12"/>
      <c r="D5175" s="7"/>
      <c r="P5175" s="14"/>
      <c r="Q5175" s="13"/>
    </row>
    <row r="5176" spans="3:17" x14ac:dyDescent="0.25">
      <c r="C5176" s="12"/>
      <c r="D5176" s="7"/>
      <c r="P5176" s="14"/>
      <c r="Q5176" s="13"/>
    </row>
    <row r="5177" spans="3:17" x14ac:dyDescent="0.25">
      <c r="C5177" s="12"/>
      <c r="D5177" s="7"/>
      <c r="P5177" s="14"/>
      <c r="Q5177" s="13"/>
    </row>
    <row r="5178" spans="3:17" x14ac:dyDescent="0.25">
      <c r="C5178" s="12"/>
      <c r="D5178" s="7"/>
      <c r="P5178" s="14"/>
      <c r="Q5178" s="13"/>
    </row>
    <row r="5179" spans="3:17" x14ac:dyDescent="0.25">
      <c r="C5179" s="12"/>
      <c r="D5179" s="7"/>
      <c r="P5179" s="14"/>
      <c r="Q5179" s="13"/>
    </row>
    <row r="5180" spans="3:17" x14ac:dyDescent="0.25">
      <c r="C5180" s="12"/>
      <c r="D5180" s="7"/>
      <c r="P5180" s="14"/>
      <c r="Q5180" s="13"/>
    </row>
    <row r="5181" spans="3:17" x14ac:dyDescent="0.25">
      <c r="C5181" s="12"/>
      <c r="D5181" s="7"/>
      <c r="P5181" s="14"/>
      <c r="Q5181" s="13"/>
    </row>
    <row r="5182" spans="3:17" x14ac:dyDescent="0.25">
      <c r="C5182" s="12"/>
      <c r="D5182" s="7"/>
      <c r="P5182" s="14"/>
      <c r="Q5182" s="13"/>
    </row>
    <row r="5183" spans="3:17" x14ac:dyDescent="0.25">
      <c r="C5183" s="12"/>
      <c r="D5183" s="7"/>
      <c r="P5183" s="14"/>
      <c r="Q5183" s="13"/>
    </row>
    <row r="5184" spans="3:17" x14ac:dyDescent="0.25">
      <c r="C5184" s="12"/>
      <c r="D5184" s="7"/>
      <c r="P5184" s="14"/>
      <c r="Q5184" s="13"/>
    </row>
    <row r="5185" spans="3:17" x14ac:dyDescent="0.25">
      <c r="C5185" s="12"/>
      <c r="D5185" s="7"/>
      <c r="P5185" s="14"/>
      <c r="Q5185" s="13"/>
    </row>
    <row r="5186" spans="3:17" x14ac:dyDescent="0.25">
      <c r="C5186" s="12"/>
      <c r="D5186" s="7"/>
      <c r="P5186" s="14"/>
      <c r="Q5186" s="13"/>
    </row>
    <row r="5187" spans="3:17" x14ac:dyDescent="0.25">
      <c r="C5187" s="12"/>
      <c r="D5187" s="7"/>
      <c r="P5187" s="14"/>
      <c r="Q5187" s="13"/>
    </row>
    <row r="5188" spans="3:17" x14ac:dyDescent="0.25">
      <c r="C5188" s="12"/>
      <c r="D5188" s="7"/>
      <c r="P5188" s="14"/>
      <c r="Q5188" s="13"/>
    </row>
    <row r="5189" spans="3:17" x14ac:dyDescent="0.25">
      <c r="C5189" s="12"/>
      <c r="D5189" s="7"/>
      <c r="P5189" s="14"/>
      <c r="Q5189" s="13"/>
    </row>
    <row r="5190" spans="3:17" x14ac:dyDescent="0.25">
      <c r="C5190" s="12"/>
      <c r="D5190" s="7"/>
      <c r="P5190" s="14"/>
      <c r="Q5190" s="13"/>
    </row>
    <row r="5191" spans="3:17" x14ac:dyDescent="0.25">
      <c r="C5191" s="12"/>
      <c r="D5191" s="7"/>
      <c r="P5191" s="14"/>
      <c r="Q5191" s="13"/>
    </row>
    <row r="5192" spans="3:17" x14ac:dyDescent="0.25">
      <c r="C5192" s="12"/>
      <c r="D5192" s="7"/>
      <c r="P5192" s="14"/>
      <c r="Q5192" s="13"/>
    </row>
    <row r="5193" spans="3:17" x14ac:dyDescent="0.25">
      <c r="C5193" s="12"/>
      <c r="D5193" s="7"/>
      <c r="P5193" s="14"/>
      <c r="Q5193" s="13"/>
    </row>
    <row r="5194" spans="3:17" x14ac:dyDescent="0.25">
      <c r="C5194" s="12"/>
      <c r="D5194" s="7"/>
      <c r="P5194" s="14"/>
      <c r="Q5194" s="13"/>
    </row>
    <row r="5195" spans="3:17" x14ac:dyDescent="0.25">
      <c r="C5195" s="12"/>
      <c r="D5195" s="7"/>
      <c r="P5195" s="14"/>
      <c r="Q5195" s="13"/>
    </row>
    <row r="5196" spans="3:17" x14ac:dyDescent="0.25">
      <c r="C5196" s="12"/>
      <c r="D5196" s="7"/>
      <c r="P5196" s="14"/>
      <c r="Q5196" s="13"/>
    </row>
    <row r="5197" spans="3:17" x14ac:dyDescent="0.25">
      <c r="C5197" s="12"/>
      <c r="D5197" s="7"/>
      <c r="P5197" s="14"/>
      <c r="Q5197" s="13"/>
    </row>
    <row r="5198" spans="3:17" x14ac:dyDescent="0.25">
      <c r="C5198" s="12"/>
      <c r="D5198" s="7"/>
      <c r="P5198" s="14"/>
      <c r="Q5198" s="13"/>
    </row>
    <row r="5199" spans="3:17" x14ac:dyDescent="0.25">
      <c r="C5199" s="12"/>
      <c r="D5199" s="7"/>
      <c r="P5199" s="14"/>
      <c r="Q5199" s="13"/>
    </row>
    <row r="5200" spans="3:17" x14ac:dyDescent="0.25">
      <c r="C5200" s="12"/>
      <c r="D5200" s="7"/>
      <c r="P5200" s="14"/>
      <c r="Q5200" s="13"/>
    </row>
    <row r="5201" spans="3:17" x14ac:dyDescent="0.25">
      <c r="C5201" s="12"/>
      <c r="D5201" s="7"/>
      <c r="P5201" s="14"/>
      <c r="Q5201" s="13"/>
    </row>
    <row r="5202" spans="3:17" x14ac:dyDescent="0.25">
      <c r="C5202" s="12"/>
      <c r="D5202" s="7"/>
      <c r="P5202" s="14"/>
      <c r="Q5202" s="13"/>
    </row>
    <row r="5203" spans="3:17" x14ac:dyDescent="0.25">
      <c r="C5203" s="12"/>
      <c r="D5203" s="7"/>
      <c r="P5203" s="14"/>
      <c r="Q5203" s="13"/>
    </row>
    <row r="5204" spans="3:17" x14ac:dyDescent="0.25">
      <c r="C5204" s="12"/>
      <c r="D5204" s="7"/>
      <c r="P5204" s="14"/>
      <c r="Q5204" s="13"/>
    </row>
    <row r="5205" spans="3:17" x14ac:dyDescent="0.25">
      <c r="C5205" s="12"/>
      <c r="D5205" s="7"/>
      <c r="P5205" s="14"/>
      <c r="Q5205" s="13"/>
    </row>
    <row r="5206" spans="3:17" x14ac:dyDescent="0.25">
      <c r="C5206" s="12"/>
      <c r="D5206" s="7"/>
      <c r="P5206" s="14"/>
      <c r="Q5206" s="13"/>
    </row>
    <row r="5207" spans="3:17" x14ac:dyDescent="0.25">
      <c r="C5207" s="12"/>
      <c r="D5207" s="7"/>
      <c r="P5207" s="14"/>
      <c r="Q5207" s="13"/>
    </row>
    <row r="5208" spans="3:17" x14ac:dyDescent="0.25">
      <c r="C5208" s="12"/>
      <c r="D5208" s="7"/>
      <c r="P5208" s="14"/>
      <c r="Q5208" s="13"/>
    </row>
    <row r="5209" spans="3:17" x14ac:dyDescent="0.25">
      <c r="C5209" s="12"/>
      <c r="D5209" s="7"/>
      <c r="P5209" s="14"/>
      <c r="Q5209" s="13"/>
    </row>
    <row r="5210" spans="3:17" x14ac:dyDescent="0.25">
      <c r="C5210" s="12"/>
      <c r="D5210" s="7"/>
      <c r="P5210" s="14"/>
      <c r="Q5210" s="13"/>
    </row>
    <row r="5211" spans="3:17" x14ac:dyDescent="0.25">
      <c r="C5211" s="12"/>
      <c r="D5211" s="7"/>
      <c r="P5211" s="14"/>
      <c r="Q5211" s="13"/>
    </row>
    <row r="5212" spans="3:17" x14ac:dyDescent="0.25">
      <c r="C5212" s="12"/>
      <c r="D5212" s="7"/>
      <c r="P5212" s="14"/>
      <c r="Q5212" s="13"/>
    </row>
    <row r="5213" spans="3:17" x14ac:dyDescent="0.25">
      <c r="C5213" s="12"/>
      <c r="D5213" s="7"/>
      <c r="P5213" s="14"/>
      <c r="Q5213" s="13"/>
    </row>
    <row r="5214" spans="3:17" x14ac:dyDescent="0.25">
      <c r="C5214" s="12"/>
      <c r="D5214" s="7"/>
      <c r="P5214" s="14"/>
      <c r="Q5214" s="13"/>
    </row>
    <row r="5215" spans="3:17" x14ac:dyDescent="0.25">
      <c r="C5215" s="12"/>
      <c r="D5215" s="7"/>
      <c r="P5215" s="14"/>
      <c r="Q5215" s="13"/>
    </row>
    <row r="5216" spans="3:17" x14ac:dyDescent="0.25">
      <c r="C5216" s="12"/>
      <c r="D5216" s="7"/>
      <c r="P5216" s="14"/>
      <c r="Q5216" s="13"/>
    </row>
    <row r="5217" spans="3:17" x14ac:dyDescent="0.25">
      <c r="C5217" s="12"/>
      <c r="D5217" s="7"/>
      <c r="P5217" s="14"/>
      <c r="Q5217" s="13"/>
    </row>
    <row r="5218" spans="3:17" x14ac:dyDescent="0.25">
      <c r="C5218" s="12"/>
      <c r="D5218" s="7"/>
      <c r="P5218" s="14"/>
      <c r="Q5218" s="13"/>
    </row>
    <row r="5219" spans="3:17" x14ac:dyDescent="0.25">
      <c r="C5219" s="12"/>
      <c r="D5219" s="7"/>
      <c r="P5219" s="14"/>
      <c r="Q5219" s="13"/>
    </row>
    <row r="5220" spans="3:17" x14ac:dyDescent="0.25">
      <c r="C5220" s="12"/>
      <c r="D5220" s="7"/>
      <c r="P5220" s="14"/>
      <c r="Q5220" s="13"/>
    </row>
    <row r="5221" spans="3:17" x14ac:dyDescent="0.25">
      <c r="C5221" s="12"/>
      <c r="D5221" s="7"/>
      <c r="P5221" s="14"/>
      <c r="Q5221" s="13"/>
    </row>
    <row r="5222" spans="3:17" x14ac:dyDescent="0.25">
      <c r="C5222" s="12"/>
      <c r="D5222" s="7"/>
      <c r="P5222" s="14"/>
      <c r="Q5222" s="13"/>
    </row>
    <row r="5223" spans="3:17" x14ac:dyDescent="0.25">
      <c r="C5223" s="12"/>
      <c r="D5223" s="7"/>
      <c r="P5223" s="14"/>
      <c r="Q5223" s="13"/>
    </row>
    <row r="5224" spans="3:17" x14ac:dyDescent="0.25">
      <c r="C5224" s="12"/>
      <c r="D5224" s="7"/>
      <c r="P5224" s="14"/>
      <c r="Q5224" s="13"/>
    </row>
    <row r="5225" spans="3:17" x14ac:dyDescent="0.25">
      <c r="C5225" s="12"/>
      <c r="D5225" s="7"/>
      <c r="P5225" s="14"/>
      <c r="Q5225" s="13"/>
    </row>
    <row r="5226" spans="3:17" x14ac:dyDescent="0.25">
      <c r="C5226" s="12"/>
      <c r="D5226" s="7"/>
      <c r="P5226" s="14"/>
      <c r="Q5226" s="13"/>
    </row>
    <row r="5227" spans="3:17" x14ac:dyDescent="0.25">
      <c r="C5227" s="12"/>
      <c r="D5227" s="7"/>
      <c r="P5227" s="14"/>
      <c r="Q5227" s="13"/>
    </row>
    <row r="5228" spans="3:17" x14ac:dyDescent="0.25">
      <c r="C5228" s="12"/>
      <c r="D5228" s="7"/>
      <c r="P5228" s="14"/>
      <c r="Q5228" s="13"/>
    </row>
    <row r="5229" spans="3:17" x14ac:dyDescent="0.25">
      <c r="C5229" s="12"/>
      <c r="D5229" s="7"/>
      <c r="P5229" s="14"/>
      <c r="Q5229" s="13"/>
    </row>
    <row r="5230" spans="3:17" x14ac:dyDescent="0.25">
      <c r="C5230" s="12"/>
      <c r="D5230" s="7"/>
      <c r="P5230" s="14"/>
      <c r="Q5230" s="13"/>
    </row>
    <row r="5231" spans="3:17" x14ac:dyDescent="0.25">
      <c r="C5231" s="12"/>
      <c r="D5231" s="7"/>
      <c r="P5231" s="14"/>
      <c r="Q5231" s="13"/>
    </row>
    <row r="5232" spans="3:17" x14ac:dyDescent="0.25">
      <c r="C5232" s="12"/>
      <c r="D5232" s="7"/>
      <c r="P5232" s="14"/>
      <c r="Q5232" s="13"/>
    </row>
    <row r="5233" spans="3:17" x14ac:dyDescent="0.25">
      <c r="C5233" s="12"/>
      <c r="D5233" s="7"/>
      <c r="P5233" s="14"/>
      <c r="Q5233" s="13"/>
    </row>
    <row r="5234" spans="3:17" x14ac:dyDescent="0.25">
      <c r="C5234" s="12"/>
      <c r="D5234" s="7"/>
      <c r="P5234" s="14"/>
      <c r="Q5234" s="13"/>
    </row>
    <row r="5235" spans="3:17" x14ac:dyDescent="0.25">
      <c r="C5235" s="12"/>
      <c r="D5235" s="7"/>
      <c r="P5235" s="14"/>
      <c r="Q5235" s="13"/>
    </row>
    <row r="5236" spans="3:17" x14ac:dyDescent="0.25">
      <c r="C5236" s="12"/>
      <c r="D5236" s="7"/>
      <c r="P5236" s="14"/>
      <c r="Q5236" s="13"/>
    </row>
    <row r="5237" spans="3:17" x14ac:dyDescent="0.25">
      <c r="C5237" s="12"/>
      <c r="D5237" s="7"/>
      <c r="P5237" s="14"/>
      <c r="Q5237" s="13"/>
    </row>
    <row r="5238" spans="3:17" x14ac:dyDescent="0.25">
      <c r="C5238" s="12"/>
      <c r="D5238" s="7"/>
      <c r="P5238" s="14"/>
      <c r="Q5238" s="13"/>
    </row>
    <row r="5239" spans="3:17" x14ac:dyDescent="0.25">
      <c r="C5239" s="12"/>
      <c r="D5239" s="7"/>
      <c r="P5239" s="14"/>
      <c r="Q5239" s="13"/>
    </row>
    <row r="5240" spans="3:17" x14ac:dyDescent="0.25">
      <c r="C5240" s="12"/>
      <c r="D5240" s="7"/>
      <c r="P5240" s="14"/>
      <c r="Q5240" s="13"/>
    </row>
    <row r="5241" spans="3:17" x14ac:dyDescent="0.25">
      <c r="C5241" s="12"/>
      <c r="D5241" s="7"/>
      <c r="P5241" s="14"/>
      <c r="Q5241" s="13"/>
    </row>
    <row r="5242" spans="3:17" x14ac:dyDescent="0.25">
      <c r="C5242" s="12"/>
      <c r="D5242" s="7"/>
      <c r="P5242" s="14"/>
      <c r="Q5242" s="13"/>
    </row>
    <row r="5243" spans="3:17" x14ac:dyDescent="0.25">
      <c r="C5243" s="12"/>
      <c r="D5243" s="7"/>
      <c r="P5243" s="14"/>
      <c r="Q5243" s="13"/>
    </row>
    <row r="5244" spans="3:17" x14ac:dyDescent="0.25">
      <c r="C5244" s="12"/>
      <c r="D5244" s="7"/>
      <c r="P5244" s="14"/>
      <c r="Q5244" s="13"/>
    </row>
    <row r="5245" spans="3:17" x14ac:dyDescent="0.25">
      <c r="C5245" s="12"/>
      <c r="D5245" s="7"/>
      <c r="P5245" s="14"/>
      <c r="Q5245" s="13"/>
    </row>
    <row r="5246" spans="3:17" x14ac:dyDescent="0.25">
      <c r="C5246" s="12"/>
      <c r="D5246" s="7"/>
      <c r="P5246" s="14"/>
      <c r="Q5246" s="13"/>
    </row>
    <row r="5247" spans="3:17" x14ac:dyDescent="0.25">
      <c r="C5247" s="12"/>
      <c r="D5247" s="7"/>
      <c r="P5247" s="14"/>
      <c r="Q5247" s="13"/>
    </row>
    <row r="5248" spans="3:17" x14ac:dyDescent="0.25">
      <c r="C5248" s="12"/>
      <c r="D5248" s="7"/>
      <c r="P5248" s="14"/>
      <c r="Q5248" s="13"/>
    </row>
    <row r="5249" spans="3:17" x14ac:dyDescent="0.25">
      <c r="C5249" s="12"/>
      <c r="D5249" s="7"/>
      <c r="P5249" s="14"/>
      <c r="Q5249" s="13"/>
    </row>
    <row r="5250" spans="3:17" x14ac:dyDescent="0.25">
      <c r="C5250" s="12"/>
      <c r="D5250" s="7"/>
      <c r="P5250" s="14"/>
      <c r="Q5250" s="13"/>
    </row>
    <row r="5251" spans="3:17" x14ac:dyDescent="0.25">
      <c r="C5251" s="12"/>
      <c r="D5251" s="7"/>
      <c r="P5251" s="14"/>
      <c r="Q5251" s="13"/>
    </row>
    <row r="5252" spans="3:17" x14ac:dyDescent="0.25">
      <c r="C5252" s="12"/>
      <c r="D5252" s="7"/>
      <c r="P5252" s="14"/>
      <c r="Q5252" s="13"/>
    </row>
    <row r="5253" spans="3:17" x14ac:dyDescent="0.25">
      <c r="C5253" s="12"/>
      <c r="D5253" s="7"/>
      <c r="P5253" s="14"/>
      <c r="Q5253" s="13"/>
    </row>
    <row r="5254" spans="3:17" x14ac:dyDescent="0.25">
      <c r="C5254" s="12"/>
      <c r="D5254" s="7"/>
      <c r="P5254" s="14"/>
      <c r="Q5254" s="13"/>
    </row>
    <row r="5255" spans="3:17" x14ac:dyDescent="0.25">
      <c r="C5255" s="12"/>
      <c r="D5255" s="7"/>
      <c r="P5255" s="14"/>
      <c r="Q5255" s="13"/>
    </row>
    <row r="5256" spans="3:17" x14ac:dyDescent="0.25">
      <c r="C5256" s="12"/>
      <c r="D5256" s="7"/>
      <c r="P5256" s="14"/>
      <c r="Q5256" s="13"/>
    </row>
    <row r="5257" spans="3:17" x14ac:dyDescent="0.25">
      <c r="C5257" s="12"/>
      <c r="D5257" s="7"/>
      <c r="P5257" s="14"/>
      <c r="Q5257" s="13"/>
    </row>
    <row r="5258" spans="3:17" x14ac:dyDescent="0.25">
      <c r="C5258" s="12"/>
      <c r="D5258" s="7"/>
      <c r="P5258" s="14"/>
      <c r="Q5258" s="13"/>
    </row>
    <row r="5259" spans="3:17" x14ac:dyDescent="0.25">
      <c r="C5259" s="12"/>
      <c r="D5259" s="7"/>
      <c r="P5259" s="14"/>
      <c r="Q5259" s="13"/>
    </row>
    <row r="5260" spans="3:17" x14ac:dyDescent="0.25">
      <c r="C5260" s="12"/>
      <c r="D5260" s="7"/>
      <c r="P5260" s="14"/>
      <c r="Q5260" s="13"/>
    </row>
    <row r="5261" spans="3:17" x14ac:dyDescent="0.25">
      <c r="C5261" s="12"/>
      <c r="D5261" s="7"/>
      <c r="P5261" s="14"/>
      <c r="Q5261" s="13"/>
    </row>
    <row r="5262" spans="3:17" x14ac:dyDescent="0.25">
      <c r="C5262" s="12"/>
      <c r="D5262" s="7"/>
      <c r="P5262" s="14"/>
      <c r="Q5262" s="13"/>
    </row>
    <row r="5263" spans="3:17" x14ac:dyDescent="0.25">
      <c r="C5263" s="12"/>
      <c r="D5263" s="7"/>
      <c r="P5263" s="14"/>
      <c r="Q5263" s="13"/>
    </row>
    <row r="5264" spans="3:17" x14ac:dyDescent="0.25">
      <c r="C5264" s="12"/>
      <c r="D5264" s="7"/>
      <c r="P5264" s="14"/>
      <c r="Q5264" s="13"/>
    </row>
    <row r="5265" spans="3:17" x14ac:dyDescent="0.25">
      <c r="C5265" s="12"/>
      <c r="D5265" s="7"/>
      <c r="P5265" s="14"/>
      <c r="Q5265" s="13"/>
    </row>
    <row r="5266" spans="3:17" x14ac:dyDescent="0.25">
      <c r="C5266" s="12"/>
      <c r="D5266" s="7"/>
      <c r="P5266" s="14"/>
      <c r="Q5266" s="13"/>
    </row>
    <row r="5267" spans="3:17" x14ac:dyDescent="0.25">
      <c r="C5267" s="12"/>
      <c r="D5267" s="7"/>
      <c r="P5267" s="14"/>
      <c r="Q5267" s="13"/>
    </row>
    <row r="5268" spans="3:17" x14ac:dyDescent="0.25">
      <c r="C5268" s="12"/>
      <c r="D5268" s="7"/>
      <c r="P5268" s="14"/>
      <c r="Q5268" s="13"/>
    </row>
    <row r="5269" spans="3:17" x14ac:dyDescent="0.25">
      <c r="C5269" s="12"/>
      <c r="D5269" s="7"/>
      <c r="P5269" s="14"/>
      <c r="Q5269" s="13"/>
    </row>
    <row r="5270" spans="3:17" x14ac:dyDescent="0.25">
      <c r="C5270" s="12"/>
      <c r="D5270" s="7"/>
      <c r="P5270" s="14"/>
      <c r="Q5270" s="13"/>
    </row>
    <row r="5271" spans="3:17" x14ac:dyDescent="0.25">
      <c r="C5271" s="12"/>
      <c r="D5271" s="7"/>
      <c r="P5271" s="14"/>
      <c r="Q5271" s="13"/>
    </row>
    <row r="5272" spans="3:17" x14ac:dyDescent="0.25">
      <c r="C5272" s="12"/>
      <c r="D5272" s="7"/>
      <c r="P5272" s="14"/>
      <c r="Q5272" s="13"/>
    </row>
    <row r="5273" spans="3:17" x14ac:dyDescent="0.25">
      <c r="C5273" s="12"/>
      <c r="D5273" s="7"/>
      <c r="P5273" s="14"/>
      <c r="Q5273" s="13"/>
    </row>
    <row r="5274" spans="3:17" x14ac:dyDescent="0.25">
      <c r="C5274" s="12"/>
      <c r="D5274" s="7"/>
      <c r="P5274" s="14"/>
      <c r="Q5274" s="13"/>
    </row>
    <row r="5275" spans="3:17" x14ac:dyDescent="0.25">
      <c r="C5275" s="12"/>
      <c r="D5275" s="7"/>
      <c r="P5275" s="14"/>
      <c r="Q5275" s="13"/>
    </row>
    <row r="5276" spans="3:17" x14ac:dyDescent="0.25">
      <c r="C5276" s="12"/>
      <c r="D5276" s="7"/>
      <c r="P5276" s="14"/>
      <c r="Q5276" s="13"/>
    </row>
    <row r="5277" spans="3:17" x14ac:dyDescent="0.25">
      <c r="C5277" s="12"/>
      <c r="D5277" s="7"/>
      <c r="P5277" s="14"/>
      <c r="Q5277" s="13"/>
    </row>
    <row r="5278" spans="3:17" x14ac:dyDescent="0.25">
      <c r="C5278" s="12"/>
      <c r="D5278" s="7"/>
      <c r="P5278" s="14"/>
      <c r="Q5278" s="13"/>
    </row>
    <row r="5279" spans="3:17" x14ac:dyDescent="0.25">
      <c r="C5279" s="12"/>
      <c r="D5279" s="7"/>
      <c r="P5279" s="14"/>
      <c r="Q5279" s="13"/>
    </row>
    <row r="5280" spans="3:17" x14ac:dyDescent="0.25">
      <c r="C5280" s="12"/>
      <c r="D5280" s="7"/>
      <c r="P5280" s="14"/>
      <c r="Q5280" s="13"/>
    </row>
    <row r="5281" spans="3:17" x14ac:dyDescent="0.25">
      <c r="C5281" s="12"/>
      <c r="D5281" s="7"/>
      <c r="P5281" s="14"/>
      <c r="Q5281" s="13"/>
    </row>
    <row r="5282" spans="3:17" x14ac:dyDescent="0.25">
      <c r="C5282" s="12"/>
      <c r="D5282" s="7"/>
      <c r="P5282" s="14"/>
      <c r="Q5282" s="13"/>
    </row>
    <row r="5283" spans="3:17" x14ac:dyDescent="0.25">
      <c r="C5283" s="12"/>
      <c r="D5283" s="7"/>
      <c r="P5283" s="14"/>
      <c r="Q5283" s="13"/>
    </row>
    <row r="5284" spans="3:17" x14ac:dyDescent="0.25">
      <c r="C5284" s="12"/>
      <c r="D5284" s="7"/>
      <c r="P5284" s="14"/>
      <c r="Q5284" s="13"/>
    </row>
    <row r="5285" spans="3:17" x14ac:dyDescent="0.25">
      <c r="C5285" s="12"/>
      <c r="D5285" s="7"/>
      <c r="P5285" s="14"/>
      <c r="Q5285" s="13"/>
    </row>
    <row r="5286" spans="3:17" x14ac:dyDescent="0.25">
      <c r="C5286" s="12"/>
      <c r="D5286" s="7"/>
      <c r="P5286" s="14"/>
      <c r="Q5286" s="13"/>
    </row>
    <row r="5287" spans="3:17" x14ac:dyDescent="0.25">
      <c r="C5287" s="12"/>
      <c r="D5287" s="7"/>
      <c r="P5287" s="14"/>
      <c r="Q5287" s="13"/>
    </row>
    <row r="5288" spans="3:17" x14ac:dyDescent="0.25">
      <c r="C5288" s="12"/>
      <c r="D5288" s="7"/>
      <c r="P5288" s="14"/>
      <c r="Q5288" s="13"/>
    </row>
    <row r="5289" spans="3:17" x14ac:dyDescent="0.25">
      <c r="C5289" s="12"/>
      <c r="D5289" s="7"/>
      <c r="P5289" s="14"/>
      <c r="Q5289" s="13"/>
    </row>
    <row r="5290" spans="3:17" x14ac:dyDescent="0.25">
      <c r="C5290" s="12"/>
      <c r="D5290" s="7"/>
      <c r="P5290" s="14"/>
      <c r="Q5290" s="13"/>
    </row>
    <row r="5291" spans="3:17" x14ac:dyDescent="0.25">
      <c r="C5291" s="12"/>
      <c r="D5291" s="7"/>
      <c r="P5291" s="14"/>
      <c r="Q5291" s="13"/>
    </row>
    <row r="5292" spans="3:17" x14ac:dyDescent="0.25">
      <c r="C5292" s="12"/>
      <c r="D5292" s="7"/>
      <c r="P5292" s="14"/>
      <c r="Q5292" s="13"/>
    </row>
    <row r="5293" spans="3:17" x14ac:dyDescent="0.25">
      <c r="C5293" s="12"/>
      <c r="D5293" s="7"/>
      <c r="P5293" s="14"/>
      <c r="Q5293" s="13"/>
    </row>
    <row r="5294" spans="3:17" x14ac:dyDescent="0.25">
      <c r="C5294" s="12"/>
      <c r="D5294" s="7"/>
      <c r="P5294" s="14"/>
      <c r="Q5294" s="13"/>
    </row>
    <row r="5295" spans="3:17" x14ac:dyDescent="0.25">
      <c r="C5295" s="12"/>
      <c r="D5295" s="7"/>
      <c r="P5295" s="14"/>
      <c r="Q5295" s="13"/>
    </row>
    <row r="5296" spans="3:17" x14ac:dyDescent="0.25">
      <c r="C5296" s="12"/>
      <c r="D5296" s="7"/>
      <c r="P5296" s="14"/>
      <c r="Q5296" s="13"/>
    </row>
    <row r="5297" spans="3:17" x14ac:dyDescent="0.25">
      <c r="C5297" s="12"/>
      <c r="D5297" s="7"/>
      <c r="P5297" s="14"/>
      <c r="Q5297" s="13"/>
    </row>
    <row r="5298" spans="3:17" x14ac:dyDescent="0.25">
      <c r="C5298" s="12"/>
      <c r="D5298" s="7"/>
      <c r="P5298" s="14"/>
      <c r="Q5298" s="13"/>
    </row>
    <row r="5299" spans="3:17" x14ac:dyDescent="0.25">
      <c r="C5299" s="12"/>
      <c r="D5299" s="7"/>
      <c r="P5299" s="14"/>
      <c r="Q5299" s="13"/>
    </row>
    <row r="5300" spans="3:17" x14ac:dyDescent="0.25">
      <c r="C5300" s="12"/>
      <c r="D5300" s="7"/>
      <c r="P5300" s="14"/>
      <c r="Q5300" s="13"/>
    </row>
    <row r="5301" spans="3:17" x14ac:dyDescent="0.25">
      <c r="C5301" s="12"/>
      <c r="D5301" s="7"/>
      <c r="P5301" s="14"/>
      <c r="Q5301" s="13"/>
    </row>
    <row r="5302" spans="3:17" x14ac:dyDescent="0.25">
      <c r="C5302" s="12"/>
      <c r="D5302" s="7"/>
      <c r="P5302" s="14"/>
      <c r="Q5302" s="13"/>
    </row>
    <row r="5303" spans="3:17" x14ac:dyDescent="0.25">
      <c r="C5303" s="12"/>
      <c r="D5303" s="7"/>
      <c r="P5303" s="14"/>
      <c r="Q5303" s="13"/>
    </row>
    <row r="5304" spans="3:17" x14ac:dyDescent="0.25">
      <c r="C5304" s="12"/>
      <c r="D5304" s="7"/>
      <c r="P5304" s="14"/>
      <c r="Q5304" s="13"/>
    </row>
    <row r="5305" spans="3:17" x14ac:dyDescent="0.25">
      <c r="C5305" s="12"/>
      <c r="D5305" s="7"/>
      <c r="P5305" s="14"/>
      <c r="Q5305" s="13"/>
    </row>
    <row r="5306" spans="3:17" x14ac:dyDescent="0.25">
      <c r="C5306" s="12"/>
      <c r="D5306" s="7"/>
      <c r="P5306" s="14"/>
      <c r="Q5306" s="13"/>
    </row>
    <row r="5307" spans="3:17" x14ac:dyDescent="0.25">
      <c r="C5307" s="12"/>
      <c r="D5307" s="7"/>
      <c r="P5307" s="14"/>
      <c r="Q5307" s="13"/>
    </row>
    <row r="5308" spans="3:17" x14ac:dyDescent="0.25">
      <c r="C5308" s="12"/>
      <c r="D5308" s="7"/>
      <c r="P5308" s="14"/>
      <c r="Q5308" s="13"/>
    </row>
    <row r="5309" spans="3:17" x14ac:dyDescent="0.25">
      <c r="C5309" s="12"/>
      <c r="D5309" s="7"/>
      <c r="P5309" s="14"/>
      <c r="Q5309" s="13"/>
    </row>
    <row r="5310" spans="3:17" x14ac:dyDescent="0.25">
      <c r="C5310" s="12"/>
      <c r="D5310" s="7"/>
      <c r="P5310" s="14"/>
      <c r="Q5310" s="13"/>
    </row>
    <row r="5311" spans="3:17" x14ac:dyDescent="0.25">
      <c r="C5311" s="12"/>
      <c r="D5311" s="7"/>
      <c r="P5311" s="14"/>
      <c r="Q5311" s="13"/>
    </row>
    <row r="5312" spans="3:17" x14ac:dyDescent="0.25">
      <c r="C5312" s="12"/>
      <c r="D5312" s="7"/>
      <c r="P5312" s="14"/>
      <c r="Q5312" s="13"/>
    </row>
    <row r="5313" spans="3:17" x14ac:dyDescent="0.25">
      <c r="C5313" s="12"/>
      <c r="D5313" s="7"/>
      <c r="P5313" s="14"/>
      <c r="Q5313" s="13"/>
    </row>
    <row r="5314" spans="3:17" x14ac:dyDescent="0.25">
      <c r="C5314" s="12"/>
      <c r="D5314" s="7"/>
      <c r="P5314" s="14"/>
      <c r="Q5314" s="13"/>
    </row>
    <row r="5315" spans="3:17" x14ac:dyDescent="0.25">
      <c r="C5315" s="12"/>
      <c r="D5315" s="7"/>
      <c r="P5315" s="14"/>
      <c r="Q5315" s="13"/>
    </row>
    <row r="5316" spans="3:17" x14ac:dyDescent="0.25">
      <c r="C5316" s="12"/>
      <c r="D5316" s="7"/>
      <c r="P5316" s="14"/>
      <c r="Q5316" s="13"/>
    </row>
    <row r="5317" spans="3:17" x14ac:dyDescent="0.25">
      <c r="C5317" s="12"/>
      <c r="D5317" s="7"/>
      <c r="P5317" s="14"/>
      <c r="Q5317" s="13"/>
    </row>
    <row r="5318" spans="3:17" x14ac:dyDescent="0.25">
      <c r="C5318" s="12"/>
      <c r="D5318" s="7"/>
      <c r="P5318" s="14"/>
      <c r="Q5318" s="13"/>
    </row>
    <row r="5319" spans="3:17" x14ac:dyDescent="0.25">
      <c r="C5319" s="12"/>
      <c r="D5319" s="7"/>
      <c r="P5319" s="14"/>
      <c r="Q5319" s="13"/>
    </row>
    <row r="5320" spans="3:17" x14ac:dyDescent="0.25">
      <c r="C5320" s="12"/>
      <c r="D5320" s="7"/>
      <c r="P5320" s="14"/>
      <c r="Q5320" s="13"/>
    </row>
    <row r="5321" spans="3:17" x14ac:dyDescent="0.25">
      <c r="C5321" s="12"/>
      <c r="D5321" s="7"/>
      <c r="P5321" s="14"/>
      <c r="Q5321" s="13"/>
    </row>
    <row r="5322" spans="3:17" x14ac:dyDescent="0.25">
      <c r="C5322" s="12"/>
      <c r="D5322" s="7"/>
      <c r="P5322" s="14"/>
      <c r="Q5322" s="13"/>
    </row>
    <row r="5323" spans="3:17" x14ac:dyDescent="0.25">
      <c r="C5323" s="12"/>
      <c r="D5323" s="7"/>
      <c r="P5323" s="14"/>
      <c r="Q5323" s="13"/>
    </row>
    <row r="5324" spans="3:17" x14ac:dyDescent="0.25">
      <c r="C5324" s="12"/>
      <c r="D5324" s="7"/>
      <c r="P5324" s="14"/>
      <c r="Q5324" s="13"/>
    </row>
    <row r="5325" spans="3:17" x14ac:dyDescent="0.25">
      <c r="C5325" s="12"/>
      <c r="D5325" s="7"/>
      <c r="P5325" s="14"/>
      <c r="Q5325" s="13"/>
    </row>
    <row r="5326" spans="3:17" x14ac:dyDescent="0.25">
      <c r="C5326" s="12"/>
      <c r="D5326" s="7"/>
      <c r="P5326" s="14"/>
      <c r="Q5326" s="13"/>
    </row>
    <row r="5327" spans="3:17" x14ac:dyDescent="0.25">
      <c r="C5327" s="12"/>
      <c r="D5327" s="7"/>
      <c r="P5327" s="14"/>
      <c r="Q5327" s="13"/>
    </row>
    <row r="5328" spans="3:17" x14ac:dyDescent="0.25">
      <c r="C5328" s="12"/>
      <c r="D5328" s="7"/>
      <c r="P5328" s="14"/>
      <c r="Q5328" s="13"/>
    </row>
    <row r="5329" spans="3:17" x14ac:dyDescent="0.25">
      <c r="C5329" s="12"/>
      <c r="D5329" s="7"/>
      <c r="P5329" s="14"/>
      <c r="Q5329" s="13"/>
    </row>
    <row r="5330" spans="3:17" x14ac:dyDescent="0.25">
      <c r="C5330" s="12"/>
      <c r="D5330" s="7"/>
      <c r="P5330" s="14"/>
      <c r="Q5330" s="13"/>
    </row>
    <row r="5331" spans="3:17" x14ac:dyDescent="0.25">
      <c r="C5331" s="12"/>
      <c r="D5331" s="7"/>
      <c r="P5331" s="14"/>
      <c r="Q5331" s="13"/>
    </row>
    <row r="5332" spans="3:17" x14ac:dyDescent="0.25">
      <c r="C5332" s="12"/>
      <c r="D5332" s="7"/>
      <c r="P5332" s="14"/>
      <c r="Q5332" s="13"/>
    </row>
    <row r="5333" spans="3:17" x14ac:dyDescent="0.25">
      <c r="C5333" s="12"/>
      <c r="D5333" s="7"/>
      <c r="P5333" s="14"/>
      <c r="Q5333" s="13"/>
    </row>
    <row r="5334" spans="3:17" x14ac:dyDescent="0.25">
      <c r="C5334" s="12"/>
      <c r="D5334" s="7"/>
      <c r="P5334" s="14"/>
      <c r="Q5334" s="13"/>
    </row>
    <row r="5335" spans="3:17" x14ac:dyDescent="0.25">
      <c r="C5335" s="12"/>
      <c r="D5335" s="7"/>
      <c r="P5335" s="14"/>
      <c r="Q5335" s="13"/>
    </row>
    <row r="5336" spans="3:17" x14ac:dyDescent="0.25">
      <c r="C5336" s="12"/>
      <c r="D5336" s="7"/>
      <c r="P5336" s="14"/>
      <c r="Q5336" s="13"/>
    </row>
    <row r="5337" spans="3:17" x14ac:dyDescent="0.25">
      <c r="C5337" s="12"/>
      <c r="D5337" s="7"/>
      <c r="P5337" s="14"/>
      <c r="Q5337" s="13"/>
    </row>
    <row r="5338" spans="3:17" x14ac:dyDescent="0.25">
      <c r="C5338" s="12"/>
      <c r="D5338" s="7"/>
      <c r="P5338" s="14"/>
      <c r="Q5338" s="13"/>
    </row>
    <row r="5339" spans="3:17" x14ac:dyDescent="0.25">
      <c r="C5339" s="12"/>
      <c r="D5339" s="7"/>
      <c r="P5339" s="14"/>
      <c r="Q5339" s="13"/>
    </row>
    <row r="5340" spans="3:17" x14ac:dyDescent="0.25">
      <c r="C5340" s="12"/>
      <c r="D5340" s="7"/>
      <c r="P5340" s="14"/>
      <c r="Q5340" s="13"/>
    </row>
    <row r="5341" spans="3:17" x14ac:dyDescent="0.25">
      <c r="C5341" s="12"/>
      <c r="D5341" s="7"/>
      <c r="P5341" s="14"/>
      <c r="Q5341" s="13"/>
    </row>
    <row r="5342" spans="3:17" x14ac:dyDescent="0.25">
      <c r="C5342" s="12"/>
      <c r="D5342" s="7"/>
      <c r="P5342" s="14"/>
      <c r="Q5342" s="13"/>
    </row>
    <row r="5343" spans="3:17" x14ac:dyDescent="0.25">
      <c r="C5343" s="12"/>
      <c r="D5343" s="7"/>
      <c r="P5343" s="14"/>
      <c r="Q5343" s="13"/>
    </row>
    <row r="5344" spans="3:17" x14ac:dyDescent="0.25">
      <c r="C5344" s="12"/>
      <c r="D5344" s="7"/>
      <c r="P5344" s="14"/>
      <c r="Q5344" s="13"/>
    </row>
    <row r="5345" spans="3:17" x14ac:dyDescent="0.25">
      <c r="C5345" s="12"/>
      <c r="D5345" s="7"/>
      <c r="P5345" s="14"/>
      <c r="Q5345" s="13"/>
    </row>
    <row r="5346" spans="3:17" x14ac:dyDescent="0.25">
      <c r="C5346" s="12"/>
      <c r="D5346" s="7"/>
      <c r="P5346" s="14"/>
      <c r="Q5346" s="13"/>
    </row>
    <row r="5347" spans="3:17" x14ac:dyDescent="0.25">
      <c r="C5347" s="12"/>
      <c r="D5347" s="7"/>
      <c r="P5347" s="14"/>
      <c r="Q5347" s="13"/>
    </row>
    <row r="5348" spans="3:17" x14ac:dyDescent="0.25">
      <c r="C5348" s="12"/>
      <c r="D5348" s="7"/>
      <c r="P5348" s="14"/>
      <c r="Q5348" s="13"/>
    </row>
    <row r="5349" spans="3:17" x14ac:dyDescent="0.25">
      <c r="C5349" s="12"/>
      <c r="D5349" s="7"/>
      <c r="P5349" s="14"/>
      <c r="Q5349" s="13"/>
    </row>
    <row r="5350" spans="3:17" x14ac:dyDescent="0.25">
      <c r="C5350" s="12"/>
      <c r="D5350" s="7"/>
      <c r="P5350" s="14"/>
      <c r="Q5350" s="13"/>
    </row>
    <row r="5351" spans="3:17" x14ac:dyDescent="0.25">
      <c r="C5351" s="12"/>
      <c r="D5351" s="7"/>
      <c r="P5351" s="14"/>
      <c r="Q5351" s="13"/>
    </row>
    <row r="5352" spans="3:17" x14ac:dyDescent="0.25">
      <c r="C5352" s="12"/>
      <c r="D5352" s="7"/>
      <c r="P5352" s="14"/>
      <c r="Q5352" s="13"/>
    </row>
    <row r="5353" spans="3:17" x14ac:dyDescent="0.25">
      <c r="C5353" s="12"/>
      <c r="D5353" s="7"/>
      <c r="P5353" s="14"/>
      <c r="Q5353" s="13"/>
    </row>
    <row r="5354" spans="3:17" x14ac:dyDescent="0.25">
      <c r="C5354" s="12"/>
      <c r="D5354" s="7"/>
      <c r="P5354" s="14"/>
      <c r="Q5354" s="13"/>
    </row>
    <row r="5355" spans="3:17" x14ac:dyDescent="0.25">
      <c r="C5355" s="12"/>
      <c r="D5355" s="7"/>
      <c r="P5355" s="14"/>
      <c r="Q5355" s="13"/>
    </row>
    <row r="5356" spans="3:17" x14ac:dyDescent="0.25">
      <c r="C5356" s="12"/>
      <c r="D5356" s="7"/>
      <c r="P5356" s="14"/>
      <c r="Q5356" s="13"/>
    </row>
    <row r="5357" spans="3:17" x14ac:dyDescent="0.25">
      <c r="C5357" s="12"/>
      <c r="D5357" s="7"/>
      <c r="P5357" s="14"/>
      <c r="Q5357" s="13"/>
    </row>
    <row r="5358" spans="3:17" x14ac:dyDescent="0.25">
      <c r="C5358" s="12"/>
      <c r="D5358" s="7"/>
      <c r="P5358" s="14"/>
      <c r="Q5358" s="13"/>
    </row>
    <row r="5359" spans="3:17" x14ac:dyDescent="0.25">
      <c r="C5359" s="12"/>
      <c r="D5359" s="7"/>
      <c r="P5359" s="14"/>
      <c r="Q5359" s="13"/>
    </row>
    <row r="5360" spans="3:17" x14ac:dyDescent="0.25">
      <c r="C5360" s="12"/>
      <c r="D5360" s="7"/>
      <c r="P5360" s="14"/>
      <c r="Q5360" s="13"/>
    </row>
    <row r="5361" spans="3:17" x14ac:dyDescent="0.25">
      <c r="C5361" s="12"/>
      <c r="D5361" s="7"/>
      <c r="P5361" s="14"/>
      <c r="Q5361" s="13"/>
    </row>
    <row r="5362" spans="3:17" x14ac:dyDescent="0.25">
      <c r="C5362" s="12"/>
      <c r="D5362" s="7"/>
      <c r="P5362" s="14"/>
      <c r="Q5362" s="13"/>
    </row>
    <row r="5363" spans="3:17" x14ac:dyDescent="0.25">
      <c r="C5363" s="12"/>
      <c r="D5363" s="7"/>
      <c r="P5363" s="14"/>
      <c r="Q5363" s="13"/>
    </row>
    <row r="5364" spans="3:17" x14ac:dyDescent="0.25">
      <c r="C5364" s="12"/>
      <c r="D5364" s="7"/>
      <c r="P5364" s="14"/>
      <c r="Q5364" s="13"/>
    </row>
    <row r="5365" spans="3:17" x14ac:dyDescent="0.25">
      <c r="C5365" s="12"/>
      <c r="D5365" s="7"/>
      <c r="P5365" s="14"/>
      <c r="Q5365" s="13"/>
    </row>
    <row r="5366" spans="3:17" x14ac:dyDescent="0.25">
      <c r="C5366" s="12"/>
      <c r="D5366" s="7"/>
      <c r="P5366" s="14"/>
      <c r="Q5366" s="13"/>
    </row>
    <row r="5367" spans="3:17" x14ac:dyDescent="0.25">
      <c r="C5367" s="12"/>
      <c r="D5367" s="7"/>
      <c r="P5367" s="14"/>
      <c r="Q5367" s="13"/>
    </row>
    <row r="5368" spans="3:17" x14ac:dyDescent="0.25">
      <c r="C5368" s="12"/>
      <c r="D5368" s="7"/>
      <c r="P5368" s="14"/>
      <c r="Q5368" s="13"/>
    </row>
    <row r="5369" spans="3:17" x14ac:dyDescent="0.25">
      <c r="C5369" s="12"/>
      <c r="D5369" s="7"/>
      <c r="P5369" s="14"/>
      <c r="Q5369" s="13"/>
    </row>
    <row r="5370" spans="3:17" x14ac:dyDescent="0.25">
      <c r="C5370" s="12"/>
      <c r="D5370" s="7"/>
      <c r="P5370" s="14"/>
      <c r="Q5370" s="13"/>
    </row>
    <row r="5371" spans="3:17" x14ac:dyDescent="0.25">
      <c r="C5371" s="12"/>
      <c r="D5371" s="7"/>
      <c r="P5371" s="14"/>
      <c r="Q5371" s="13"/>
    </row>
    <row r="5372" spans="3:17" x14ac:dyDescent="0.25">
      <c r="C5372" s="12"/>
      <c r="D5372" s="7"/>
      <c r="P5372" s="14"/>
      <c r="Q5372" s="13"/>
    </row>
    <row r="5373" spans="3:17" x14ac:dyDescent="0.25">
      <c r="C5373" s="12"/>
      <c r="D5373" s="7"/>
      <c r="P5373" s="14"/>
      <c r="Q5373" s="13"/>
    </row>
    <row r="5374" spans="3:17" x14ac:dyDescent="0.25">
      <c r="C5374" s="12"/>
      <c r="D5374" s="7"/>
      <c r="P5374" s="14"/>
      <c r="Q5374" s="13"/>
    </row>
    <row r="5375" spans="3:17" x14ac:dyDescent="0.25">
      <c r="C5375" s="12"/>
      <c r="D5375" s="7"/>
      <c r="P5375" s="14"/>
      <c r="Q5375" s="13"/>
    </row>
    <row r="5376" spans="3:17" x14ac:dyDescent="0.25">
      <c r="C5376" s="12"/>
      <c r="D5376" s="7"/>
      <c r="P5376" s="14"/>
      <c r="Q5376" s="13"/>
    </row>
    <row r="5377" spans="3:17" x14ac:dyDescent="0.25">
      <c r="C5377" s="12"/>
      <c r="D5377" s="7"/>
      <c r="P5377" s="14"/>
      <c r="Q5377" s="13"/>
    </row>
    <row r="5378" spans="3:17" x14ac:dyDescent="0.25">
      <c r="C5378" s="12"/>
      <c r="D5378" s="7"/>
      <c r="P5378" s="14"/>
      <c r="Q5378" s="13"/>
    </row>
    <row r="5379" spans="3:17" x14ac:dyDescent="0.25">
      <c r="C5379" s="12"/>
      <c r="D5379" s="7"/>
      <c r="P5379" s="14"/>
      <c r="Q5379" s="13"/>
    </row>
    <row r="5380" spans="3:17" x14ac:dyDescent="0.25">
      <c r="C5380" s="12"/>
      <c r="D5380" s="7"/>
      <c r="P5380" s="14"/>
      <c r="Q5380" s="13"/>
    </row>
    <row r="5381" spans="3:17" x14ac:dyDescent="0.25">
      <c r="C5381" s="12"/>
      <c r="D5381" s="7"/>
      <c r="P5381" s="14"/>
      <c r="Q5381" s="13"/>
    </row>
    <row r="5382" spans="3:17" x14ac:dyDescent="0.25">
      <c r="C5382" s="12"/>
      <c r="D5382" s="7"/>
      <c r="P5382" s="14"/>
      <c r="Q5382" s="13"/>
    </row>
    <row r="5383" spans="3:17" x14ac:dyDescent="0.25">
      <c r="C5383" s="12"/>
      <c r="D5383" s="7"/>
      <c r="P5383" s="14"/>
      <c r="Q5383" s="13"/>
    </row>
    <row r="5384" spans="3:17" x14ac:dyDescent="0.25">
      <c r="C5384" s="12"/>
      <c r="D5384" s="7"/>
      <c r="P5384" s="14"/>
      <c r="Q5384" s="13"/>
    </row>
    <row r="5385" spans="3:17" x14ac:dyDescent="0.25">
      <c r="C5385" s="12"/>
      <c r="D5385" s="7"/>
      <c r="P5385" s="14"/>
      <c r="Q5385" s="13"/>
    </row>
    <row r="5386" spans="3:17" x14ac:dyDescent="0.25">
      <c r="C5386" s="12"/>
      <c r="D5386" s="7"/>
      <c r="P5386" s="14"/>
      <c r="Q5386" s="13"/>
    </row>
    <row r="5387" spans="3:17" x14ac:dyDescent="0.25">
      <c r="C5387" s="12"/>
      <c r="D5387" s="7"/>
      <c r="P5387" s="14"/>
      <c r="Q5387" s="13"/>
    </row>
    <row r="5388" spans="3:17" x14ac:dyDescent="0.25">
      <c r="C5388" s="12"/>
      <c r="D5388" s="7"/>
      <c r="P5388" s="14"/>
      <c r="Q5388" s="13"/>
    </row>
    <row r="5389" spans="3:17" x14ac:dyDescent="0.25">
      <c r="C5389" s="12"/>
      <c r="D5389" s="7"/>
      <c r="P5389" s="14"/>
      <c r="Q5389" s="13"/>
    </row>
    <row r="5390" spans="3:17" x14ac:dyDescent="0.25">
      <c r="C5390" s="12"/>
      <c r="D5390" s="7"/>
      <c r="P5390" s="14"/>
      <c r="Q5390" s="13"/>
    </row>
    <row r="5391" spans="3:17" x14ac:dyDescent="0.25">
      <c r="C5391" s="12"/>
      <c r="D5391" s="7"/>
      <c r="P5391" s="14"/>
      <c r="Q5391" s="13"/>
    </row>
    <row r="5392" spans="3:17" x14ac:dyDescent="0.25">
      <c r="C5392" s="12"/>
      <c r="D5392" s="7"/>
      <c r="P5392" s="14"/>
      <c r="Q5392" s="13"/>
    </row>
    <row r="5393" spans="3:17" x14ac:dyDescent="0.25">
      <c r="C5393" s="12"/>
      <c r="D5393" s="7"/>
      <c r="P5393" s="14"/>
      <c r="Q5393" s="13"/>
    </row>
    <row r="5394" spans="3:17" x14ac:dyDescent="0.25">
      <c r="C5394" s="12"/>
      <c r="D5394" s="7"/>
      <c r="P5394" s="14"/>
      <c r="Q5394" s="13"/>
    </row>
    <row r="5395" spans="3:17" x14ac:dyDescent="0.25">
      <c r="C5395" s="12"/>
      <c r="D5395" s="7"/>
      <c r="P5395" s="14"/>
      <c r="Q5395" s="13"/>
    </row>
    <row r="5396" spans="3:17" x14ac:dyDescent="0.25">
      <c r="C5396" s="12"/>
      <c r="D5396" s="7"/>
      <c r="P5396" s="14"/>
      <c r="Q5396" s="13"/>
    </row>
    <row r="5397" spans="3:17" x14ac:dyDescent="0.25">
      <c r="C5397" s="12"/>
      <c r="D5397" s="7"/>
      <c r="P5397" s="14"/>
      <c r="Q5397" s="13"/>
    </row>
    <row r="5398" spans="3:17" x14ac:dyDescent="0.25">
      <c r="C5398" s="12"/>
      <c r="D5398" s="7"/>
      <c r="P5398" s="14"/>
      <c r="Q5398" s="13"/>
    </row>
    <row r="5399" spans="3:17" x14ac:dyDescent="0.25">
      <c r="C5399" s="12"/>
      <c r="D5399" s="7"/>
      <c r="P5399" s="14"/>
      <c r="Q5399" s="13"/>
    </row>
    <row r="5400" spans="3:17" x14ac:dyDescent="0.25">
      <c r="C5400" s="12"/>
      <c r="D5400" s="7"/>
      <c r="P5400" s="14"/>
      <c r="Q5400" s="13"/>
    </row>
    <row r="5401" spans="3:17" x14ac:dyDescent="0.25">
      <c r="C5401" s="12"/>
      <c r="D5401" s="7"/>
      <c r="P5401" s="14"/>
      <c r="Q5401" s="13"/>
    </row>
    <row r="5402" spans="3:17" x14ac:dyDescent="0.25">
      <c r="C5402" s="12"/>
      <c r="D5402" s="7"/>
      <c r="P5402" s="14"/>
      <c r="Q5402" s="13"/>
    </row>
    <row r="5403" spans="3:17" x14ac:dyDescent="0.25">
      <c r="C5403" s="12"/>
      <c r="D5403" s="7"/>
      <c r="P5403" s="14"/>
      <c r="Q5403" s="13"/>
    </row>
    <row r="5404" spans="3:17" x14ac:dyDescent="0.25">
      <c r="C5404" s="12"/>
      <c r="D5404" s="7"/>
      <c r="P5404" s="14"/>
      <c r="Q5404" s="13"/>
    </row>
    <row r="5405" spans="3:17" x14ac:dyDescent="0.25">
      <c r="C5405" s="12"/>
      <c r="D5405" s="7"/>
      <c r="P5405" s="14"/>
      <c r="Q5405" s="13"/>
    </row>
    <row r="5406" spans="3:17" x14ac:dyDescent="0.25">
      <c r="C5406" s="12"/>
      <c r="D5406" s="7"/>
      <c r="P5406" s="14"/>
      <c r="Q5406" s="13"/>
    </row>
    <row r="5407" spans="3:17" x14ac:dyDescent="0.25">
      <c r="C5407" s="12"/>
      <c r="D5407" s="7"/>
      <c r="P5407" s="14"/>
      <c r="Q5407" s="13"/>
    </row>
    <row r="5408" spans="3:17" x14ac:dyDescent="0.25">
      <c r="C5408" s="12"/>
      <c r="D5408" s="7"/>
      <c r="P5408" s="14"/>
      <c r="Q5408" s="13"/>
    </row>
    <row r="5409" spans="3:17" x14ac:dyDescent="0.25">
      <c r="C5409" s="12"/>
      <c r="D5409" s="7"/>
      <c r="P5409" s="14"/>
      <c r="Q5409" s="13"/>
    </row>
    <row r="5410" spans="3:17" x14ac:dyDescent="0.25">
      <c r="C5410" s="12"/>
      <c r="D5410" s="7"/>
      <c r="P5410" s="14"/>
      <c r="Q5410" s="13"/>
    </row>
    <row r="5411" spans="3:17" x14ac:dyDescent="0.25">
      <c r="C5411" s="12"/>
      <c r="D5411" s="7"/>
      <c r="P5411" s="14"/>
      <c r="Q5411" s="13"/>
    </row>
    <row r="5412" spans="3:17" x14ac:dyDescent="0.25">
      <c r="C5412" s="12"/>
      <c r="D5412" s="7"/>
      <c r="P5412" s="14"/>
      <c r="Q5412" s="13"/>
    </row>
    <row r="5413" spans="3:17" x14ac:dyDescent="0.25">
      <c r="C5413" s="12"/>
      <c r="D5413" s="7"/>
      <c r="P5413" s="14"/>
      <c r="Q5413" s="13"/>
    </row>
    <row r="5414" spans="3:17" x14ac:dyDescent="0.25">
      <c r="C5414" s="12"/>
      <c r="D5414" s="7"/>
      <c r="P5414" s="14"/>
      <c r="Q5414" s="13"/>
    </row>
    <row r="5415" spans="3:17" x14ac:dyDescent="0.25">
      <c r="C5415" s="12"/>
      <c r="D5415" s="7"/>
      <c r="P5415" s="14"/>
      <c r="Q5415" s="13"/>
    </row>
    <row r="5416" spans="3:17" x14ac:dyDescent="0.25">
      <c r="C5416" s="12"/>
      <c r="D5416" s="7"/>
      <c r="P5416" s="14"/>
      <c r="Q5416" s="13"/>
    </row>
    <row r="5417" spans="3:17" x14ac:dyDescent="0.25">
      <c r="C5417" s="12"/>
      <c r="D5417" s="7"/>
      <c r="P5417" s="14"/>
      <c r="Q5417" s="13"/>
    </row>
    <row r="5418" spans="3:17" x14ac:dyDescent="0.25">
      <c r="C5418" s="12"/>
      <c r="D5418" s="7"/>
      <c r="P5418" s="14"/>
      <c r="Q5418" s="13"/>
    </row>
    <row r="5419" spans="3:17" x14ac:dyDescent="0.25">
      <c r="C5419" s="12"/>
      <c r="D5419" s="7"/>
      <c r="P5419" s="14"/>
      <c r="Q5419" s="13"/>
    </row>
    <row r="5420" spans="3:17" x14ac:dyDescent="0.25">
      <c r="C5420" s="12"/>
      <c r="D5420" s="7"/>
      <c r="P5420" s="14"/>
      <c r="Q5420" s="13"/>
    </row>
    <row r="5421" spans="3:17" x14ac:dyDescent="0.25">
      <c r="C5421" s="12"/>
      <c r="D5421" s="7"/>
      <c r="P5421" s="14"/>
      <c r="Q5421" s="13"/>
    </row>
    <row r="5422" spans="3:17" x14ac:dyDescent="0.25">
      <c r="C5422" s="12"/>
      <c r="D5422" s="7"/>
      <c r="P5422" s="14"/>
      <c r="Q5422" s="13"/>
    </row>
    <row r="5423" spans="3:17" x14ac:dyDescent="0.25">
      <c r="C5423" s="12"/>
      <c r="D5423" s="7"/>
      <c r="P5423" s="14"/>
      <c r="Q5423" s="13"/>
    </row>
    <row r="5424" spans="3:17" x14ac:dyDescent="0.25">
      <c r="C5424" s="12"/>
      <c r="D5424" s="7"/>
      <c r="P5424" s="14"/>
      <c r="Q5424" s="13"/>
    </row>
    <row r="5425" spans="3:17" x14ac:dyDescent="0.25">
      <c r="C5425" s="12"/>
      <c r="D5425" s="7"/>
      <c r="P5425" s="14"/>
      <c r="Q5425" s="13"/>
    </row>
    <row r="5426" spans="3:17" x14ac:dyDescent="0.25">
      <c r="C5426" s="12"/>
      <c r="D5426" s="7"/>
      <c r="P5426" s="14"/>
      <c r="Q5426" s="13"/>
    </row>
    <row r="5427" spans="3:17" x14ac:dyDescent="0.25">
      <c r="C5427" s="12"/>
      <c r="D5427" s="7"/>
      <c r="P5427" s="14"/>
      <c r="Q5427" s="13"/>
    </row>
    <row r="5428" spans="3:17" x14ac:dyDescent="0.25">
      <c r="C5428" s="12"/>
      <c r="D5428" s="7"/>
      <c r="P5428" s="14"/>
      <c r="Q5428" s="13"/>
    </row>
    <row r="5429" spans="3:17" x14ac:dyDescent="0.25">
      <c r="C5429" s="12"/>
      <c r="D5429" s="7"/>
      <c r="P5429" s="14"/>
      <c r="Q5429" s="13"/>
    </row>
    <row r="5430" spans="3:17" x14ac:dyDescent="0.25">
      <c r="C5430" s="12"/>
      <c r="D5430" s="7"/>
      <c r="P5430" s="14"/>
      <c r="Q5430" s="13"/>
    </row>
    <row r="5431" spans="3:17" x14ac:dyDescent="0.25">
      <c r="C5431" s="12"/>
      <c r="D5431" s="7"/>
      <c r="P5431" s="14"/>
      <c r="Q5431" s="13"/>
    </row>
    <row r="5432" spans="3:17" x14ac:dyDescent="0.25">
      <c r="C5432" s="12"/>
      <c r="D5432" s="7"/>
      <c r="P5432" s="14"/>
      <c r="Q5432" s="13"/>
    </row>
    <row r="5433" spans="3:17" x14ac:dyDescent="0.25">
      <c r="C5433" s="12"/>
      <c r="D5433" s="7"/>
      <c r="P5433" s="14"/>
      <c r="Q5433" s="13"/>
    </row>
    <row r="5434" spans="3:17" x14ac:dyDescent="0.25">
      <c r="C5434" s="12"/>
      <c r="D5434" s="7"/>
      <c r="P5434" s="14"/>
      <c r="Q5434" s="13"/>
    </row>
    <row r="5435" spans="3:17" x14ac:dyDescent="0.25">
      <c r="C5435" s="12"/>
      <c r="D5435" s="7"/>
      <c r="P5435" s="14"/>
      <c r="Q5435" s="13"/>
    </row>
    <row r="5436" spans="3:17" x14ac:dyDescent="0.25">
      <c r="C5436" s="12"/>
      <c r="D5436" s="7"/>
      <c r="P5436" s="14"/>
      <c r="Q5436" s="13"/>
    </row>
    <row r="5437" spans="3:17" x14ac:dyDescent="0.25">
      <c r="C5437" s="12"/>
      <c r="D5437" s="7"/>
      <c r="P5437" s="14"/>
      <c r="Q5437" s="13"/>
    </row>
    <row r="5438" spans="3:17" x14ac:dyDescent="0.25">
      <c r="C5438" s="12"/>
      <c r="D5438" s="7"/>
      <c r="P5438" s="14"/>
      <c r="Q5438" s="13"/>
    </row>
    <row r="5439" spans="3:17" x14ac:dyDescent="0.25">
      <c r="C5439" s="12"/>
      <c r="D5439" s="7"/>
      <c r="P5439" s="14"/>
      <c r="Q5439" s="13"/>
    </row>
    <row r="5440" spans="3:17" x14ac:dyDescent="0.25">
      <c r="C5440" s="12"/>
      <c r="D5440" s="7"/>
      <c r="P5440" s="14"/>
      <c r="Q5440" s="13"/>
    </row>
    <row r="5441" spans="3:17" x14ac:dyDescent="0.25">
      <c r="C5441" s="12"/>
      <c r="D5441" s="7"/>
      <c r="P5441" s="14"/>
      <c r="Q5441" s="13"/>
    </row>
    <row r="5442" spans="3:17" x14ac:dyDescent="0.25">
      <c r="C5442" s="12"/>
      <c r="D5442" s="7"/>
      <c r="P5442" s="14"/>
      <c r="Q5442" s="13"/>
    </row>
    <row r="5443" spans="3:17" x14ac:dyDescent="0.25">
      <c r="C5443" s="12"/>
      <c r="D5443" s="7"/>
      <c r="P5443" s="14"/>
      <c r="Q5443" s="13"/>
    </row>
    <row r="5444" spans="3:17" x14ac:dyDescent="0.25">
      <c r="C5444" s="12"/>
      <c r="D5444" s="7"/>
      <c r="P5444" s="14"/>
      <c r="Q5444" s="13"/>
    </row>
    <row r="5445" spans="3:17" x14ac:dyDescent="0.25">
      <c r="C5445" s="12"/>
      <c r="D5445" s="7"/>
      <c r="P5445" s="14"/>
      <c r="Q5445" s="13"/>
    </row>
    <row r="5446" spans="3:17" x14ac:dyDescent="0.25">
      <c r="C5446" s="12"/>
      <c r="D5446" s="7"/>
      <c r="P5446" s="14"/>
      <c r="Q5446" s="13"/>
    </row>
    <row r="5447" spans="3:17" x14ac:dyDescent="0.25">
      <c r="C5447" s="12"/>
      <c r="D5447" s="7"/>
      <c r="P5447" s="14"/>
      <c r="Q5447" s="13"/>
    </row>
    <row r="5448" spans="3:17" x14ac:dyDescent="0.25">
      <c r="C5448" s="12"/>
      <c r="D5448" s="7"/>
      <c r="P5448" s="14"/>
      <c r="Q5448" s="13"/>
    </row>
    <row r="5449" spans="3:17" x14ac:dyDescent="0.25">
      <c r="C5449" s="12"/>
      <c r="D5449" s="7"/>
      <c r="P5449" s="14"/>
      <c r="Q5449" s="13"/>
    </row>
    <row r="5450" spans="3:17" x14ac:dyDescent="0.25">
      <c r="C5450" s="12"/>
      <c r="D5450" s="7"/>
      <c r="P5450" s="14"/>
      <c r="Q5450" s="13"/>
    </row>
    <row r="5451" spans="3:17" x14ac:dyDescent="0.25">
      <c r="C5451" s="12"/>
      <c r="D5451" s="7"/>
      <c r="P5451" s="14"/>
      <c r="Q5451" s="13"/>
    </row>
    <row r="5452" spans="3:17" x14ac:dyDescent="0.25">
      <c r="C5452" s="12"/>
      <c r="D5452" s="7"/>
      <c r="P5452" s="14"/>
      <c r="Q5452" s="13"/>
    </row>
    <row r="5453" spans="3:17" x14ac:dyDescent="0.25">
      <c r="C5453" s="12"/>
      <c r="D5453" s="7"/>
      <c r="P5453" s="14"/>
      <c r="Q5453" s="13"/>
    </row>
    <row r="5454" spans="3:17" x14ac:dyDescent="0.25">
      <c r="C5454" s="12"/>
      <c r="D5454" s="7"/>
      <c r="P5454" s="14"/>
      <c r="Q5454" s="13"/>
    </row>
    <row r="5455" spans="3:17" x14ac:dyDescent="0.25">
      <c r="C5455" s="12"/>
      <c r="D5455" s="7"/>
      <c r="P5455" s="14"/>
      <c r="Q5455" s="13"/>
    </row>
    <row r="5456" spans="3:17" x14ac:dyDescent="0.25">
      <c r="C5456" s="12"/>
      <c r="D5456" s="7"/>
      <c r="P5456" s="14"/>
      <c r="Q5456" s="13"/>
    </row>
    <row r="5457" spans="3:17" x14ac:dyDescent="0.25">
      <c r="C5457" s="12"/>
      <c r="D5457" s="7"/>
      <c r="P5457" s="14"/>
      <c r="Q5457" s="13"/>
    </row>
    <row r="5458" spans="3:17" x14ac:dyDescent="0.25">
      <c r="C5458" s="12"/>
      <c r="D5458" s="7"/>
      <c r="P5458" s="14"/>
      <c r="Q5458" s="13"/>
    </row>
    <row r="5459" spans="3:17" x14ac:dyDescent="0.25">
      <c r="C5459" s="12"/>
      <c r="D5459" s="7"/>
      <c r="P5459" s="14"/>
      <c r="Q5459" s="13"/>
    </row>
    <row r="5460" spans="3:17" x14ac:dyDescent="0.25">
      <c r="C5460" s="12"/>
      <c r="D5460" s="7"/>
      <c r="P5460" s="14"/>
      <c r="Q5460" s="13"/>
    </row>
    <row r="5461" spans="3:17" x14ac:dyDescent="0.25">
      <c r="C5461" s="12"/>
      <c r="D5461" s="7"/>
      <c r="P5461" s="14"/>
      <c r="Q5461" s="13"/>
    </row>
    <row r="5462" spans="3:17" x14ac:dyDescent="0.25">
      <c r="C5462" s="12"/>
      <c r="D5462" s="7"/>
      <c r="P5462" s="14"/>
      <c r="Q5462" s="13"/>
    </row>
    <row r="5463" spans="3:17" x14ac:dyDescent="0.25">
      <c r="C5463" s="12"/>
      <c r="D5463" s="7"/>
      <c r="P5463" s="14"/>
      <c r="Q5463" s="13"/>
    </row>
    <row r="5464" spans="3:17" x14ac:dyDescent="0.25">
      <c r="C5464" s="12"/>
      <c r="D5464" s="7"/>
      <c r="P5464" s="14"/>
      <c r="Q5464" s="13"/>
    </row>
    <row r="5465" spans="3:17" x14ac:dyDescent="0.25">
      <c r="C5465" s="12"/>
      <c r="D5465" s="7"/>
      <c r="P5465" s="14"/>
      <c r="Q5465" s="13"/>
    </row>
    <row r="5466" spans="3:17" x14ac:dyDescent="0.25">
      <c r="C5466" s="12"/>
      <c r="D5466" s="7"/>
      <c r="P5466" s="14"/>
      <c r="Q5466" s="13"/>
    </row>
    <row r="5467" spans="3:17" x14ac:dyDescent="0.25">
      <c r="C5467" s="12"/>
      <c r="D5467" s="7"/>
      <c r="P5467" s="14"/>
      <c r="Q5467" s="13"/>
    </row>
    <row r="5468" spans="3:17" x14ac:dyDescent="0.25">
      <c r="C5468" s="12"/>
      <c r="D5468" s="7"/>
      <c r="P5468" s="14"/>
      <c r="Q5468" s="13"/>
    </row>
    <row r="5469" spans="3:17" x14ac:dyDescent="0.25">
      <c r="C5469" s="12"/>
      <c r="D5469" s="7"/>
      <c r="P5469" s="14"/>
      <c r="Q5469" s="13"/>
    </row>
    <row r="5470" spans="3:17" x14ac:dyDescent="0.25">
      <c r="C5470" s="12"/>
      <c r="D5470" s="7"/>
      <c r="P5470" s="14"/>
      <c r="Q5470" s="13"/>
    </row>
    <row r="5471" spans="3:17" x14ac:dyDescent="0.25">
      <c r="C5471" s="12"/>
      <c r="D5471" s="7"/>
      <c r="P5471" s="14"/>
      <c r="Q5471" s="13"/>
    </row>
    <row r="5472" spans="3:17" x14ac:dyDescent="0.25">
      <c r="C5472" s="12"/>
      <c r="D5472" s="7"/>
      <c r="P5472" s="14"/>
      <c r="Q5472" s="13"/>
    </row>
    <row r="5473" spans="3:17" x14ac:dyDescent="0.25">
      <c r="C5473" s="12"/>
      <c r="D5473" s="7"/>
      <c r="P5473" s="14"/>
      <c r="Q5473" s="13"/>
    </row>
    <row r="5474" spans="3:17" x14ac:dyDescent="0.25">
      <c r="C5474" s="12"/>
      <c r="D5474" s="7"/>
      <c r="P5474" s="14"/>
      <c r="Q5474" s="13"/>
    </row>
    <row r="5475" spans="3:17" x14ac:dyDescent="0.25">
      <c r="C5475" s="12"/>
      <c r="D5475" s="7"/>
      <c r="P5475" s="14"/>
      <c r="Q5475" s="13"/>
    </row>
    <row r="5476" spans="3:17" x14ac:dyDescent="0.25">
      <c r="C5476" s="12"/>
      <c r="D5476" s="7"/>
      <c r="P5476" s="14"/>
      <c r="Q5476" s="13"/>
    </row>
    <row r="5477" spans="3:17" x14ac:dyDescent="0.25">
      <c r="C5477" s="12"/>
      <c r="D5477" s="7"/>
      <c r="P5477" s="14"/>
      <c r="Q5477" s="13"/>
    </row>
    <row r="5478" spans="3:17" x14ac:dyDescent="0.25">
      <c r="C5478" s="12"/>
      <c r="D5478" s="7"/>
      <c r="P5478" s="14"/>
      <c r="Q5478" s="13"/>
    </row>
    <row r="5479" spans="3:17" x14ac:dyDescent="0.25">
      <c r="C5479" s="12"/>
      <c r="D5479" s="7"/>
      <c r="P5479" s="14"/>
      <c r="Q5479" s="13"/>
    </row>
    <row r="5480" spans="3:17" x14ac:dyDescent="0.25">
      <c r="C5480" s="12"/>
      <c r="D5480" s="7"/>
      <c r="P5480" s="14"/>
      <c r="Q5480" s="13"/>
    </row>
    <row r="5481" spans="3:17" x14ac:dyDescent="0.25">
      <c r="C5481" s="12"/>
      <c r="D5481" s="7"/>
      <c r="P5481" s="14"/>
      <c r="Q5481" s="13"/>
    </row>
    <row r="5482" spans="3:17" x14ac:dyDescent="0.25">
      <c r="C5482" s="12"/>
      <c r="D5482" s="7"/>
      <c r="P5482" s="14"/>
      <c r="Q5482" s="13"/>
    </row>
    <row r="5483" spans="3:17" x14ac:dyDescent="0.25">
      <c r="C5483" s="12"/>
      <c r="D5483" s="7"/>
      <c r="P5483" s="14"/>
      <c r="Q5483" s="13"/>
    </row>
    <row r="5484" spans="3:17" x14ac:dyDescent="0.25">
      <c r="C5484" s="12"/>
      <c r="D5484" s="7"/>
      <c r="P5484" s="14"/>
      <c r="Q5484" s="13"/>
    </row>
    <row r="5485" spans="3:17" x14ac:dyDescent="0.25">
      <c r="C5485" s="12"/>
      <c r="D5485" s="7"/>
      <c r="P5485" s="14"/>
      <c r="Q5485" s="13"/>
    </row>
    <row r="5486" spans="3:17" x14ac:dyDescent="0.25">
      <c r="C5486" s="12"/>
      <c r="D5486" s="7"/>
      <c r="P5486" s="14"/>
      <c r="Q5486" s="13"/>
    </row>
    <row r="5487" spans="3:17" x14ac:dyDescent="0.25">
      <c r="C5487" s="12"/>
      <c r="D5487" s="7"/>
      <c r="P5487" s="14"/>
      <c r="Q5487" s="13"/>
    </row>
    <row r="5488" spans="3:17" x14ac:dyDescent="0.25">
      <c r="C5488" s="12"/>
      <c r="D5488" s="7"/>
      <c r="P5488" s="14"/>
      <c r="Q5488" s="13"/>
    </row>
    <row r="5489" spans="3:17" x14ac:dyDescent="0.25">
      <c r="C5489" s="12"/>
      <c r="D5489" s="7"/>
      <c r="P5489" s="14"/>
      <c r="Q5489" s="13"/>
    </row>
    <row r="5490" spans="3:17" x14ac:dyDescent="0.25">
      <c r="C5490" s="12"/>
      <c r="D5490" s="7"/>
      <c r="P5490" s="14"/>
      <c r="Q5490" s="13"/>
    </row>
    <row r="5491" spans="3:17" x14ac:dyDescent="0.25">
      <c r="C5491" s="12"/>
      <c r="D5491" s="7"/>
      <c r="P5491" s="14"/>
      <c r="Q5491" s="13"/>
    </row>
    <row r="5492" spans="3:17" x14ac:dyDescent="0.25">
      <c r="C5492" s="12"/>
      <c r="D5492" s="7"/>
      <c r="P5492" s="14"/>
      <c r="Q5492" s="13"/>
    </row>
    <row r="5493" spans="3:17" x14ac:dyDescent="0.25">
      <c r="C5493" s="12"/>
      <c r="D5493" s="7"/>
      <c r="P5493" s="14"/>
      <c r="Q5493" s="13"/>
    </row>
    <row r="5494" spans="3:17" x14ac:dyDescent="0.25">
      <c r="C5494" s="12"/>
      <c r="D5494" s="7"/>
      <c r="P5494" s="14"/>
      <c r="Q5494" s="13"/>
    </row>
    <row r="5495" spans="3:17" x14ac:dyDescent="0.25">
      <c r="C5495" s="12"/>
      <c r="D5495" s="7"/>
      <c r="P5495" s="14"/>
      <c r="Q5495" s="13"/>
    </row>
    <row r="5496" spans="3:17" x14ac:dyDescent="0.25">
      <c r="C5496" s="12"/>
      <c r="D5496" s="7"/>
      <c r="P5496" s="14"/>
      <c r="Q5496" s="13"/>
    </row>
    <row r="5497" spans="3:17" x14ac:dyDescent="0.25">
      <c r="C5497" s="12"/>
      <c r="D5497" s="7"/>
      <c r="P5497" s="14"/>
      <c r="Q5497" s="13"/>
    </row>
    <row r="5498" spans="3:17" x14ac:dyDescent="0.25">
      <c r="C5498" s="12"/>
      <c r="D5498" s="7"/>
      <c r="P5498" s="14"/>
      <c r="Q5498" s="13"/>
    </row>
    <row r="5499" spans="3:17" x14ac:dyDescent="0.25">
      <c r="C5499" s="12"/>
      <c r="D5499" s="7"/>
      <c r="P5499" s="14"/>
      <c r="Q5499" s="13"/>
    </row>
    <row r="5500" spans="3:17" x14ac:dyDescent="0.25">
      <c r="C5500" s="12"/>
      <c r="D5500" s="7"/>
      <c r="P5500" s="14"/>
      <c r="Q5500" s="13"/>
    </row>
    <row r="5501" spans="3:17" x14ac:dyDescent="0.25">
      <c r="C5501" s="12"/>
      <c r="D5501" s="7"/>
      <c r="P5501" s="14"/>
      <c r="Q5501" s="13"/>
    </row>
    <row r="5502" spans="3:17" x14ac:dyDescent="0.25">
      <c r="C5502" s="12"/>
      <c r="D5502" s="7"/>
      <c r="P5502" s="14"/>
      <c r="Q5502" s="13"/>
    </row>
    <row r="5503" spans="3:17" x14ac:dyDescent="0.25">
      <c r="C5503" s="12"/>
      <c r="D5503" s="7"/>
      <c r="P5503" s="14"/>
      <c r="Q5503" s="13"/>
    </row>
    <row r="5504" spans="3:17" x14ac:dyDescent="0.25">
      <c r="C5504" s="12"/>
      <c r="D5504" s="7"/>
      <c r="P5504" s="14"/>
      <c r="Q5504" s="13"/>
    </row>
    <row r="5505" spans="3:17" x14ac:dyDescent="0.25">
      <c r="C5505" s="12"/>
      <c r="D5505" s="7"/>
      <c r="P5505" s="14"/>
      <c r="Q5505" s="13"/>
    </row>
    <row r="5506" spans="3:17" x14ac:dyDescent="0.25">
      <c r="C5506" s="12"/>
      <c r="D5506" s="7"/>
      <c r="P5506" s="14"/>
      <c r="Q5506" s="13"/>
    </row>
    <row r="5507" spans="3:17" x14ac:dyDescent="0.25">
      <c r="C5507" s="12"/>
      <c r="D5507" s="7"/>
      <c r="P5507" s="14"/>
      <c r="Q5507" s="13"/>
    </row>
    <row r="5508" spans="3:17" x14ac:dyDescent="0.25">
      <c r="C5508" s="12"/>
      <c r="D5508" s="7"/>
      <c r="P5508" s="14"/>
      <c r="Q5508" s="13"/>
    </row>
    <row r="5509" spans="3:17" x14ac:dyDescent="0.25">
      <c r="C5509" s="12"/>
      <c r="D5509" s="7"/>
      <c r="P5509" s="14"/>
      <c r="Q5509" s="13"/>
    </row>
    <row r="5510" spans="3:17" x14ac:dyDescent="0.25">
      <c r="C5510" s="12"/>
      <c r="D5510" s="7"/>
      <c r="P5510" s="14"/>
      <c r="Q5510" s="13"/>
    </row>
    <row r="5511" spans="3:17" x14ac:dyDescent="0.25">
      <c r="C5511" s="12"/>
      <c r="D5511" s="7"/>
      <c r="P5511" s="14"/>
      <c r="Q5511" s="13"/>
    </row>
    <row r="5512" spans="3:17" x14ac:dyDescent="0.25">
      <c r="C5512" s="12"/>
      <c r="D5512" s="7"/>
      <c r="P5512" s="14"/>
      <c r="Q5512" s="13"/>
    </row>
    <row r="5513" spans="3:17" x14ac:dyDescent="0.25">
      <c r="C5513" s="12"/>
      <c r="D5513" s="7"/>
      <c r="P5513" s="14"/>
      <c r="Q5513" s="13"/>
    </row>
    <row r="5514" spans="3:17" x14ac:dyDescent="0.25">
      <c r="C5514" s="12"/>
      <c r="D5514" s="7"/>
      <c r="P5514" s="14"/>
      <c r="Q5514" s="13"/>
    </row>
    <row r="5515" spans="3:17" x14ac:dyDescent="0.25">
      <c r="C5515" s="12"/>
      <c r="D5515" s="7"/>
      <c r="P5515" s="14"/>
      <c r="Q5515" s="13"/>
    </row>
    <row r="5516" spans="3:17" x14ac:dyDescent="0.25">
      <c r="C5516" s="12"/>
      <c r="D5516" s="7"/>
      <c r="P5516" s="14"/>
      <c r="Q5516" s="13"/>
    </row>
    <row r="5517" spans="3:17" x14ac:dyDescent="0.25">
      <c r="C5517" s="12"/>
      <c r="D5517" s="7"/>
      <c r="P5517" s="14"/>
      <c r="Q5517" s="13"/>
    </row>
    <row r="5518" spans="3:17" x14ac:dyDescent="0.25">
      <c r="C5518" s="12"/>
      <c r="D5518" s="7"/>
      <c r="P5518" s="14"/>
      <c r="Q5518" s="13"/>
    </row>
    <row r="5519" spans="3:17" x14ac:dyDescent="0.25">
      <c r="C5519" s="12"/>
      <c r="D5519" s="7"/>
      <c r="P5519" s="14"/>
      <c r="Q5519" s="13"/>
    </row>
    <row r="5520" spans="3:17" x14ac:dyDescent="0.25">
      <c r="C5520" s="12"/>
      <c r="D5520" s="7"/>
      <c r="P5520" s="14"/>
      <c r="Q5520" s="13"/>
    </row>
    <row r="5521" spans="3:17" x14ac:dyDescent="0.25">
      <c r="C5521" s="12"/>
      <c r="D5521" s="7"/>
      <c r="P5521" s="14"/>
      <c r="Q5521" s="13"/>
    </row>
    <row r="5522" spans="3:17" x14ac:dyDescent="0.25">
      <c r="C5522" s="12"/>
      <c r="D5522" s="7"/>
      <c r="P5522" s="14"/>
      <c r="Q5522" s="13"/>
    </row>
    <row r="5523" spans="3:17" x14ac:dyDescent="0.25">
      <c r="C5523" s="12"/>
      <c r="D5523" s="7"/>
      <c r="P5523" s="14"/>
      <c r="Q5523" s="13"/>
    </row>
    <row r="5524" spans="3:17" x14ac:dyDescent="0.25">
      <c r="C5524" s="12"/>
      <c r="D5524" s="7"/>
      <c r="P5524" s="14"/>
      <c r="Q5524" s="13"/>
    </row>
    <row r="5525" spans="3:17" x14ac:dyDescent="0.25">
      <c r="C5525" s="12"/>
      <c r="D5525" s="7"/>
      <c r="P5525" s="14"/>
      <c r="Q5525" s="13"/>
    </row>
    <row r="5526" spans="3:17" x14ac:dyDescent="0.25">
      <c r="C5526" s="12"/>
      <c r="D5526" s="7"/>
      <c r="P5526" s="14"/>
      <c r="Q5526" s="13"/>
    </row>
    <row r="5527" spans="3:17" x14ac:dyDescent="0.25">
      <c r="C5527" s="12"/>
      <c r="D5527" s="7"/>
      <c r="P5527" s="14"/>
      <c r="Q5527" s="13"/>
    </row>
    <row r="5528" spans="3:17" x14ac:dyDescent="0.25">
      <c r="C5528" s="12"/>
      <c r="D5528" s="7"/>
      <c r="P5528" s="14"/>
      <c r="Q5528" s="13"/>
    </row>
    <row r="5529" spans="3:17" x14ac:dyDescent="0.25">
      <c r="C5529" s="12"/>
      <c r="D5529" s="7"/>
      <c r="P5529" s="14"/>
      <c r="Q5529" s="13"/>
    </row>
    <row r="5530" spans="3:17" x14ac:dyDescent="0.25">
      <c r="C5530" s="12"/>
      <c r="D5530" s="7"/>
      <c r="P5530" s="14"/>
      <c r="Q5530" s="13"/>
    </row>
    <row r="5531" spans="3:17" x14ac:dyDescent="0.25">
      <c r="C5531" s="12"/>
      <c r="D5531" s="7"/>
      <c r="P5531" s="14"/>
      <c r="Q5531" s="13"/>
    </row>
    <row r="5532" spans="3:17" x14ac:dyDescent="0.25">
      <c r="C5532" s="12"/>
      <c r="D5532" s="7"/>
      <c r="P5532" s="14"/>
      <c r="Q5532" s="13"/>
    </row>
    <row r="5533" spans="3:17" x14ac:dyDescent="0.25">
      <c r="C5533" s="12"/>
      <c r="D5533" s="7"/>
      <c r="P5533" s="14"/>
      <c r="Q5533" s="13"/>
    </row>
    <row r="5534" spans="3:17" x14ac:dyDescent="0.25">
      <c r="C5534" s="12"/>
      <c r="D5534" s="7"/>
      <c r="P5534" s="14"/>
      <c r="Q5534" s="13"/>
    </row>
    <row r="5535" spans="3:17" x14ac:dyDescent="0.25">
      <c r="C5535" s="12"/>
      <c r="D5535" s="7"/>
      <c r="P5535" s="14"/>
      <c r="Q5535" s="13"/>
    </row>
    <row r="5536" spans="3:17" x14ac:dyDescent="0.25">
      <c r="C5536" s="12"/>
      <c r="D5536" s="7"/>
      <c r="P5536" s="14"/>
      <c r="Q5536" s="13"/>
    </row>
    <row r="5537" spans="3:17" x14ac:dyDescent="0.25">
      <c r="C5537" s="12"/>
      <c r="D5537" s="7"/>
      <c r="P5537" s="14"/>
      <c r="Q5537" s="13"/>
    </row>
    <row r="5538" spans="3:17" x14ac:dyDescent="0.25">
      <c r="C5538" s="12"/>
      <c r="D5538" s="7"/>
      <c r="P5538" s="14"/>
      <c r="Q5538" s="13"/>
    </row>
    <row r="5539" spans="3:17" x14ac:dyDescent="0.25">
      <c r="C5539" s="12"/>
      <c r="D5539" s="7"/>
      <c r="P5539" s="14"/>
      <c r="Q5539" s="13"/>
    </row>
    <row r="5540" spans="3:17" x14ac:dyDescent="0.25">
      <c r="C5540" s="12"/>
      <c r="D5540" s="7"/>
      <c r="P5540" s="14"/>
      <c r="Q5540" s="13"/>
    </row>
    <row r="5541" spans="3:17" x14ac:dyDescent="0.25">
      <c r="C5541" s="12"/>
      <c r="D5541" s="7"/>
      <c r="P5541" s="14"/>
      <c r="Q5541" s="13"/>
    </row>
    <row r="5542" spans="3:17" x14ac:dyDescent="0.25">
      <c r="C5542" s="12"/>
      <c r="D5542" s="7"/>
      <c r="P5542" s="14"/>
      <c r="Q5542" s="13"/>
    </row>
    <row r="5543" spans="3:17" x14ac:dyDescent="0.25">
      <c r="C5543" s="12"/>
      <c r="D5543" s="7"/>
      <c r="P5543" s="14"/>
      <c r="Q5543" s="13"/>
    </row>
    <row r="5544" spans="3:17" x14ac:dyDescent="0.25">
      <c r="C5544" s="12"/>
      <c r="D5544" s="7"/>
      <c r="P5544" s="14"/>
      <c r="Q5544" s="13"/>
    </row>
    <row r="5545" spans="3:17" x14ac:dyDescent="0.25">
      <c r="C5545" s="12"/>
      <c r="D5545" s="7"/>
      <c r="P5545" s="14"/>
      <c r="Q5545" s="13"/>
    </row>
    <row r="5546" spans="3:17" x14ac:dyDescent="0.25">
      <c r="C5546" s="12"/>
      <c r="D5546" s="7"/>
      <c r="P5546" s="14"/>
      <c r="Q5546" s="13"/>
    </row>
    <row r="5547" spans="3:17" x14ac:dyDescent="0.25">
      <c r="C5547" s="12"/>
      <c r="D5547" s="7"/>
      <c r="P5547" s="14"/>
      <c r="Q5547" s="13"/>
    </row>
    <row r="5548" spans="3:17" x14ac:dyDescent="0.25">
      <c r="C5548" s="12"/>
      <c r="D5548" s="7"/>
      <c r="P5548" s="14"/>
      <c r="Q5548" s="13"/>
    </row>
    <row r="5549" spans="3:17" x14ac:dyDescent="0.25">
      <c r="C5549" s="12"/>
      <c r="D5549" s="7"/>
      <c r="P5549" s="14"/>
      <c r="Q5549" s="13"/>
    </row>
    <row r="5550" spans="3:17" x14ac:dyDescent="0.25">
      <c r="C5550" s="12"/>
      <c r="D5550" s="7"/>
      <c r="P5550" s="14"/>
      <c r="Q5550" s="13"/>
    </row>
    <row r="5551" spans="3:17" x14ac:dyDescent="0.25">
      <c r="C5551" s="12"/>
      <c r="D5551" s="7"/>
      <c r="P5551" s="14"/>
      <c r="Q5551" s="13"/>
    </row>
    <row r="5552" spans="3:17" x14ac:dyDescent="0.25">
      <c r="C5552" s="12"/>
      <c r="D5552" s="7"/>
      <c r="P5552" s="14"/>
      <c r="Q5552" s="13"/>
    </row>
    <row r="5553" spans="3:17" x14ac:dyDescent="0.25">
      <c r="C5553" s="12"/>
      <c r="D5553" s="7"/>
      <c r="P5553" s="14"/>
      <c r="Q5553" s="13"/>
    </row>
    <row r="5554" spans="3:17" x14ac:dyDescent="0.25">
      <c r="C5554" s="12"/>
      <c r="D5554" s="7"/>
      <c r="P5554" s="14"/>
      <c r="Q5554" s="13"/>
    </row>
    <row r="5555" spans="3:17" x14ac:dyDescent="0.25">
      <c r="C5555" s="12"/>
      <c r="D5555" s="7"/>
      <c r="P5555" s="14"/>
      <c r="Q5555" s="13"/>
    </row>
    <row r="5556" spans="3:17" x14ac:dyDescent="0.25">
      <c r="C5556" s="12"/>
      <c r="D5556" s="7"/>
      <c r="P5556" s="14"/>
      <c r="Q5556" s="13"/>
    </row>
    <row r="5557" spans="3:17" x14ac:dyDescent="0.25">
      <c r="C5557" s="12"/>
      <c r="D5557" s="7"/>
      <c r="P5557" s="14"/>
      <c r="Q5557" s="13"/>
    </row>
    <row r="5558" spans="3:17" x14ac:dyDescent="0.25">
      <c r="C5558" s="12"/>
      <c r="D5558" s="7"/>
      <c r="P5558" s="14"/>
      <c r="Q5558" s="13"/>
    </row>
    <row r="5559" spans="3:17" x14ac:dyDescent="0.25">
      <c r="C5559" s="12"/>
      <c r="D5559" s="7"/>
      <c r="P5559" s="14"/>
      <c r="Q5559" s="13"/>
    </row>
    <row r="5560" spans="3:17" x14ac:dyDescent="0.25">
      <c r="C5560" s="12"/>
      <c r="D5560" s="7"/>
      <c r="P5560" s="14"/>
      <c r="Q5560" s="13"/>
    </row>
    <row r="5561" spans="3:17" x14ac:dyDescent="0.25">
      <c r="C5561" s="12"/>
      <c r="D5561" s="7"/>
      <c r="P5561" s="14"/>
      <c r="Q5561" s="13"/>
    </row>
    <row r="5562" spans="3:17" x14ac:dyDescent="0.25">
      <c r="C5562" s="12"/>
      <c r="D5562" s="7"/>
      <c r="P5562" s="14"/>
      <c r="Q5562" s="13"/>
    </row>
    <row r="5563" spans="3:17" x14ac:dyDescent="0.25">
      <c r="C5563" s="12"/>
      <c r="D5563" s="7"/>
      <c r="P5563" s="14"/>
      <c r="Q5563" s="13"/>
    </row>
    <row r="5564" spans="3:17" x14ac:dyDescent="0.25">
      <c r="C5564" s="12"/>
      <c r="D5564" s="7"/>
      <c r="P5564" s="14"/>
      <c r="Q5564" s="13"/>
    </row>
    <row r="5565" spans="3:17" x14ac:dyDescent="0.25">
      <c r="C5565" s="12"/>
      <c r="D5565" s="7"/>
      <c r="P5565" s="14"/>
      <c r="Q5565" s="13"/>
    </row>
    <row r="5566" spans="3:17" x14ac:dyDescent="0.25">
      <c r="C5566" s="12"/>
      <c r="D5566" s="7"/>
      <c r="P5566" s="14"/>
      <c r="Q5566" s="13"/>
    </row>
    <row r="5567" spans="3:17" x14ac:dyDescent="0.25">
      <c r="C5567" s="12"/>
      <c r="D5567" s="7"/>
      <c r="P5567" s="14"/>
      <c r="Q5567" s="13"/>
    </row>
    <row r="5568" spans="3:17" x14ac:dyDescent="0.25">
      <c r="C5568" s="12"/>
      <c r="D5568" s="7"/>
      <c r="P5568" s="14"/>
      <c r="Q5568" s="13"/>
    </row>
    <row r="5569" spans="3:17" x14ac:dyDescent="0.25">
      <c r="C5569" s="12"/>
      <c r="D5569" s="7"/>
      <c r="P5569" s="14"/>
      <c r="Q5569" s="13"/>
    </row>
    <row r="5570" spans="3:17" x14ac:dyDescent="0.25">
      <c r="C5570" s="12"/>
      <c r="D5570" s="7"/>
      <c r="P5570" s="14"/>
      <c r="Q5570" s="13"/>
    </row>
    <row r="5571" spans="3:17" x14ac:dyDescent="0.25">
      <c r="C5571" s="12"/>
      <c r="D5571" s="7"/>
      <c r="P5571" s="14"/>
      <c r="Q5571" s="13"/>
    </row>
    <row r="5572" spans="3:17" x14ac:dyDescent="0.25">
      <c r="C5572" s="12"/>
      <c r="D5572" s="7"/>
      <c r="P5572" s="14"/>
      <c r="Q5572" s="13"/>
    </row>
    <row r="5573" spans="3:17" x14ac:dyDescent="0.25">
      <c r="C5573" s="12"/>
      <c r="D5573" s="7"/>
      <c r="P5573" s="14"/>
      <c r="Q5573" s="13"/>
    </row>
    <row r="5574" spans="3:17" x14ac:dyDescent="0.25">
      <c r="C5574" s="12"/>
      <c r="D5574" s="7"/>
      <c r="P5574" s="14"/>
      <c r="Q5574" s="13"/>
    </row>
    <row r="5575" spans="3:17" x14ac:dyDescent="0.25">
      <c r="C5575" s="12"/>
      <c r="D5575" s="7"/>
      <c r="P5575" s="14"/>
      <c r="Q5575" s="13"/>
    </row>
    <row r="5576" spans="3:17" x14ac:dyDescent="0.25">
      <c r="C5576" s="12"/>
      <c r="D5576" s="7"/>
      <c r="P5576" s="14"/>
      <c r="Q5576" s="13"/>
    </row>
    <row r="5577" spans="3:17" x14ac:dyDescent="0.25">
      <c r="C5577" s="12"/>
      <c r="D5577" s="7"/>
      <c r="P5577" s="14"/>
      <c r="Q5577" s="13"/>
    </row>
    <row r="5578" spans="3:17" x14ac:dyDescent="0.25">
      <c r="C5578" s="12"/>
      <c r="D5578" s="7"/>
      <c r="P5578" s="14"/>
      <c r="Q5578" s="13"/>
    </row>
    <row r="5579" spans="3:17" x14ac:dyDescent="0.25">
      <c r="C5579" s="12"/>
      <c r="D5579" s="7"/>
      <c r="P5579" s="14"/>
      <c r="Q5579" s="13"/>
    </row>
    <row r="5580" spans="3:17" x14ac:dyDescent="0.25">
      <c r="C5580" s="12"/>
      <c r="D5580" s="7"/>
      <c r="P5580" s="14"/>
      <c r="Q5580" s="13"/>
    </row>
    <row r="5581" spans="3:17" x14ac:dyDescent="0.25">
      <c r="C5581" s="12"/>
      <c r="D5581" s="7"/>
      <c r="P5581" s="14"/>
      <c r="Q5581" s="13"/>
    </row>
    <row r="5582" spans="3:17" x14ac:dyDescent="0.25">
      <c r="C5582" s="12"/>
      <c r="D5582" s="7"/>
      <c r="P5582" s="14"/>
      <c r="Q5582" s="13"/>
    </row>
    <row r="5583" spans="3:17" x14ac:dyDescent="0.25">
      <c r="C5583" s="12"/>
      <c r="D5583" s="7"/>
      <c r="P5583" s="14"/>
      <c r="Q5583" s="13"/>
    </row>
    <row r="5584" spans="3:17" x14ac:dyDescent="0.25">
      <c r="C5584" s="12"/>
      <c r="D5584" s="7"/>
      <c r="P5584" s="14"/>
      <c r="Q5584" s="13"/>
    </row>
    <row r="5585" spans="3:17" x14ac:dyDescent="0.25">
      <c r="C5585" s="12"/>
      <c r="D5585" s="7"/>
      <c r="P5585" s="14"/>
      <c r="Q5585" s="13"/>
    </row>
    <row r="5586" spans="3:17" x14ac:dyDescent="0.25">
      <c r="C5586" s="12"/>
      <c r="D5586" s="7"/>
      <c r="P5586" s="14"/>
      <c r="Q5586" s="13"/>
    </row>
    <row r="5587" spans="3:17" x14ac:dyDescent="0.25">
      <c r="C5587" s="12"/>
      <c r="D5587" s="7"/>
      <c r="P5587" s="14"/>
      <c r="Q5587" s="13"/>
    </row>
    <row r="5588" spans="3:17" x14ac:dyDescent="0.25">
      <c r="C5588" s="12"/>
      <c r="D5588" s="7"/>
      <c r="P5588" s="14"/>
      <c r="Q5588" s="13"/>
    </row>
    <row r="5589" spans="3:17" x14ac:dyDescent="0.25">
      <c r="C5589" s="12"/>
      <c r="D5589" s="7"/>
      <c r="P5589" s="14"/>
      <c r="Q5589" s="13"/>
    </row>
    <row r="5590" spans="3:17" x14ac:dyDescent="0.25">
      <c r="C5590" s="12"/>
      <c r="D5590" s="7"/>
      <c r="P5590" s="14"/>
      <c r="Q5590" s="13"/>
    </row>
    <row r="5591" spans="3:17" x14ac:dyDescent="0.25">
      <c r="C5591" s="12"/>
      <c r="D5591" s="7"/>
      <c r="P5591" s="14"/>
      <c r="Q5591" s="13"/>
    </row>
    <row r="5592" spans="3:17" x14ac:dyDescent="0.25">
      <c r="C5592" s="12"/>
      <c r="D5592" s="7"/>
      <c r="P5592" s="14"/>
      <c r="Q5592" s="13"/>
    </row>
    <row r="5593" spans="3:17" x14ac:dyDescent="0.25">
      <c r="C5593" s="12"/>
      <c r="D5593" s="7"/>
      <c r="P5593" s="14"/>
      <c r="Q5593" s="13"/>
    </row>
    <row r="5594" spans="3:17" x14ac:dyDescent="0.25">
      <c r="C5594" s="12"/>
      <c r="D5594" s="7"/>
      <c r="P5594" s="14"/>
      <c r="Q5594" s="13"/>
    </row>
    <row r="5595" spans="3:17" x14ac:dyDescent="0.25">
      <c r="C5595" s="12"/>
      <c r="D5595" s="7"/>
      <c r="P5595" s="14"/>
      <c r="Q5595" s="13"/>
    </row>
    <row r="5596" spans="3:17" x14ac:dyDescent="0.25">
      <c r="C5596" s="12"/>
      <c r="D5596" s="7"/>
      <c r="P5596" s="14"/>
      <c r="Q5596" s="13"/>
    </row>
    <row r="5597" spans="3:17" x14ac:dyDescent="0.25">
      <c r="C5597" s="12"/>
      <c r="D5597" s="7"/>
      <c r="P5597" s="14"/>
      <c r="Q5597" s="13"/>
    </row>
    <row r="5598" spans="3:17" x14ac:dyDescent="0.25">
      <c r="C5598" s="12"/>
      <c r="D5598" s="7"/>
      <c r="P5598" s="14"/>
      <c r="Q5598" s="13"/>
    </row>
    <row r="5599" spans="3:17" x14ac:dyDescent="0.25">
      <c r="C5599" s="12"/>
      <c r="D5599" s="7"/>
      <c r="P5599" s="14"/>
      <c r="Q5599" s="13"/>
    </row>
    <row r="5600" spans="3:17" x14ac:dyDescent="0.25">
      <c r="C5600" s="12"/>
      <c r="D5600" s="7"/>
      <c r="P5600" s="14"/>
      <c r="Q5600" s="13"/>
    </row>
    <row r="5601" spans="3:17" x14ac:dyDescent="0.25">
      <c r="C5601" s="12"/>
      <c r="D5601" s="7"/>
      <c r="P5601" s="14"/>
      <c r="Q5601" s="13"/>
    </row>
    <row r="5602" spans="3:17" x14ac:dyDescent="0.25">
      <c r="C5602" s="12"/>
      <c r="D5602" s="7"/>
      <c r="P5602" s="14"/>
      <c r="Q5602" s="13"/>
    </row>
    <row r="5603" spans="3:17" x14ac:dyDescent="0.25">
      <c r="C5603" s="12"/>
      <c r="D5603" s="7"/>
      <c r="P5603" s="14"/>
      <c r="Q5603" s="13"/>
    </row>
    <row r="5604" spans="3:17" x14ac:dyDescent="0.25">
      <c r="C5604" s="12"/>
      <c r="D5604" s="7"/>
      <c r="P5604" s="14"/>
      <c r="Q5604" s="13"/>
    </row>
    <row r="5605" spans="3:17" x14ac:dyDescent="0.25">
      <c r="C5605" s="12"/>
      <c r="D5605" s="7"/>
      <c r="P5605" s="14"/>
      <c r="Q5605" s="13"/>
    </row>
    <row r="5606" spans="3:17" x14ac:dyDescent="0.25">
      <c r="C5606" s="12"/>
      <c r="D5606" s="7"/>
      <c r="P5606" s="14"/>
      <c r="Q5606" s="13"/>
    </row>
    <row r="5607" spans="3:17" x14ac:dyDescent="0.25">
      <c r="C5607" s="12"/>
      <c r="D5607" s="7"/>
      <c r="P5607" s="14"/>
      <c r="Q5607" s="13"/>
    </row>
    <row r="5608" spans="3:17" x14ac:dyDescent="0.25">
      <c r="C5608" s="12"/>
      <c r="D5608" s="7"/>
      <c r="P5608" s="14"/>
      <c r="Q5608" s="13"/>
    </row>
    <row r="5609" spans="3:17" x14ac:dyDescent="0.25">
      <c r="C5609" s="12"/>
      <c r="D5609" s="7"/>
      <c r="P5609" s="14"/>
      <c r="Q5609" s="13"/>
    </row>
    <row r="5610" spans="3:17" x14ac:dyDescent="0.25">
      <c r="C5610" s="12"/>
      <c r="D5610" s="7"/>
      <c r="P5610" s="14"/>
      <c r="Q5610" s="13"/>
    </row>
    <row r="5611" spans="3:17" x14ac:dyDescent="0.25">
      <c r="C5611" s="12"/>
      <c r="D5611" s="7"/>
      <c r="P5611" s="14"/>
      <c r="Q5611" s="13"/>
    </row>
    <row r="5612" spans="3:17" x14ac:dyDescent="0.25">
      <c r="C5612" s="12"/>
      <c r="D5612" s="7"/>
      <c r="P5612" s="14"/>
      <c r="Q5612" s="13"/>
    </row>
    <row r="5613" spans="3:17" x14ac:dyDescent="0.25">
      <c r="C5613" s="12"/>
      <c r="D5613" s="7"/>
      <c r="P5613" s="14"/>
      <c r="Q5613" s="13"/>
    </row>
    <row r="5614" spans="3:17" x14ac:dyDescent="0.25">
      <c r="C5614" s="12"/>
      <c r="D5614" s="7"/>
      <c r="P5614" s="14"/>
      <c r="Q5614" s="13"/>
    </row>
    <row r="5615" spans="3:17" x14ac:dyDescent="0.25">
      <c r="C5615" s="12"/>
      <c r="D5615" s="7"/>
      <c r="P5615" s="14"/>
      <c r="Q5615" s="13"/>
    </row>
    <row r="5616" spans="3:17" x14ac:dyDescent="0.25">
      <c r="C5616" s="12"/>
      <c r="D5616" s="7"/>
      <c r="P5616" s="14"/>
      <c r="Q5616" s="13"/>
    </row>
    <row r="5617" spans="3:17" x14ac:dyDescent="0.25">
      <c r="C5617" s="12"/>
      <c r="D5617" s="7"/>
      <c r="P5617" s="14"/>
      <c r="Q5617" s="13"/>
    </row>
    <row r="5618" spans="3:17" x14ac:dyDescent="0.25">
      <c r="C5618" s="12"/>
      <c r="D5618" s="7"/>
      <c r="P5618" s="14"/>
      <c r="Q5618" s="13"/>
    </row>
    <row r="5619" spans="3:17" x14ac:dyDescent="0.25">
      <c r="C5619" s="12"/>
      <c r="D5619" s="7"/>
      <c r="P5619" s="14"/>
      <c r="Q5619" s="13"/>
    </row>
    <row r="5620" spans="3:17" x14ac:dyDescent="0.25">
      <c r="C5620" s="12"/>
      <c r="D5620" s="7"/>
      <c r="P5620" s="14"/>
      <c r="Q5620" s="13"/>
    </row>
    <row r="5621" spans="3:17" x14ac:dyDescent="0.25">
      <c r="C5621" s="12"/>
      <c r="D5621" s="7"/>
      <c r="P5621" s="14"/>
      <c r="Q5621" s="13"/>
    </row>
    <row r="5622" spans="3:17" x14ac:dyDescent="0.25">
      <c r="C5622" s="12"/>
      <c r="D5622" s="7"/>
      <c r="P5622" s="14"/>
      <c r="Q5622" s="13"/>
    </row>
    <row r="5623" spans="3:17" x14ac:dyDescent="0.25">
      <c r="C5623" s="12"/>
      <c r="D5623" s="7"/>
      <c r="P5623" s="14"/>
      <c r="Q5623" s="13"/>
    </row>
    <row r="5624" spans="3:17" x14ac:dyDescent="0.25">
      <c r="C5624" s="12"/>
      <c r="D5624" s="7"/>
      <c r="P5624" s="14"/>
      <c r="Q5624" s="13"/>
    </row>
    <row r="5625" spans="3:17" x14ac:dyDescent="0.25">
      <c r="C5625" s="12"/>
      <c r="D5625" s="7"/>
      <c r="P5625" s="14"/>
      <c r="Q5625" s="13"/>
    </row>
    <row r="5626" spans="3:17" x14ac:dyDescent="0.25">
      <c r="C5626" s="12"/>
      <c r="D5626" s="7"/>
      <c r="P5626" s="14"/>
      <c r="Q5626" s="13"/>
    </row>
    <row r="5627" spans="3:17" x14ac:dyDescent="0.25">
      <c r="C5627" s="12"/>
      <c r="D5627" s="7"/>
      <c r="P5627" s="14"/>
      <c r="Q5627" s="13"/>
    </row>
    <row r="5628" spans="3:17" x14ac:dyDescent="0.25">
      <c r="C5628" s="12"/>
      <c r="D5628" s="7"/>
      <c r="P5628" s="14"/>
      <c r="Q5628" s="13"/>
    </row>
    <row r="5629" spans="3:17" x14ac:dyDescent="0.25">
      <c r="C5629" s="12"/>
      <c r="D5629" s="7"/>
      <c r="P5629" s="14"/>
      <c r="Q5629" s="13"/>
    </row>
    <row r="5630" spans="3:17" x14ac:dyDescent="0.25">
      <c r="C5630" s="12"/>
      <c r="D5630" s="7"/>
      <c r="P5630" s="14"/>
      <c r="Q5630" s="13"/>
    </row>
    <row r="5631" spans="3:17" x14ac:dyDescent="0.25">
      <c r="C5631" s="12"/>
      <c r="D5631" s="7"/>
      <c r="P5631" s="14"/>
      <c r="Q5631" s="13"/>
    </row>
    <row r="5632" spans="3:17" x14ac:dyDescent="0.25">
      <c r="C5632" s="12"/>
      <c r="D5632" s="7"/>
      <c r="P5632" s="14"/>
      <c r="Q5632" s="13"/>
    </row>
    <row r="5633" spans="3:17" x14ac:dyDescent="0.25">
      <c r="C5633" s="12"/>
      <c r="D5633" s="7"/>
      <c r="P5633" s="14"/>
      <c r="Q5633" s="13"/>
    </row>
    <row r="5634" spans="3:17" x14ac:dyDescent="0.25">
      <c r="C5634" s="12"/>
      <c r="D5634" s="7"/>
      <c r="P5634" s="14"/>
      <c r="Q5634" s="13"/>
    </row>
    <row r="5635" spans="3:17" x14ac:dyDescent="0.25">
      <c r="C5635" s="12"/>
      <c r="D5635" s="7"/>
      <c r="P5635" s="14"/>
      <c r="Q5635" s="13"/>
    </row>
    <row r="5636" spans="3:17" x14ac:dyDescent="0.25">
      <c r="C5636" s="12"/>
      <c r="D5636" s="7"/>
      <c r="P5636" s="14"/>
      <c r="Q5636" s="13"/>
    </row>
    <row r="5637" spans="3:17" x14ac:dyDescent="0.25">
      <c r="C5637" s="12"/>
      <c r="D5637" s="7"/>
      <c r="P5637" s="14"/>
      <c r="Q5637" s="13"/>
    </row>
    <row r="5638" spans="3:17" x14ac:dyDescent="0.25">
      <c r="C5638" s="12"/>
      <c r="D5638" s="7"/>
      <c r="P5638" s="14"/>
      <c r="Q5638" s="13"/>
    </row>
    <row r="5639" spans="3:17" x14ac:dyDescent="0.25">
      <c r="C5639" s="12"/>
      <c r="D5639" s="7"/>
      <c r="P5639" s="14"/>
      <c r="Q5639" s="13"/>
    </row>
    <row r="5640" spans="3:17" x14ac:dyDescent="0.25">
      <c r="C5640" s="12"/>
      <c r="D5640" s="7"/>
      <c r="P5640" s="14"/>
      <c r="Q5640" s="13"/>
    </row>
    <row r="5641" spans="3:17" x14ac:dyDescent="0.25">
      <c r="C5641" s="12"/>
      <c r="D5641" s="7"/>
      <c r="P5641" s="14"/>
      <c r="Q5641" s="13"/>
    </row>
    <row r="5642" spans="3:17" x14ac:dyDescent="0.25">
      <c r="C5642" s="12"/>
      <c r="D5642" s="7"/>
      <c r="P5642" s="14"/>
      <c r="Q5642" s="13"/>
    </row>
    <row r="5643" spans="3:17" x14ac:dyDescent="0.25">
      <c r="C5643" s="12"/>
      <c r="D5643" s="7"/>
      <c r="P5643" s="14"/>
      <c r="Q5643" s="13"/>
    </row>
    <row r="5644" spans="3:17" x14ac:dyDescent="0.25">
      <c r="C5644" s="12"/>
      <c r="D5644" s="7"/>
      <c r="P5644" s="14"/>
      <c r="Q5644" s="13"/>
    </row>
    <row r="5645" spans="3:17" x14ac:dyDescent="0.25">
      <c r="C5645" s="12"/>
      <c r="D5645" s="7"/>
      <c r="P5645" s="14"/>
      <c r="Q5645" s="13"/>
    </row>
    <row r="5646" spans="3:17" x14ac:dyDescent="0.25">
      <c r="C5646" s="12"/>
      <c r="D5646" s="7"/>
      <c r="P5646" s="14"/>
      <c r="Q5646" s="13"/>
    </row>
    <row r="5647" spans="3:17" x14ac:dyDescent="0.25">
      <c r="C5647" s="12"/>
      <c r="D5647" s="7"/>
      <c r="P5647" s="14"/>
      <c r="Q5647" s="13"/>
    </row>
    <row r="5648" spans="3:17" x14ac:dyDescent="0.25">
      <c r="C5648" s="12"/>
      <c r="D5648" s="7"/>
      <c r="P5648" s="14"/>
      <c r="Q5648" s="13"/>
    </row>
    <row r="5649" spans="3:17" x14ac:dyDescent="0.25">
      <c r="C5649" s="12"/>
      <c r="D5649" s="7"/>
      <c r="P5649" s="14"/>
      <c r="Q5649" s="13"/>
    </row>
    <row r="5650" spans="3:17" x14ac:dyDescent="0.25">
      <c r="C5650" s="12"/>
      <c r="D5650" s="7"/>
      <c r="P5650" s="14"/>
      <c r="Q5650" s="13"/>
    </row>
    <row r="5651" spans="3:17" x14ac:dyDescent="0.25">
      <c r="C5651" s="12"/>
      <c r="D5651" s="7"/>
      <c r="P5651" s="14"/>
      <c r="Q5651" s="13"/>
    </row>
    <row r="5652" spans="3:17" x14ac:dyDescent="0.25">
      <c r="C5652" s="12"/>
      <c r="D5652" s="7"/>
      <c r="P5652" s="14"/>
      <c r="Q5652" s="13"/>
    </row>
    <row r="5653" spans="3:17" x14ac:dyDescent="0.25">
      <c r="C5653" s="12"/>
      <c r="D5653" s="7"/>
      <c r="P5653" s="14"/>
      <c r="Q5653" s="13"/>
    </row>
    <row r="5654" spans="3:17" x14ac:dyDescent="0.25">
      <c r="C5654" s="12"/>
      <c r="D5654" s="7"/>
      <c r="P5654" s="14"/>
      <c r="Q5654" s="13"/>
    </row>
    <row r="5655" spans="3:17" x14ac:dyDescent="0.25">
      <c r="C5655" s="12"/>
      <c r="D5655" s="7"/>
      <c r="P5655" s="14"/>
      <c r="Q5655" s="13"/>
    </row>
    <row r="5656" spans="3:17" x14ac:dyDescent="0.25">
      <c r="C5656" s="12"/>
      <c r="D5656" s="7"/>
      <c r="P5656" s="14"/>
      <c r="Q5656" s="13"/>
    </row>
    <row r="5657" spans="3:17" x14ac:dyDescent="0.25">
      <c r="C5657" s="12"/>
      <c r="D5657" s="7"/>
      <c r="P5657" s="14"/>
      <c r="Q5657" s="13"/>
    </row>
    <row r="5658" spans="3:17" x14ac:dyDescent="0.25">
      <c r="C5658" s="12"/>
      <c r="D5658" s="7"/>
      <c r="P5658" s="14"/>
      <c r="Q5658" s="13"/>
    </row>
    <row r="5659" spans="3:17" x14ac:dyDescent="0.25">
      <c r="C5659" s="12"/>
      <c r="D5659" s="7"/>
      <c r="P5659" s="14"/>
      <c r="Q5659" s="13"/>
    </row>
    <row r="5660" spans="3:17" x14ac:dyDescent="0.25">
      <c r="C5660" s="12"/>
      <c r="D5660" s="7"/>
      <c r="P5660" s="14"/>
      <c r="Q5660" s="13"/>
    </row>
    <row r="5661" spans="3:17" x14ac:dyDescent="0.25">
      <c r="C5661" s="12"/>
      <c r="D5661" s="7"/>
      <c r="P5661" s="14"/>
      <c r="Q5661" s="13"/>
    </row>
    <row r="5662" spans="3:17" x14ac:dyDescent="0.25">
      <c r="C5662" s="12"/>
      <c r="D5662" s="7"/>
      <c r="P5662" s="14"/>
      <c r="Q5662" s="13"/>
    </row>
    <row r="5663" spans="3:17" x14ac:dyDescent="0.25">
      <c r="C5663" s="12"/>
      <c r="D5663" s="7"/>
      <c r="P5663" s="14"/>
      <c r="Q5663" s="13"/>
    </row>
    <row r="5664" spans="3:17" x14ac:dyDescent="0.25">
      <c r="C5664" s="12"/>
      <c r="D5664" s="7"/>
      <c r="P5664" s="14"/>
      <c r="Q5664" s="13"/>
    </row>
    <row r="5665" spans="3:17" x14ac:dyDescent="0.25">
      <c r="C5665" s="12"/>
      <c r="D5665" s="7"/>
      <c r="P5665" s="14"/>
      <c r="Q5665" s="13"/>
    </row>
    <row r="5666" spans="3:17" x14ac:dyDescent="0.25">
      <c r="C5666" s="12"/>
      <c r="D5666" s="7"/>
      <c r="P5666" s="14"/>
      <c r="Q5666" s="13"/>
    </row>
    <row r="5667" spans="3:17" x14ac:dyDescent="0.25">
      <c r="C5667" s="12"/>
      <c r="D5667" s="7"/>
      <c r="P5667" s="14"/>
      <c r="Q5667" s="13"/>
    </row>
    <row r="5668" spans="3:17" x14ac:dyDescent="0.25">
      <c r="C5668" s="12"/>
      <c r="D5668" s="7"/>
      <c r="P5668" s="14"/>
      <c r="Q5668" s="13"/>
    </row>
    <row r="5669" spans="3:17" x14ac:dyDescent="0.25">
      <c r="C5669" s="12"/>
      <c r="D5669" s="7"/>
      <c r="P5669" s="14"/>
      <c r="Q5669" s="13"/>
    </row>
    <row r="5670" spans="3:17" x14ac:dyDescent="0.25">
      <c r="C5670" s="12"/>
      <c r="D5670" s="7"/>
      <c r="P5670" s="14"/>
      <c r="Q5670" s="13"/>
    </row>
    <row r="5671" spans="3:17" x14ac:dyDescent="0.25">
      <c r="C5671" s="12"/>
      <c r="D5671" s="7"/>
      <c r="P5671" s="14"/>
      <c r="Q5671" s="13"/>
    </row>
    <row r="5672" spans="3:17" x14ac:dyDescent="0.25">
      <c r="C5672" s="12"/>
      <c r="D5672" s="7"/>
      <c r="P5672" s="14"/>
      <c r="Q5672" s="13"/>
    </row>
    <row r="5673" spans="3:17" x14ac:dyDescent="0.25">
      <c r="C5673" s="12"/>
      <c r="D5673" s="7"/>
      <c r="P5673" s="14"/>
      <c r="Q5673" s="13"/>
    </row>
    <row r="5674" spans="3:17" x14ac:dyDescent="0.25">
      <c r="C5674" s="12"/>
      <c r="D5674" s="7"/>
      <c r="P5674" s="14"/>
      <c r="Q5674" s="13"/>
    </row>
    <row r="5675" spans="3:17" x14ac:dyDescent="0.25">
      <c r="C5675" s="12"/>
      <c r="D5675" s="7"/>
      <c r="P5675" s="14"/>
      <c r="Q5675" s="13"/>
    </row>
    <row r="5676" spans="3:17" x14ac:dyDescent="0.25">
      <c r="C5676" s="12"/>
      <c r="D5676" s="7"/>
      <c r="P5676" s="14"/>
      <c r="Q5676" s="13"/>
    </row>
    <row r="5677" spans="3:17" x14ac:dyDescent="0.25">
      <c r="C5677" s="12"/>
      <c r="D5677" s="7"/>
      <c r="P5677" s="14"/>
      <c r="Q5677" s="13"/>
    </row>
    <row r="5678" spans="3:17" x14ac:dyDescent="0.25">
      <c r="C5678" s="12"/>
      <c r="D5678" s="7"/>
      <c r="P5678" s="14"/>
      <c r="Q5678" s="13"/>
    </row>
    <row r="5679" spans="3:17" x14ac:dyDescent="0.25">
      <c r="C5679" s="12"/>
      <c r="D5679" s="7"/>
      <c r="P5679" s="14"/>
      <c r="Q5679" s="13"/>
    </row>
    <row r="5680" spans="3:17" x14ac:dyDescent="0.25">
      <c r="C5680" s="12"/>
      <c r="D5680" s="7"/>
      <c r="P5680" s="14"/>
      <c r="Q5680" s="13"/>
    </row>
    <row r="5681" spans="3:17" x14ac:dyDescent="0.25">
      <c r="C5681" s="12"/>
      <c r="D5681" s="7"/>
      <c r="P5681" s="14"/>
      <c r="Q5681" s="13"/>
    </row>
    <row r="5682" spans="3:17" x14ac:dyDescent="0.25">
      <c r="C5682" s="12"/>
      <c r="D5682" s="7"/>
      <c r="P5682" s="14"/>
      <c r="Q5682" s="13"/>
    </row>
    <row r="5683" spans="3:17" x14ac:dyDescent="0.25">
      <c r="C5683" s="12"/>
      <c r="D5683" s="7"/>
      <c r="P5683" s="14"/>
      <c r="Q5683" s="13"/>
    </row>
    <row r="5684" spans="3:17" x14ac:dyDescent="0.25">
      <c r="C5684" s="12"/>
      <c r="D5684" s="7"/>
      <c r="P5684" s="14"/>
      <c r="Q5684" s="13"/>
    </row>
    <row r="5685" spans="3:17" x14ac:dyDescent="0.25">
      <c r="C5685" s="12"/>
      <c r="D5685" s="7"/>
      <c r="P5685" s="14"/>
      <c r="Q5685" s="13"/>
    </row>
    <row r="5686" spans="3:17" x14ac:dyDescent="0.25">
      <c r="C5686" s="12"/>
      <c r="D5686" s="7"/>
      <c r="P5686" s="14"/>
      <c r="Q5686" s="13"/>
    </row>
    <row r="5687" spans="3:17" x14ac:dyDescent="0.25">
      <c r="C5687" s="12"/>
      <c r="D5687" s="7"/>
      <c r="P5687" s="14"/>
      <c r="Q5687" s="13"/>
    </row>
    <row r="5688" spans="3:17" x14ac:dyDescent="0.25">
      <c r="C5688" s="12"/>
      <c r="D5688" s="7"/>
      <c r="P5688" s="14"/>
      <c r="Q5688" s="13"/>
    </row>
    <row r="5689" spans="3:17" x14ac:dyDescent="0.25">
      <c r="C5689" s="12"/>
      <c r="D5689" s="7"/>
      <c r="P5689" s="14"/>
      <c r="Q5689" s="13"/>
    </row>
    <row r="5690" spans="3:17" x14ac:dyDescent="0.25">
      <c r="C5690" s="12"/>
      <c r="D5690" s="7"/>
      <c r="P5690" s="14"/>
      <c r="Q5690" s="13"/>
    </row>
    <row r="5691" spans="3:17" x14ac:dyDescent="0.25">
      <c r="C5691" s="12"/>
      <c r="D5691" s="7"/>
      <c r="P5691" s="14"/>
      <c r="Q5691" s="13"/>
    </row>
    <row r="5692" spans="3:17" x14ac:dyDescent="0.25">
      <c r="C5692" s="12"/>
      <c r="D5692" s="7"/>
      <c r="P5692" s="14"/>
      <c r="Q5692" s="13"/>
    </row>
    <row r="5693" spans="3:17" x14ac:dyDescent="0.25">
      <c r="C5693" s="12"/>
      <c r="D5693" s="7"/>
      <c r="P5693" s="14"/>
      <c r="Q5693" s="13"/>
    </row>
    <row r="5694" spans="3:17" x14ac:dyDescent="0.25">
      <c r="C5694" s="12"/>
      <c r="D5694" s="7"/>
      <c r="P5694" s="14"/>
      <c r="Q5694" s="13"/>
    </row>
    <row r="5695" spans="3:17" x14ac:dyDescent="0.25">
      <c r="C5695" s="12"/>
      <c r="D5695" s="7"/>
      <c r="P5695" s="14"/>
      <c r="Q5695" s="13"/>
    </row>
    <row r="5696" spans="3:17" x14ac:dyDescent="0.25">
      <c r="C5696" s="12"/>
      <c r="D5696" s="7"/>
      <c r="P5696" s="14"/>
      <c r="Q5696" s="13"/>
    </row>
    <row r="5697" spans="3:17" x14ac:dyDescent="0.25">
      <c r="C5697" s="12"/>
      <c r="D5697" s="7"/>
      <c r="P5697" s="14"/>
      <c r="Q5697" s="13"/>
    </row>
    <row r="5698" spans="3:17" x14ac:dyDescent="0.25">
      <c r="C5698" s="12"/>
      <c r="D5698" s="7"/>
      <c r="P5698" s="14"/>
      <c r="Q5698" s="13"/>
    </row>
    <row r="5699" spans="3:17" x14ac:dyDescent="0.25">
      <c r="C5699" s="12"/>
      <c r="D5699" s="7"/>
      <c r="P5699" s="14"/>
      <c r="Q5699" s="13"/>
    </row>
    <row r="5700" spans="3:17" x14ac:dyDescent="0.25">
      <c r="C5700" s="12"/>
      <c r="D5700" s="7"/>
      <c r="P5700" s="14"/>
      <c r="Q5700" s="13"/>
    </row>
    <row r="5701" spans="3:17" x14ac:dyDescent="0.25">
      <c r="C5701" s="12"/>
      <c r="D5701" s="7"/>
      <c r="P5701" s="14"/>
      <c r="Q5701" s="13"/>
    </row>
    <row r="5702" spans="3:17" x14ac:dyDescent="0.25">
      <c r="C5702" s="12"/>
      <c r="D5702" s="7"/>
      <c r="P5702" s="14"/>
      <c r="Q5702" s="13"/>
    </row>
    <row r="5703" spans="3:17" x14ac:dyDescent="0.25">
      <c r="C5703" s="12"/>
      <c r="D5703" s="7"/>
      <c r="P5703" s="14"/>
      <c r="Q5703" s="13"/>
    </row>
    <row r="5704" spans="3:17" x14ac:dyDescent="0.25">
      <c r="C5704" s="12"/>
      <c r="D5704" s="7"/>
      <c r="P5704" s="14"/>
      <c r="Q5704" s="13"/>
    </row>
    <row r="5705" spans="3:17" x14ac:dyDescent="0.25">
      <c r="C5705" s="12"/>
      <c r="D5705" s="7"/>
      <c r="P5705" s="14"/>
      <c r="Q5705" s="13"/>
    </row>
    <row r="5706" spans="3:17" x14ac:dyDescent="0.25">
      <c r="C5706" s="12"/>
      <c r="D5706" s="7"/>
      <c r="P5706" s="14"/>
      <c r="Q5706" s="13"/>
    </row>
    <row r="5707" spans="3:17" x14ac:dyDescent="0.25">
      <c r="C5707" s="12"/>
      <c r="D5707" s="7"/>
      <c r="P5707" s="14"/>
      <c r="Q5707" s="13"/>
    </row>
    <row r="5708" spans="3:17" x14ac:dyDescent="0.25">
      <c r="C5708" s="12"/>
      <c r="D5708" s="7"/>
      <c r="P5708" s="14"/>
      <c r="Q5708" s="13"/>
    </row>
    <row r="5709" spans="3:17" x14ac:dyDescent="0.25">
      <c r="C5709" s="12"/>
      <c r="D5709" s="7"/>
      <c r="P5709" s="14"/>
      <c r="Q5709" s="13"/>
    </row>
    <row r="5710" spans="3:17" x14ac:dyDescent="0.25">
      <c r="C5710" s="12"/>
      <c r="D5710" s="7"/>
      <c r="P5710" s="14"/>
      <c r="Q5710" s="13"/>
    </row>
    <row r="5711" spans="3:17" x14ac:dyDescent="0.25">
      <c r="C5711" s="12"/>
      <c r="D5711" s="7"/>
      <c r="P5711" s="14"/>
      <c r="Q5711" s="13"/>
    </row>
    <row r="5712" spans="3:17" x14ac:dyDescent="0.25">
      <c r="C5712" s="12"/>
      <c r="D5712" s="7"/>
      <c r="P5712" s="14"/>
      <c r="Q5712" s="13"/>
    </row>
    <row r="5713" spans="3:17" x14ac:dyDescent="0.25">
      <c r="C5713" s="12"/>
      <c r="D5713" s="7"/>
      <c r="P5713" s="14"/>
      <c r="Q5713" s="13"/>
    </row>
    <row r="5714" spans="3:17" x14ac:dyDescent="0.25">
      <c r="C5714" s="12"/>
      <c r="D5714" s="7"/>
      <c r="P5714" s="14"/>
      <c r="Q5714" s="13"/>
    </row>
    <row r="5715" spans="3:17" x14ac:dyDescent="0.25">
      <c r="C5715" s="12"/>
      <c r="D5715" s="7"/>
      <c r="P5715" s="14"/>
      <c r="Q5715" s="13"/>
    </row>
    <row r="5716" spans="3:17" x14ac:dyDescent="0.25">
      <c r="C5716" s="12"/>
      <c r="D5716" s="7"/>
      <c r="P5716" s="14"/>
      <c r="Q5716" s="13"/>
    </row>
    <row r="5717" spans="3:17" x14ac:dyDescent="0.25">
      <c r="C5717" s="12"/>
      <c r="D5717" s="7"/>
      <c r="P5717" s="14"/>
      <c r="Q5717" s="13"/>
    </row>
    <row r="5718" spans="3:17" x14ac:dyDescent="0.25">
      <c r="C5718" s="12"/>
      <c r="D5718" s="7"/>
      <c r="P5718" s="14"/>
      <c r="Q5718" s="13"/>
    </row>
    <row r="5719" spans="3:17" x14ac:dyDescent="0.25">
      <c r="C5719" s="12"/>
      <c r="D5719" s="7"/>
      <c r="P5719" s="14"/>
      <c r="Q5719" s="13"/>
    </row>
    <row r="5720" spans="3:17" x14ac:dyDescent="0.25">
      <c r="C5720" s="12"/>
      <c r="D5720" s="7"/>
      <c r="P5720" s="14"/>
      <c r="Q5720" s="13"/>
    </row>
    <row r="5721" spans="3:17" x14ac:dyDescent="0.25">
      <c r="C5721" s="12"/>
      <c r="D5721" s="7"/>
      <c r="P5721" s="14"/>
      <c r="Q5721" s="13"/>
    </row>
    <row r="5722" spans="3:17" x14ac:dyDescent="0.25">
      <c r="C5722" s="12"/>
      <c r="D5722" s="7"/>
      <c r="P5722" s="14"/>
      <c r="Q5722" s="13"/>
    </row>
    <row r="5723" spans="3:17" x14ac:dyDescent="0.25">
      <c r="C5723" s="12"/>
      <c r="D5723" s="7"/>
      <c r="P5723" s="14"/>
      <c r="Q5723" s="13"/>
    </row>
    <row r="5724" spans="3:17" x14ac:dyDescent="0.25">
      <c r="C5724" s="12"/>
      <c r="D5724" s="7"/>
      <c r="P5724" s="14"/>
      <c r="Q5724" s="13"/>
    </row>
    <row r="5725" spans="3:17" x14ac:dyDescent="0.25">
      <c r="C5725" s="12"/>
      <c r="D5725" s="7"/>
      <c r="P5725" s="14"/>
      <c r="Q5725" s="13"/>
    </row>
    <row r="5726" spans="3:17" x14ac:dyDescent="0.25">
      <c r="C5726" s="12"/>
      <c r="D5726" s="7"/>
      <c r="P5726" s="14"/>
      <c r="Q5726" s="13"/>
    </row>
    <row r="5727" spans="3:17" x14ac:dyDescent="0.25">
      <c r="C5727" s="12"/>
      <c r="D5727" s="7"/>
      <c r="P5727" s="14"/>
      <c r="Q5727" s="13"/>
    </row>
    <row r="5728" spans="3:17" x14ac:dyDescent="0.25">
      <c r="C5728" s="12"/>
      <c r="D5728" s="7"/>
      <c r="P5728" s="14"/>
      <c r="Q5728" s="13"/>
    </row>
    <row r="5729" spans="3:17" x14ac:dyDescent="0.25">
      <c r="C5729" s="12"/>
      <c r="D5729" s="7"/>
      <c r="P5729" s="14"/>
      <c r="Q5729" s="13"/>
    </row>
    <row r="5730" spans="3:17" x14ac:dyDescent="0.25">
      <c r="C5730" s="12"/>
      <c r="D5730" s="7"/>
      <c r="P5730" s="14"/>
      <c r="Q5730" s="13"/>
    </row>
    <row r="5731" spans="3:17" x14ac:dyDescent="0.25">
      <c r="C5731" s="12"/>
      <c r="D5731" s="7"/>
      <c r="P5731" s="14"/>
      <c r="Q5731" s="13"/>
    </row>
    <row r="5732" spans="3:17" x14ac:dyDescent="0.25">
      <c r="C5732" s="12"/>
      <c r="D5732" s="7"/>
      <c r="P5732" s="14"/>
      <c r="Q5732" s="13"/>
    </row>
    <row r="5733" spans="3:17" x14ac:dyDescent="0.25">
      <c r="C5733" s="12"/>
      <c r="D5733" s="7"/>
      <c r="P5733" s="14"/>
      <c r="Q5733" s="13"/>
    </row>
    <row r="5734" spans="3:17" x14ac:dyDescent="0.25">
      <c r="C5734" s="12"/>
      <c r="D5734" s="7"/>
      <c r="P5734" s="14"/>
      <c r="Q5734" s="13"/>
    </row>
    <row r="5735" spans="3:17" x14ac:dyDescent="0.25">
      <c r="C5735" s="12"/>
      <c r="D5735" s="7"/>
      <c r="P5735" s="14"/>
      <c r="Q5735" s="13"/>
    </row>
    <row r="5736" spans="3:17" x14ac:dyDescent="0.25">
      <c r="C5736" s="12"/>
      <c r="D5736" s="7"/>
      <c r="P5736" s="14"/>
      <c r="Q5736" s="13"/>
    </row>
    <row r="5737" spans="3:17" x14ac:dyDescent="0.25">
      <c r="C5737" s="12"/>
      <c r="D5737" s="7"/>
      <c r="P5737" s="14"/>
      <c r="Q5737" s="13"/>
    </row>
    <row r="5738" spans="3:17" x14ac:dyDescent="0.25">
      <c r="C5738" s="12"/>
      <c r="D5738" s="7"/>
      <c r="P5738" s="14"/>
      <c r="Q5738" s="13"/>
    </row>
    <row r="5739" spans="3:17" x14ac:dyDescent="0.25">
      <c r="C5739" s="12"/>
      <c r="D5739" s="7"/>
      <c r="P5739" s="14"/>
      <c r="Q5739" s="13"/>
    </row>
    <row r="5740" spans="3:17" x14ac:dyDescent="0.25">
      <c r="C5740" s="12"/>
      <c r="D5740" s="7"/>
      <c r="P5740" s="14"/>
      <c r="Q5740" s="13"/>
    </row>
    <row r="5741" spans="3:17" x14ac:dyDescent="0.25">
      <c r="C5741" s="12"/>
      <c r="D5741" s="7"/>
      <c r="P5741" s="14"/>
      <c r="Q5741" s="13"/>
    </row>
    <row r="5742" spans="3:17" x14ac:dyDescent="0.25">
      <c r="C5742" s="12"/>
      <c r="D5742" s="7"/>
      <c r="P5742" s="14"/>
      <c r="Q5742" s="13"/>
    </row>
    <row r="5743" spans="3:17" x14ac:dyDescent="0.25">
      <c r="C5743" s="12"/>
      <c r="D5743" s="7"/>
      <c r="P5743" s="14"/>
      <c r="Q5743" s="13"/>
    </row>
    <row r="5744" spans="3:17" x14ac:dyDescent="0.25">
      <c r="C5744" s="12"/>
      <c r="D5744" s="7"/>
      <c r="P5744" s="14"/>
      <c r="Q5744" s="13"/>
    </row>
    <row r="5745" spans="3:17" x14ac:dyDescent="0.25">
      <c r="C5745" s="12"/>
      <c r="D5745" s="7"/>
      <c r="P5745" s="14"/>
      <c r="Q5745" s="13"/>
    </row>
    <row r="5746" spans="3:17" x14ac:dyDescent="0.25">
      <c r="C5746" s="12"/>
      <c r="D5746" s="7"/>
      <c r="P5746" s="14"/>
      <c r="Q5746" s="13"/>
    </row>
    <row r="5747" spans="3:17" x14ac:dyDescent="0.25">
      <c r="C5747" s="12"/>
      <c r="D5747" s="7"/>
      <c r="P5747" s="14"/>
      <c r="Q5747" s="13"/>
    </row>
    <row r="5748" spans="3:17" x14ac:dyDescent="0.25">
      <c r="C5748" s="12"/>
      <c r="D5748" s="7"/>
      <c r="P5748" s="14"/>
      <c r="Q5748" s="13"/>
    </row>
    <row r="5749" spans="3:17" x14ac:dyDescent="0.25">
      <c r="C5749" s="12"/>
      <c r="D5749" s="7"/>
      <c r="P5749" s="14"/>
      <c r="Q5749" s="13"/>
    </row>
    <row r="5750" spans="3:17" x14ac:dyDescent="0.25">
      <c r="C5750" s="12"/>
      <c r="D5750" s="7"/>
      <c r="P5750" s="14"/>
      <c r="Q5750" s="13"/>
    </row>
    <row r="5751" spans="3:17" x14ac:dyDescent="0.25">
      <c r="C5751" s="12"/>
      <c r="D5751" s="7"/>
      <c r="P5751" s="14"/>
      <c r="Q5751" s="13"/>
    </row>
    <row r="5752" spans="3:17" x14ac:dyDescent="0.25">
      <c r="C5752" s="12"/>
      <c r="D5752" s="7"/>
      <c r="P5752" s="14"/>
      <c r="Q5752" s="13"/>
    </row>
    <row r="5753" spans="3:17" x14ac:dyDescent="0.25">
      <c r="C5753" s="12"/>
      <c r="D5753" s="7"/>
      <c r="P5753" s="14"/>
      <c r="Q5753" s="13"/>
    </row>
    <row r="5754" spans="3:17" x14ac:dyDescent="0.25">
      <c r="C5754" s="12"/>
      <c r="D5754" s="7"/>
      <c r="P5754" s="14"/>
      <c r="Q5754" s="13"/>
    </row>
    <row r="5755" spans="3:17" x14ac:dyDescent="0.25">
      <c r="C5755" s="12"/>
      <c r="D5755" s="7"/>
      <c r="P5755" s="14"/>
      <c r="Q5755" s="13"/>
    </row>
    <row r="5756" spans="3:17" x14ac:dyDescent="0.25">
      <c r="C5756" s="12"/>
      <c r="D5756" s="7"/>
      <c r="P5756" s="14"/>
      <c r="Q5756" s="13"/>
    </row>
    <row r="5757" spans="3:17" x14ac:dyDescent="0.25">
      <c r="C5757" s="12"/>
      <c r="D5757" s="7"/>
      <c r="P5757" s="14"/>
      <c r="Q5757" s="13"/>
    </row>
    <row r="5758" spans="3:17" x14ac:dyDescent="0.25">
      <c r="C5758" s="12"/>
      <c r="D5758" s="7"/>
      <c r="P5758" s="14"/>
      <c r="Q5758" s="13"/>
    </row>
    <row r="5759" spans="3:17" x14ac:dyDescent="0.25">
      <c r="C5759" s="12"/>
      <c r="D5759" s="7"/>
      <c r="P5759" s="14"/>
      <c r="Q5759" s="13"/>
    </row>
    <row r="5760" spans="3:17" x14ac:dyDescent="0.25">
      <c r="C5760" s="12"/>
      <c r="D5760" s="7"/>
      <c r="P5760" s="14"/>
      <c r="Q5760" s="13"/>
    </row>
    <row r="5761" spans="3:17" x14ac:dyDescent="0.25">
      <c r="C5761" s="12"/>
      <c r="D5761" s="7"/>
      <c r="P5761" s="14"/>
      <c r="Q5761" s="13"/>
    </row>
    <row r="5762" spans="3:17" x14ac:dyDescent="0.25">
      <c r="C5762" s="12"/>
      <c r="D5762" s="7"/>
      <c r="P5762" s="14"/>
      <c r="Q5762" s="13"/>
    </row>
    <row r="5763" spans="3:17" x14ac:dyDescent="0.25">
      <c r="C5763" s="12"/>
      <c r="D5763" s="7"/>
      <c r="P5763" s="14"/>
      <c r="Q5763" s="13"/>
    </row>
    <row r="5764" spans="3:17" x14ac:dyDescent="0.25">
      <c r="C5764" s="12"/>
      <c r="D5764" s="7"/>
      <c r="P5764" s="14"/>
      <c r="Q5764" s="13"/>
    </row>
    <row r="5765" spans="3:17" x14ac:dyDescent="0.25">
      <c r="C5765" s="12"/>
      <c r="D5765" s="7"/>
      <c r="P5765" s="14"/>
      <c r="Q5765" s="13"/>
    </row>
    <row r="5766" spans="3:17" x14ac:dyDescent="0.25">
      <c r="C5766" s="12"/>
      <c r="D5766" s="7"/>
      <c r="P5766" s="14"/>
      <c r="Q5766" s="13"/>
    </row>
    <row r="5767" spans="3:17" x14ac:dyDescent="0.25">
      <c r="C5767" s="12"/>
      <c r="D5767" s="7"/>
      <c r="P5767" s="14"/>
      <c r="Q5767" s="13"/>
    </row>
    <row r="5768" spans="3:17" x14ac:dyDescent="0.25">
      <c r="C5768" s="12"/>
      <c r="D5768" s="7"/>
      <c r="P5768" s="14"/>
      <c r="Q5768" s="13"/>
    </row>
    <row r="5769" spans="3:17" x14ac:dyDescent="0.25">
      <c r="C5769" s="12"/>
      <c r="D5769" s="7"/>
      <c r="P5769" s="14"/>
      <c r="Q5769" s="13"/>
    </row>
    <row r="5770" spans="3:17" x14ac:dyDescent="0.25">
      <c r="C5770" s="12"/>
      <c r="D5770" s="7"/>
      <c r="P5770" s="14"/>
      <c r="Q5770" s="13"/>
    </row>
    <row r="5771" spans="3:17" x14ac:dyDescent="0.25">
      <c r="C5771" s="12"/>
      <c r="D5771" s="7"/>
      <c r="P5771" s="14"/>
      <c r="Q5771" s="13"/>
    </row>
    <row r="5772" spans="3:17" x14ac:dyDescent="0.25">
      <c r="C5772" s="12"/>
      <c r="D5772" s="7"/>
      <c r="P5772" s="14"/>
      <c r="Q5772" s="13"/>
    </row>
    <row r="5773" spans="3:17" x14ac:dyDescent="0.25">
      <c r="C5773" s="12"/>
      <c r="D5773" s="7"/>
      <c r="P5773" s="14"/>
      <c r="Q5773" s="13"/>
    </row>
    <row r="5774" spans="3:17" x14ac:dyDescent="0.25">
      <c r="C5774" s="12"/>
      <c r="D5774" s="7"/>
      <c r="P5774" s="14"/>
      <c r="Q5774" s="13"/>
    </row>
    <row r="5775" spans="3:17" x14ac:dyDescent="0.25">
      <c r="C5775" s="12"/>
      <c r="D5775" s="7"/>
      <c r="P5775" s="14"/>
      <c r="Q5775" s="13"/>
    </row>
    <row r="5776" spans="3:17" x14ac:dyDescent="0.25">
      <c r="C5776" s="12"/>
      <c r="D5776" s="7"/>
      <c r="P5776" s="14"/>
      <c r="Q5776" s="13"/>
    </row>
    <row r="5777" spans="3:17" x14ac:dyDescent="0.25">
      <c r="C5777" s="12"/>
      <c r="D5777" s="7"/>
      <c r="P5777" s="14"/>
      <c r="Q5777" s="13"/>
    </row>
    <row r="5778" spans="3:17" x14ac:dyDescent="0.25">
      <c r="C5778" s="12"/>
      <c r="D5778" s="7"/>
      <c r="P5778" s="14"/>
      <c r="Q5778" s="13"/>
    </row>
    <row r="5779" spans="3:17" x14ac:dyDescent="0.25">
      <c r="C5779" s="12"/>
      <c r="D5779" s="7"/>
      <c r="P5779" s="14"/>
      <c r="Q5779" s="13"/>
    </row>
    <row r="5780" spans="3:17" x14ac:dyDescent="0.25">
      <c r="C5780" s="12"/>
      <c r="D5780" s="7"/>
      <c r="P5780" s="14"/>
      <c r="Q5780" s="13"/>
    </row>
    <row r="5781" spans="3:17" x14ac:dyDescent="0.25">
      <c r="C5781" s="12"/>
      <c r="D5781" s="7"/>
      <c r="P5781" s="14"/>
      <c r="Q5781" s="13"/>
    </row>
    <row r="5782" spans="3:17" x14ac:dyDescent="0.25">
      <c r="C5782" s="12"/>
      <c r="D5782" s="7"/>
      <c r="P5782" s="14"/>
      <c r="Q5782" s="13"/>
    </row>
    <row r="5783" spans="3:17" x14ac:dyDescent="0.25">
      <c r="C5783" s="12"/>
      <c r="D5783" s="7"/>
      <c r="P5783" s="14"/>
      <c r="Q5783" s="13"/>
    </row>
    <row r="5784" spans="3:17" x14ac:dyDescent="0.25">
      <c r="C5784" s="12"/>
      <c r="D5784" s="7"/>
      <c r="P5784" s="14"/>
      <c r="Q5784" s="13"/>
    </row>
    <row r="5785" spans="3:17" x14ac:dyDescent="0.25">
      <c r="C5785" s="12"/>
      <c r="D5785" s="7"/>
      <c r="P5785" s="14"/>
      <c r="Q5785" s="13"/>
    </row>
    <row r="5786" spans="3:17" x14ac:dyDescent="0.25">
      <c r="C5786" s="12"/>
      <c r="D5786" s="7"/>
      <c r="P5786" s="14"/>
      <c r="Q5786" s="13"/>
    </row>
    <row r="5787" spans="3:17" x14ac:dyDescent="0.25">
      <c r="C5787" s="12"/>
      <c r="D5787" s="7"/>
      <c r="P5787" s="14"/>
      <c r="Q5787" s="13"/>
    </row>
    <row r="5788" spans="3:17" x14ac:dyDescent="0.25">
      <c r="C5788" s="12"/>
      <c r="D5788" s="7"/>
      <c r="P5788" s="14"/>
      <c r="Q5788" s="13"/>
    </row>
    <row r="5789" spans="3:17" x14ac:dyDescent="0.25">
      <c r="C5789" s="12"/>
      <c r="D5789" s="7"/>
      <c r="P5789" s="14"/>
      <c r="Q5789" s="13"/>
    </row>
    <row r="5790" spans="3:17" x14ac:dyDescent="0.25">
      <c r="C5790" s="12"/>
      <c r="D5790" s="7"/>
      <c r="P5790" s="14"/>
      <c r="Q5790" s="13"/>
    </row>
    <row r="5791" spans="3:17" x14ac:dyDescent="0.25">
      <c r="C5791" s="12"/>
      <c r="D5791" s="7"/>
      <c r="P5791" s="14"/>
      <c r="Q5791" s="13"/>
    </row>
    <row r="5792" spans="3:17" x14ac:dyDescent="0.25">
      <c r="C5792" s="12"/>
      <c r="D5792" s="7"/>
      <c r="P5792" s="14"/>
      <c r="Q5792" s="13"/>
    </row>
    <row r="5793" spans="3:17" x14ac:dyDescent="0.25">
      <c r="C5793" s="12"/>
      <c r="D5793" s="7"/>
      <c r="P5793" s="14"/>
      <c r="Q5793" s="13"/>
    </row>
    <row r="5794" spans="3:17" x14ac:dyDescent="0.25">
      <c r="C5794" s="12"/>
      <c r="D5794" s="7"/>
      <c r="P5794" s="14"/>
      <c r="Q5794" s="13"/>
    </row>
    <row r="5795" spans="3:17" x14ac:dyDescent="0.25">
      <c r="C5795" s="12"/>
      <c r="D5795" s="7"/>
      <c r="P5795" s="14"/>
      <c r="Q5795" s="13"/>
    </row>
    <row r="5796" spans="3:17" x14ac:dyDescent="0.25">
      <c r="C5796" s="12"/>
      <c r="D5796" s="7"/>
      <c r="P5796" s="14"/>
      <c r="Q5796" s="13"/>
    </row>
    <row r="5797" spans="3:17" x14ac:dyDescent="0.25">
      <c r="C5797" s="12"/>
      <c r="D5797" s="7"/>
      <c r="P5797" s="14"/>
      <c r="Q5797" s="13"/>
    </row>
    <row r="5798" spans="3:17" x14ac:dyDescent="0.25">
      <c r="C5798" s="12"/>
      <c r="D5798" s="7"/>
      <c r="P5798" s="14"/>
      <c r="Q5798" s="13"/>
    </row>
    <row r="5799" spans="3:17" x14ac:dyDescent="0.25">
      <c r="C5799" s="12"/>
      <c r="D5799" s="7"/>
      <c r="P5799" s="14"/>
      <c r="Q5799" s="13"/>
    </row>
    <row r="5800" spans="3:17" x14ac:dyDescent="0.25">
      <c r="C5800" s="12"/>
      <c r="D5800" s="7"/>
      <c r="P5800" s="14"/>
      <c r="Q5800" s="13"/>
    </row>
    <row r="5801" spans="3:17" x14ac:dyDescent="0.25">
      <c r="C5801" s="12"/>
      <c r="D5801" s="7"/>
      <c r="P5801" s="14"/>
      <c r="Q5801" s="13"/>
    </row>
    <row r="5802" spans="3:17" x14ac:dyDescent="0.25">
      <c r="C5802" s="12"/>
      <c r="D5802" s="7"/>
      <c r="P5802" s="14"/>
      <c r="Q5802" s="13"/>
    </row>
    <row r="5803" spans="3:17" x14ac:dyDescent="0.25">
      <c r="C5803" s="12"/>
      <c r="D5803" s="7"/>
      <c r="P5803" s="14"/>
      <c r="Q5803" s="13"/>
    </row>
    <row r="5804" spans="3:17" x14ac:dyDescent="0.25">
      <c r="C5804" s="12"/>
      <c r="D5804" s="7"/>
      <c r="P5804" s="14"/>
      <c r="Q5804" s="13"/>
    </row>
    <row r="5805" spans="3:17" x14ac:dyDescent="0.25">
      <c r="C5805" s="12"/>
      <c r="D5805" s="7"/>
      <c r="P5805" s="14"/>
      <c r="Q5805" s="13"/>
    </row>
    <row r="5806" spans="3:17" x14ac:dyDescent="0.25">
      <c r="C5806" s="12"/>
      <c r="D5806" s="7"/>
      <c r="P5806" s="14"/>
      <c r="Q5806" s="13"/>
    </row>
    <row r="5807" spans="3:17" x14ac:dyDescent="0.25">
      <c r="C5807" s="12"/>
      <c r="D5807" s="7"/>
      <c r="P5807" s="14"/>
      <c r="Q5807" s="13"/>
    </row>
    <row r="5808" spans="3:17" x14ac:dyDescent="0.25">
      <c r="C5808" s="12"/>
      <c r="D5808" s="7"/>
      <c r="P5808" s="14"/>
      <c r="Q5808" s="13"/>
    </row>
    <row r="5809" spans="3:17" x14ac:dyDescent="0.25">
      <c r="C5809" s="12"/>
      <c r="D5809" s="7"/>
      <c r="P5809" s="14"/>
      <c r="Q5809" s="13"/>
    </row>
    <row r="5810" spans="3:17" x14ac:dyDescent="0.25">
      <c r="C5810" s="12"/>
      <c r="D5810" s="7"/>
      <c r="P5810" s="14"/>
      <c r="Q5810" s="13"/>
    </row>
    <row r="5811" spans="3:17" x14ac:dyDescent="0.25">
      <c r="C5811" s="12"/>
      <c r="D5811" s="7"/>
      <c r="P5811" s="14"/>
      <c r="Q5811" s="13"/>
    </row>
    <row r="5812" spans="3:17" x14ac:dyDescent="0.25">
      <c r="C5812" s="12"/>
      <c r="D5812" s="7"/>
      <c r="P5812" s="14"/>
      <c r="Q5812" s="13"/>
    </row>
    <row r="5813" spans="3:17" x14ac:dyDescent="0.25">
      <c r="C5813" s="12"/>
      <c r="D5813" s="7"/>
      <c r="P5813" s="14"/>
      <c r="Q5813" s="13"/>
    </row>
    <row r="5814" spans="3:17" x14ac:dyDescent="0.25">
      <c r="C5814" s="12"/>
      <c r="D5814" s="7"/>
      <c r="P5814" s="14"/>
      <c r="Q5814" s="13"/>
    </row>
    <row r="5815" spans="3:17" x14ac:dyDescent="0.25">
      <c r="C5815" s="12"/>
      <c r="D5815" s="7"/>
      <c r="P5815" s="14"/>
      <c r="Q5815" s="13"/>
    </row>
    <row r="5816" spans="3:17" x14ac:dyDescent="0.25">
      <c r="C5816" s="12"/>
      <c r="D5816" s="7"/>
      <c r="P5816" s="14"/>
      <c r="Q5816" s="13"/>
    </row>
    <row r="5817" spans="3:17" x14ac:dyDescent="0.25">
      <c r="C5817" s="12"/>
      <c r="D5817" s="7"/>
      <c r="P5817" s="14"/>
      <c r="Q5817" s="13"/>
    </row>
    <row r="5818" spans="3:17" x14ac:dyDescent="0.25">
      <c r="C5818" s="12"/>
      <c r="D5818" s="7"/>
      <c r="P5818" s="14"/>
      <c r="Q5818" s="13"/>
    </row>
    <row r="5819" spans="3:17" x14ac:dyDescent="0.25">
      <c r="C5819" s="12"/>
      <c r="D5819" s="7"/>
      <c r="P5819" s="14"/>
      <c r="Q5819" s="13"/>
    </row>
    <row r="5820" spans="3:17" x14ac:dyDescent="0.25">
      <c r="C5820" s="12"/>
      <c r="D5820" s="7"/>
      <c r="P5820" s="14"/>
      <c r="Q5820" s="13"/>
    </row>
    <row r="5821" spans="3:17" x14ac:dyDescent="0.25">
      <c r="C5821" s="12"/>
      <c r="D5821" s="7"/>
      <c r="P5821" s="14"/>
      <c r="Q5821" s="13"/>
    </row>
    <row r="5822" spans="3:17" x14ac:dyDescent="0.25">
      <c r="C5822" s="12"/>
      <c r="D5822" s="7"/>
      <c r="P5822" s="14"/>
      <c r="Q5822" s="13"/>
    </row>
    <row r="5823" spans="3:17" x14ac:dyDescent="0.25">
      <c r="C5823" s="12"/>
      <c r="D5823" s="7"/>
      <c r="P5823" s="14"/>
      <c r="Q5823" s="13"/>
    </row>
    <row r="5824" spans="3:17" x14ac:dyDescent="0.25">
      <c r="C5824" s="12"/>
      <c r="D5824" s="7"/>
      <c r="P5824" s="14"/>
      <c r="Q5824" s="13"/>
    </row>
    <row r="5825" spans="3:17" x14ac:dyDescent="0.25">
      <c r="C5825" s="12"/>
      <c r="D5825" s="7"/>
      <c r="P5825" s="14"/>
      <c r="Q5825" s="13"/>
    </row>
    <row r="5826" spans="3:17" x14ac:dyDescent="0.25">
      <c r="C5826" s="12"/>
      <c r="D5826" s="7"/>
      <c r="P5826" s="14"/>
      <c r="Q5826" s="13"/>
    </row>
    <row r="5827" spans="3:17" x14ac:dyDescent="0.25">
      <c r="C5827" s="12"/>
      <c r="D5827" s="7"/>
      <c r="P5827" s="14"/>
      <c r="Q5827" s="13"/>
    </row>
    <row r="5828" spans="3:17" x14ac:dyDescent="0.25">
      <c r="C5828" s="12"/>
      <c r="D5828" s="7"/>
      <c r="P5828" s="14"/>
      <c r="Q5828" s="13"/>
    </row>
    <row r="5829" spans="3:17" x14ac:dyDescent="0.25">
      <c r="C5829" s="12"/>
      <c r="D5829" s="7"/>
      <c r="P5829" s="14"/>
      <c r="Q5829" s="13"/>
    </row>
    <row r="5830" spans="3:17" x14ac:dyDescent="0.25">
      <c r="C5830" s="12"/>
      <c r="D5830" s="7"/>
      <c r="P5830" s="14"/>
      <c r="Q5830" s="13"/>
    </row>
    <row r="5831" spans="3:17" x14ac:dyDescent="0.25">
      <c r="C5831" s="12"/>
      <c r="D5831" s="7"/>
      <c r="P5831" s="14"/>
      <c r="Q5831" s="13"/>
    </row>
    <row r="5832" spans="3:17" x14ac:dyDescent="0.25">
      <c r="C5832" s="12"/>
      <c r="D5832" s="7"/>
      <c r="P5832" s="14"/>
      <c r="Q5832" s="13"/>
    </row>
    <row r="5833" spans="3:17" x14ac:dyDescent="0.25">
      <c r="C5833" s="12"/>
      <c r="D5833" s="7"/>
      <c r="P5833" s="14"/>
      <c r="Q5833" s="13"/>
    </row>
    <row r="5834" spans="3:17" x14ac:dyDescent="0.25">
      <c r="C5834" s="12"/>
      <c r="D5834" s="7"/>
      <c r="P5834" s="14"/>
      <c r="Q5834" s="13"/>
    </row>
    <row r="5835" spans="3:17" x14ac:dyDescent="0.25">
      <c r="C5835" s="12"/>
      <c r="D5835" s="7"/>
      <c r="P5835" s="14"/>
      <c r="Q5835" s="13"/>
    </row>
    <row r="5836" spans="3:17" x14ac:dyDescent="0.25">
      <c r="C5836" s="12"/>
      <c r="D5836" s="7"/>
      <c r="P5836" s="14"/>
      <c r="Q5836" s="13"/>
    </row>
    <row r="5837" spans="3:17" x14ac:dyDescent="0.25">
      <c r="C5837" s="12"/>
      <c r="D5837" s="7"/>
      <c r="P5837" s="14"/>
      <c r="Q5837" s="13"/>
    </row>
    <row r="5838" spans="3:17" x14ac:dyDescent="0.25">
      <c r="C5838" s="12"/>
      <c r="D5838" s="7"/>
      <c r="P5838" s="14"/>
      <c r="Q5838" s="13"/>
    </row>
    <row r="5839" spans="3:17" x14ac:dyDescent="0.25">
      <c r="C5839" s="12"/>
      <c r="D5839" s="7"/>
      <c r="P5839" s="14"/>
      <c r="Q5839" s="13"/>
    </row>
    <row r="5840" spans="3:17" x14ac:dyDescent="0.25">
      <c r="C5840" s="12"/>
      <c r="D5840" s="7"/>
      <c r="P5840" s="14"/>
      <c r="Q5840" s="13"/>
    </row>
    <row r="5841" spans="3:17" x14ac:dyDescent="0.25">
      <c r="C5841" s="12"/>
      <c r="D5841" s="7"/>
      <c r="P5841" s="14"/>
      <c r="Q5841" s="13"/>
    </row>
    <row r="5842" spans="3:17" x14ac:dyDescent="0.25">
      <c r="C5842" s="12"/>
      <c r="D5842" s="7"/>
      <c r="P5842" s="14"/>
      <c r="Q5842" s="13"/>
    </row>
    <row r="5843" spans="3:17" x14ac:dyDescent="0.25">
      <c r="C5843" s="12"/>
      <c r="D5843" s="7"/>
      <c r="P5843" s="14"/>
      <c r="Q5843" s="13"/>
    </row>
    <row r="5844" spans="3:17" x14ac:dyDescent="0.25">
      <c r="C5844" s="12"/>
      <c r="D5844" s="7"/>
      <c r="P5844" s="14"/>
      <c r="Q5844" s="13"/>
    </row>
    <row r="5845" spans="3:17" x14ac:dyDescent="0.25">
      <c r="C5845" s="12"/>
      <c r="D5845" s="7"/>
      <c r="P5845" s="14"/>
      <c r="Q5845" s="13"/>
    </row>
    <row r="5846" spans="3:17" x14ac:dyDescent="0.25">
      <c r="C5846" s="12"/>
      <c r="D5846" s="7"/>
      <c r="P5846" s="14"/>
      <c r="Q5846" s="13"/>
    </row>
    <row r="5847" spans="3:17" x14ac:dyDescent="0.25">
      <c r="C5847" s="12"/>
      <c r="D5847" s="7"/>
      <c r="P5847" s="14"/>
      <c r="Q5847" s="13"/>
    </row>
    <row r="5848" spans="3:17" x14ac:dyDescent="0.25">
      <c r="C5848" s="12"/>
      <c r="D5848" s="7"/>
      <c r="P5848" s="14"/>
      <c r="Q5848" s="13"/>
    </row>
    <row r="5849" spans="3:17" x14ac:dyDescent="0.25">
      <c r="C5849" s="12"/>
      <c r="D5849" s="7"/>
      <c r="P5849" s="14"/>
      <c r="Q5849" s="13"/>
    </row>
    <row r="5850" spans="3:17" x14ac:dyDescent="0.25">
      <c r="C5850" s="12"/>
      <c r="D5850" s="7"/>
      <c r="P5850" s="14"/>
      <c r="Q5850" s="13"/>
    </row>
    <row r="5851" spans="3:17" x14ac:dyDescent="0.25">
      <c r="C5851" s="12"/>
      <c r="D5851" s="7"/>
      <c r="P5851" s="14"/>
      <c r="Q5851" s="13"/>
    </row>
    <row r="5852" spans="3:17" x14ac:dyDescent="0.25">
      <c r="C5852" s="12"/>
      <c r="D5852" s="7"/>
      <c r="P5852" s="14"/>
      <c r="Q5852" s="13"/>
    </row>
    <row r="5853" spans="3:17" x14ac:dyDescent="0.25">
      <c r="C5853" s="12"/>
      <c r="D5853" s="7"/>
      <c r="P5853" s="14"/>
      <c r="Q5853" s="13"/>
    </row>
    <row r="5854" spans="3:17" x14ac:dyDescent="0.25">
      <c r="C5854" s="12"/>
      <c r="D5854" s="7"/>
      <c r="P5854" s="14"/>
      <c r="Q5854" s="13"/>
    </row>
    <row r="5855" spans="3:17" x14ac:dyDescent="0.25">
      <c r="C5855" s="12"/>
      <c r="D5855" s="7"/>
      <c r="P5855" s="14"/>
      <c r="Q5855" s="13"/>
    </row>
    <row r="5856" spans="3:17" x14ac:dyDescent="0.25">
      <c r="C5856" s="12"/>
      <c r="D5856" s="7"/>
      <c r="P5856" s="14"/>
      <c r="Q5856" s="13"/>
    </row>
    <row r="5857" spans="3:17" x14ac:dyDescent="0.25">
      <c r="C5857" s="12"/>
      <c r="D5857" s="7"/>
      <c r="P5857" s="14"/>
      <c r="Q5857" s="13"/>
    </row>
    <row r="5858" spans="3:17" x14ac:dyDescent="0.25">
      <c r="C5858" s="12"/>
      <c r="D5858" s="7"/>
      <c r="P5858" s="14"/>
      <c r="Q5858" s="13"/>
    </row>
    <row r="5859" spans="3:17" x14ac:dyDescent="0.25">
      <c r="C5859" s="12"/>
      <c r="D5859" s="7"/>
      <c r="P5859" s="14"/>
      <c r="Q5859" s="13"/>
    </row>
    <row r="5860" spans="3:17" x14ac:dyDescent="0.25">
      <c r="C5860" s="12"/>
      <c r="D5860" s="7"/>
      <c r="P5860" s="14"/>
      <c r="Q5860" s="13"/>
    </row>
    <row r="5861" spans="3:17" x14ac:dyDescent="0.25">
      <c r="C5861" s="12"/>
      <c r="D5861" s="7"/>
      <c r="P5861" s="14"/>
      <c r="Q5861" s="13"/>
    </row>
    <row r="5862" spans="3:17" x14ac:dyDescent="0.25">
      <c r="C5862" s="12"/>
      <c r="D5862" s="7"/>
      <c r="P5862" s="14"/>
      <c r="Q5862" s="13"/>
    </row>
    <row r="5863" spans="3:17" x14ac:dyDescent="0.25">
      <c r="C5863" s="12"/>
      <c r="D5863" s="7"/>
      <c r="P5863" s="14"/>
      <c r="Q5863" s="13"/>
    </row>
    <row r="5864" spans="3:17" x14ac:dyDescent="0.25">
      <c r="C5864" s="12"/>
      <c r="D5864" s="7"/>
      <c r="P5864" s="14"/>
      <c r="Q5864" s="13"/>
    </row>
    <row r="5865" spans="3:17" x14ac:dyDescent="0.25">
      <c r="C5865" s="12"/>
      <c r="D5865" s="7"/>
      <c r="P5865" s="14"/>
      <c r="Q5865" s="13"/>
    </row>
    <row r="5866" spans="3:17" x14ac:dyDescent="0.25">
      <c r="C5866" s="12"/>
      <c r="D5866" s="7"/>
      <c r="P5866" s="14"/>
      <c r="Q5866" s="13"/>
    </row>
    <row r="5867" spans="3:17" x14ac:dyDescent="0.25">
      <c r="C5867" s="12"/>
      <c r="D5867" s="7"/>
      <c r="P5867" s="14"/>
      <c r="Q5867" s="13"/>
    </row>
    <row r="5868" spans="3:17" x14ac:dyDescent="0.25">
      <c r="C5868" s="12"/>
      <c r="D5868" s="7"/>
      <c r="P5868" s="14"/>
      <c r="Q5868" s="13"/>
    </row>
    <row r="5869" spans="3:17" x14ac:dyDescent="0.25">
      <c r="C5869" s="12"/>
      <c r="D5869" s="7"/>
      <c r="P5869" s="14"/>
      <c r="Q5869" s="13"/>
    </row>
    <row r="5870" spans="3:17" x14ac:dyDescent="0.25">
      <c r="C5870" s="12"/>
      <c r="D5870" s="7"/>
      <c r="P5870" s="14"/>
      <c r="Q5870" s="13"/>
    </row>
    <row r="5871" spans="3:17" x14ac:dyDescent="0.25">
      <c r="C5871" s="12"/>
      <c r="D5871" s="7"/>
      <c r="P5871" s="14"/>
      <c r="Q5871" s="13"/>
    </row>
    <row r="5872" spans="3:17" x14ac:dyDescent="0.25">
      <c r="C5872" s="12"/>
      <c r="D5872" s="7"/>
      <c r="P5872" s="14"/>
      <c r="Q5872" s="13"/>
    </row>
    <row r="5873" spans="3:17" x14ac:dyDescent="0.25">
      <c r="C5873" s="12"/>
      <c r="D5873" s="7"/>
      <c r="P5873" s="14"/>
      <c r="Q5873" s="13"/>
    </row>
    <row r="5874" spans="3:17" x14ac:dyDescent="0.25">
      <c r="C5874" s="12"/>
      <c r="D5874" s="7"/>
      <c r="P5874" s="14"/>
      <c r="Q5874" s="13"/>
    </row>
    <row r="5875" spans="3:17" x14ac:dyDescent="0.25">
      <c r="C5875" s="12"/>
      <c r="D5875" s="7"/>
      <c r="P5875" s="14"/>
      <c r="Q5875" s="13"/>
    </row>
    <row r="5876" spans="3:17" x14ac:dyDescent="0.25">
      <c r="C5876" s="12"/>
      <c r="D5876" s="7"/>
      <c r="P5876" s="14"/>
      <c r="Q5876" s="13"/>
    </row>
    <row r="5877" spans="3:17" x14ac:dyDescent="0.25">
      <c r="C5877" s="12"/>
      <c r="D5877" s="7"/>
      <c r="P5877" s="14"/>
      <c r="Q5877" s="13"/>
    </row>
    <row r="5878" spans="3:17" x14ac:dyDescent="0.25">
      <c r="C5878" s="12"/>
      <c r="D5878" s="7"/>
      <c r="P5878" s="14"/>
      <c r="Q5878" s="13"/>
    </row>
    <row r="5879" spans="3:17" x14ac:dyDescent="0.25">
      <c r="C5879" s="12"/>
      <c r="D5879" s="7"/>
      <c r="P5879" s="14"/>
      <c r="Q5879" s="13"/>
    </row>
    <row r="5880" spans="3:17" x14ac:dyDescent="0.25">
      <c r="C5880" s="12"/>
      <c r="D5880" s="7"/>
      <c r="P5880" s="14"/>
      <c r="Q5880" s="13"/>
    </row>
    <row r="5881" spans="3:17" x14ac:dyDescent="0.25">
      <c r="C5881" s="12"/>
      <c r="D5881" s="7"/>
      <c r="P5881" s="14"/>
      <c r="Q5881" s="13"/>
    </row>
    <row r="5882" spans="3:17" x14ac:dyDescent="0.25">
      <c r="C5882" s="12"/>
      <c r="D5882" s="7"/>
      <c r="P5882" s="14"/>
      <c r="Q5882" s="13"/>
    </row>
    <row r="5883" spans="3:17" x14ac:dyDescent="0.25">
      <c r="C5883" s="12"/>
      <c r="D5883" s="7"/>
      <c r="P5883" s="14"/>
      <c r="Q5883" s="13"/>
    </row>
    <row r="5884" spans="3:17" x14ac:dyDescent="0.25">
      <c r="C5884" s="12"/>
      <c r="D5884" s="7"/>
      <c r="P5884" s="14"/>
      <c r="Q5884" s="13"/>
    </row>
    <row r="5885" spans="3:17" x14ac:dyDescent="0.25">
      <c r="C5885" s="12"/>
      <c r="D5885" s="7"/>
      <c r="P5885" s="14"/>
      <c r="Q5885" s="13"/>
    </row>
    <row r="5886" spans="3:17" x14ac:dyDescent="0.25">
      <c r="C5886" s="12"/>
      <c r="D5886" s="7"/>
      <c r="P5886" s="14"/>
      <c r="Q5886" s="13"/>
    </row>
    <row r="5887" spans="3:17" x14ac:dyDescent="0.25">
      <c r="C5887" s="12"/>
      <c r="D5887" s="7"/>
      <c r="P5887" s="14"/>
      <c r="Q5887" s="13"/>
    </row>
    <row r="5888" spans="3:17" x14ac:dyDescent="0.25">
      <c r="C5888" s="12"/>
      <c r="D5888" s="7"/>
      <c r="P5888" s="14"/>
      <c r="Q5888" s="13"/>
    </row>
    <row r="5889" spans="3:17" x14ac:dyDescent="0.25">
      <c r="C5889" s="12"/>
      <c r="D5889" s="7"/>
      <c r="P5889" s="14"/>
      <c r="Q5889" s="13"/>
    </row>
    <row r="5890" spans="3:17" x14ac:dyDescent="0.25">
      <c r="C5890" s="12"/>
      <c r="D5890" s="7"/>
      <c r="P5890" s="14"/>
      <c r="Q5890" s="13"/>
    </row>
    <row r="5891" spans="3:17" x14ac:dyDescent="0.25">
      <c r="C5891" s="12"/>
      <c r="D5891" s="7"/>
      <c r="P5891" s="14"/>
      <c r="Q5891" s="13"/>
    </row>
    <row r="5892" spans="3:17" x14ac:dyDescent="0.25">
      <c r="C5892" s="12"/>
      <c r="D5892" s="7"/>
      <c r="P5892" s="14"/>
      <c r="Q5892" s="13"/>
    </row>
    <row r="5893" spans="3:17" x14ac:dyDescent="0.25">
      <c r="C5893" s="12"/>
      <c r="D5893" s="7"/>
      <c r="P5893" s="14"/>
      <c r="Q5893" s="13"/>
    </row>
    <row r="5894" spans="3:17" x14ac:dyDescent="0.25">
      <c r="C5894" s="12"/>
      <c r="D5894" s="7"/>
      <c r="P5894" s="14"/>
      <c r="Q5894" s="13"/>
    </row>
    <row r="5895" spans="3:17" x14ac:dyDescent="0.25">
      <c r="C5895" s="12"/>
      <c r="D5895" s="7"/>
      <c r="P5895" s="14"/>
      <c r="Q5895" s="13"/>
    </row>
    <row r="5896" spans="3:17" x14ac:dyDescent="0.25">
      <c r="C5896" s="12"/>
      <c r="D5896" s="7"/>
      <c r="P5896" s="14"/>
      <c r="Q5896" s="13"/>
    </row>
    <row r="5897" spans="3:17" x14ac:dyDescent="0.25">
      <c r="C5897" s="12"/>
      <c r="D5897" s="7"/>
      <c r="P5897" s="14"/>
      <c r="Q5897" s="13"/>
    </row>
    <row r="5898" spans="3:17" x14ac:dyDescent="0.25">
      <c r="C5898" s="12"/>
      <c r="D5898" s="7"/>
      <c r="P5898" s="14"/>
      <c r="Q5898" s="13"/>
    </row>
    <row r="5899" spans="3:17" x14ac:dyDescent="0.25">
      <c r="C5899" s="12"/>
      <c r="D5899" s="7"/>
      <c r="P5899" s="14"/>
      <c r="Q5899" s="13"/>
    </row>
    <row r="5900" spans="3:17" x14ac:dyDescent="0.25">
      <c r="C5900" s="12"/>
      <c r="D5900" s="7"/>
      <c r="P5900" s="14"/>
      <c r="Q5900" s="13"/>
    </row>
    <row r="5901" spans="3:17" x14ac:dyDescent="0.25">
      <c r="C5901" s="12"/>
      <c r="D5901" s="7"/>
      <c r="P5901" s="14"/>
      <c r="Q5901" s="13"/>
    </row>
    <row r="5902" spans="3:17" x14ac:dyDescent="0.25">
      <c r="C5902" s="12"/>
      <c r="D5902" s="7"/>
      <c r="P5902" s="14"/>
      <c r="Q5902" s="13"/>
    </row>
    <row r="5903" spans="3:17" x14ac:dyDescent="0.25">
      <c r="C5903" s="12"/>
      <c r="D5903" s="7"/>
      <c r="P5903" s="14"/>
      <c r="Q5903" s="13"/>
    </row>
    <row r="5904" spans="3:17" x14ac:dyDescent="0.25">
      <c r="C5904" s="12"/>
      <c r="D5904" s="7"/>
      <c r="P5904" s="14"/>
      <c r="Q5904" s="13"/>
    </row>
    <row r="5905" spans="3:17" x14ac:dyDescent="0.25">
      <c r="C5905" s="12"/>
      <c r="D5905" s="7"/>
      <c r="P5905" s="14"/>
      <c r="Q5905" s="13"/>
    </row>
    <row r="5906" spans="3:17" x14ac:dyDescent="0.25">
      <c r="C5906" s="12"/>
      <c r="D5906" s="7"/>
      <c r="P5906" s="14"/>
      <c r="Q5906" s="13"/>
    </row>
    <row r="5907" spans="3:17" x14ac:dyDescent="0.25">
      <c r="C5907" s="12"/>
      <c r="D5907" s="7"/>
      <c r="P5907" s="14"/>
      <c r="Q5907" s="13"/>
    </row>
    <row r="5908" spans="3:17" x14ac:dyDescent="0.25">
      <c r="C5908" s="12"/>
      <c r="D5908" s="7"/>
      <c r="P5908" s="14"/>
      <c r="Q5908" s="13"/>
    </row>
    <row r="5909" spans="3:17" x14ac:dyDescent="0.25">
      <c r="C5909" s="12"/>
      <c r="D5909" s="7"/>
      <c r="P5909" s="14"/>
      <c r="Q5909" s="13"/>
    </row>
    <row r="5910" spans="3:17" x14ac:dyDescent="0.25">
      <c r="C5910" s="12"/>
      <c r="D5910" s="7"/>
      <c r="P5910" s="14"/>
      <c r="Q5910" s="13"/>
    </row>
    <row r="5911" spans="3:17" x14ac:dyDescent="0.25">
      <c r="C5911" s="12"/>
      <c r="D5911" s="7"/>
      <c r="P5911" s="14"/>
      <c r="Q5911" s="13"/>
    </row>
    <row r="5912" spans="3:17" x14ac:dyDescent="0.25">
      <c r="C5912" s="12"/>
      <c r="D5912" s="7"/>
      <c r="P5912" s="14"/>
      <c r="Q5912" s="13"/>
    </row>
    <row r="5913" spans="3:17" x14ac:dyDescent="0.25">
      <c r="C5913" s="12"/>
      <c r="D5913" s="7"/>
      <c r="P5913" s="14"/>
      <c r="Q5913" s="13"/>
    </row>
    <row r="5914" spans="3:17" x14ac:dyDescent="0.25">
      <c r="C5914" s="12"/>
      <c r="D5914" s="7"/>
      <c r="P5914" s="14"/>
      <c r="Q5914" s="13"/>
    </row>
    <row r="5915" spans="3:17" x14ac:dyDescent="0.25">
      <c r="C5915" s="12"/>
      <c r="D5915" s="7"/>
      <c r="P5915" s="14"/>
      <c r="Q5915" s="13"/>
    </row>
    <row r="5916" spans="3:17" x14ac:dyDescent="0.25">
      <c r="C5916" s="12"/>
      <c r="D5916" s="7"/>
      <c r="P5916" s="14"/>
      <c r="Q5916" s="13"/>
    </row>
    <row r="5917" spans="3:17" x14ac:dyDescent="0.25">
      <c r="C5917" s="12"/>
      <c r="D5917" s="7"/>
      <c r="P5917" s="14"/>
      <c r="Q5917" s="13"/>
    </row>
    <row r="5918" spans="3:17" x14ac:dyDescent="0.25">
      <c r="C5918" s="12"/>
      <c r="D5918" s="7"/>
      <c r="P5918" s="14"/>
      <c r="Q5918" s="13"/>
    </row>
    <row r="5919" spans="3:17" x14ac:dyDescent="0.25">
      <c r="C5919" s="12"/>
      <c r="D5919" s="7"/>
      <c r="P5919" s="14"/>
      <c r="Q5919" s="13"/>
    </row>
    <row r="5920" spans="3:17" x14ac:dyDescent="0.25">
      <c r="C5920" s="12"/>
      <c r="D5920" s="7"/>
      <c r="P5920" s="14"/>
      <c r="Q5920" s="13"/>
    </row>
    <row r="5921" spans="3:17" x14ac:dyDescent="0.25">
      <c r="C5921" s="12"/>
      <c r="D5921" s="7"/>
      <c r="P5921" s="14"/>
      <c r="Q5921" s="13"/>
    </row>
    <row r="5922" spans="3:17" x14ac:dyDescent="0.25">
      <c r="C5922" s="12"/>
      <c r="D5922" s="7"/>
      <c r="P5922" s="14"/>
      <c r="Q5922" s="13"/>
    </row>
    <row r="5923" spans="3:17" x14ac:dyDescent="0.25">
      <c r="C5923" s="12"/>
      <c r="D5923" s="7"/>
      <c r="P5923" s="14"/>
      <c r="Q5923" s="13"/>
    </row>
    <row r="5924" spans="3:17" x14ac:dyDescent="0.25">
      <c r="C5924" s="12"/>
      <c r="D5924" s="7"/>
      <c r="P5924" s="14"/>
      <c r="Q5924" s="13"/>
    </row>
    <row r="5925" spans="3:17" x14ac:dyDescent="0.25">
      <c r="C5925" s="12"/>
      <c r="D5925" s="7"/>
      <c r="P5925" s="14"/>
      <c r="Q5925" s="13"/>
    </row>
    <row r="5926" spans="3:17" x14ac:dyDescent="0.25">
      <c r="C5926" s="12"/>
      <c r="D5926" s="7"/>
      <c r="P5926" s="14"/>
      <c r="Q5926" s="13"/>
    </row>
    <row r="5927" spans="3:17" x14ac:dyDescent="0.25">
      <c r="C5927" s="12"/>
      <c r="D5927" s="7"/>
      <c r="P5927" s="14"/>
      <c r="Q5927" s="13"/>
    </row>
    <row r="5928" spans="3:17" x14ac:dyDescent="0.25">
      <c r="C5928" s="12"/>
      <c r="D5928" s="7"/>
      <c r="P5928" s="14"/>
      <c r="Q5928" s="13"/>
    </row>
    <row r="5929" spans="3:17" x14ac:dyDescent="0.25">
      <c r="C5929" s="12"/>
      <c r="D5929" s="7"/>
      <c r="P5929" s="14"/>
      <c r="Q5929" s="13"/>
    </row>
    <row r="5930" spans="3:17" x14ac:dyDescent="0.25">
      <c r="C5930" s="12"/>
      <c r="D5930" s="7"/>
      <c r="P5930" s="14"/>
      <c r="Q5930" s="13"/>
    </row>
    <row r="5931" spans="3:17" x14ac:dyDescent="0.25">
      <c r="C5931" s="12"/>
      <c r="D5931" s="7"/>
      <c r="P5931" s="14"/>
      <c r="Q5931" s="13"/>
    </row>
    <row r="5932" spans="3:17" x14ac:dyDescent="0.25">
      <c r="C5932" s="12"/>
      <c r="D5932" s="7"/>
      <c r="P5932" s="14"/>
      <c r="Q5932" s="13"/>
    </row>
    <row r="5933" spans="3:17" x14ac:dyDescent="0.25">
      <c r="C5933" s="12"/>
      <c r="D5933" s="7"/>
      <c r="P5933" s="14"/>
      <c r="Q5933" s="13"/>
    </row>
    <row r="5934" spans="3:17" x14ac:dyDescent="0.25">
      <c r="C5934" s="12"/>
      <c r="D5934" s="7"/>
      <c r="P5934" s="14"/>
      <c r="Q5934" s="13"/>
    </row>
    <row r="5935" spans="3:17" x14ac:dyDescent="0.25">
      <c r="C5935" s="12"/>
      <c r="D5935" s="7"/>
      <c r="P5935" s="14"/>
      <c r="Q5935" s="13"/>
    </row>
    <row r="5936" spans="3:17" x14ac:dyDescent="0.25">
      <c r="C5936" s="12"/>
      <c r="D5936" s="7"/>
      <c r="P5936" s="14"/>
      <c r="Q5936" s="13"/>
    </row>
    <row r="5937" spans="3:17" x14ac:dyDescent="0.25">
      <c r="C5937" s="12"/>
      <c r="D5937" s="7"/>
      <c r="P5937" s="14"/>
      <c r="Q5937" s="13"/>
    </row>
    <row r="5938" spans="3:17" x14ac:dyDescent="0.25">
      <c r="C5938" s="12"/>
      <c r="D5938" s="7"/>
      <c r="P5938" s="14"/>
      <c r="Q5938" s="13"/>
    </row>
    <row r="5939" spans="3:17" x14ac:dyDescent="0.25">
      <c r="C5939" s="12"/>
      <c r="D5939" s="7"/>
      <c r="P5939" s="14"/>
      <c r="Q5939" s="13"/>
    </row>
    <row r="5940" spans="3:17" x14ac:dyDescent="0.25">
      <c r="C5940" s="12"/>
      <c r="D5940" s="7"/>
      <c r="P5940" s="14"/>
      <c r="Q5940" s="13"/>
    </row>
    <row r="5941" spans="3:17" x14ac:dyDescent="0.25">
      <c r="C5941" s="12"/>
      <c r="D5941" s="7"/>
      <c r="P5941" s="14"/>
      <c r="Q5941" s="13"/>
    </row>
    <row r="5942" spans="3:17" x14ac:dyDescent="0.25">
      <c r="C5942" s="12"/>
      <c r="D5942" s="7"/>
      <c r="P5942" s="14"/>
      <c r="Q5942" s="13"/>
    </row>
    <row r="5943" spans="3:17" x14ac:dyDescent="0.25">
      <c r="C5943" s="12"/>
      <c r="D5943" s="7"/>
      <c r="P5943" s="14"/>
      <c r="Q5943" s="13"/>
    </row>
    <row r="5944" spans="3:17" x14ac:dyDescent="0.25">
      <c r="C5944" s="12"/>
      <c r="D5944" s="7"/>
      <c r="P5944" s="14"/>
      <c r="Q5944" s="13"/>
    </row>
    <row r="5945" spans="3:17" x14ac:dyDescent="0.25">
      <c r="C5945" s="12"/>
      <c r="D5945" s="7"/>
      <c r="P5945" s="14"/>
      <c r="Q5945" s="13"/>
    </row>
    <row r="5946" spans="3:17" x14ac:dyDescent="0.25">
      <c r="C5946" s="12"/>
      <c r="D5946" s="7"/>
      <c r="P5946" s="14"/>
      <c r="Q5946" s="13"/>
    </row>
    <row r="5947" spans="3:17" x14ac:dyDescent="0.25">
      <c r="C5947" s="12"/>
      <c r="D5947" s="7"/>
      <c r="P5947" s="14"/>
      <c r="Q5947" s="13"/>
    </row>
    <row r="5948" spans="3:17" x14ac:dyDescent="0.25">
      <c r="C5948" s="12"/>
      <c r="D5948" s="7"/>
      <c r="P5948" s="14"/>
      <c r="Q5948" s="13"/>
    </row>
    <row r="5949" spans="3:17" x14ac:dyDescent="0.25">
      <c r="C5949" s="12"/>
      <c r="D5949" s="7"/>
      <c r="P5949" s="14"/>
      <c r="Q5949" s="13"/>
    </row>
    <row r="5950" spans="3:17" x14ac:dyDescent="0.25">
      <c r="C5950" s="12"/>
      <c r="D5950" s="7"/>
      <c r="P5950" s="14"/>
      <c r="Q5950" s="13"/>
    </row>
    <row r="5951" spans="3:17" x14ac:dyDescent="0.25">
      <c r="C5951" s="12"/>
      <c r="D5951" s="7"/>
      <c r="P5951" s="14"/>
      <c r="Q5951" s="13"/>
    </row>
    <row r="5952" spans="3:17" x14ac:dyDescent="0.25">
      <c r="C5952" s="12"/>
      <c r="D5952" s="7"/>
      <c r="P5952" s="14"/>
      <c r="Q5952" s="13"/>
    </row>
    <row r="5953" spans="3:17" x14ac:dyDescent="0.25">
      <c r="C5953" s="12"/>
      <c r="D5953" s="7"/>
      <c r="P5953" s="14"/>
      <c r="Q5953" s="13"/>
    </row>
    <row r="5954" spans="3:17" x14ac:dyDescent="0.25">
      <c r="C5954" s="12"/>
      <c r="D5954" s="7"/>
      <c r="P5954" s="14"/>
      <c r="Q5954" s="13"/>
    </row>
    <row r="5955" spans="3:17" x14ac:dyDescent="0.25">
      <c r="C5955" s="12"/>
      <c r="D5955" s="7"/>
      <c r="P5955" s="14"/>
      <c r="Q5955" s="13"/>
    </row>
    <row r="5956" spans="3:17" x14ac:dyDescent="0.25">
      <c r="C5956" s="12"/>
      <c r="D5956" s="7"/>
      <c r="P5956" s="14"/>
      <c r="Q5956" s="13"/>
    </row>
    <row r="5957" spans="3:17" x14ac:dyDescent="0.25">
      <c r="C5957" s="12"/>
      <c r="D5957" s="7"/>
      <c r="P5957" s="14"/>
      <c r="Q5957" s="13"/>
    </row>
    <row r="5958" spans="3:17" x14ac:dyDescent="0.25">
      <c r="C5958" s="12"/>
      <c r="D5958" s="7"/>
      <c r="P5958" s="14"/>
      <c r="Q5958" s="13"/>
    </row>
    <row r="5959" spans="3:17" x14ac:dyDescent="0.25">
      <c r="C5959" s="12"/>
      <c r="D5959" s="7"/>
      <c r="P5959" s="14"/>
      <c r="Q5959" s="13"/>
    </row>
    <row r="5960" spans="3:17" x14ac:dyDescent="0.25">
      <c r="C5960" s="12"/>
      <c r="D5960" s="7"/>
      <c r="P5960" s="14"/>
      <c r="Q5960" s="13"/>
    </row>
    <row r="5961" spans="3:17" x14ac:dyDescent="0.25">
      <c r="C5961" s="12"/>
      <c r="D5961" s="7"/>
      <c r="P5961" s="14"/>
      <c r="Q5961" s="13"/>
    </row>
    <row r="5962" spans="3:17" x14ac:dyDescent="0.25">
      <c r="C5962" s="12"/>
      <c r="D5962" s="7"/>
      <c r="P5962" s="14"/>
      <c r="Q5962" s="13"/>
    </row>
    <row r="5963" spans="3:17" x14ac:dyDescent="0.25">
      <c r="C5963" s="12"/>
      <c r="D5963" s="7"/>
      <c r="P5963" s="14"/>
      <c r="Q5963" s="13"/>
    </row>
    <row r="5964" spans="3:17" x14ac:dyDescent="0.25">
      <c r="C5964" s="12"/>
      <c r="D5964" s="7"/>
      <c r="P5964" s="14"/>
      <c r="Q5964" s="13"/>
    </row>
    <row r="5965" spans="3:17" x14ac:dyDescent="0.25">
      <c r="C5965" s="12"/>
      <c r="D5965" s="7"/>
      <c r="P5965" s="14"/>
      <c r="Q5965" s="13"/>
    </row>
    <row r="5966" spans="3:17" x14ac:dyDescent="0.25">
      <c r="C5966" s="12"/>
      <c r="D5966" s="7"/>
      <c r="P5966" s="14"/>
      <c r="Q5966" s="13"/>
    </row>
    <row r="5967" spans="3:17" x14ac:dyDescent="0.25">
      <c r="C5967" s="12"/>
      <c r="D5967" s="7"/>
      <c r="P5967" s="14"/>
      <c r="Q5967" s="13"/>
    </row>
    <row r="5968" spans="3:17" x14ac:dyDescent="0.25">
      <c r="C5968" s="12"/>
      <c r="D5968" s="7"/>
      <c r="P5968" s="14"/>
      <c r="Q5968" s="13"/>
    </row>
    <row r="5969" spans="3:17" x14ac:dyDescent="0.25">
      <c r="C5969" s="12"/>
      <c r="D5969" s="7"/>
      <c r="P5969" s="14"/>
      <c r="Q5969" s="13"/>
    </row>
    <row r="5970" spans="3:17" x14ac:dyDescent="0.25">
      <c r="C5970" s="12"/>
      <c r="D5970" s="7"/>
      <c r="P5970" s="14"/>
      <c r="Q5970" s="13"/>
    </row>
    <row r="5971" spans="3:17" x14ac:dyDescent="0.25">
      <c r="C5971" s="12"/>
      <c r="D5971" s="7"/>
      <c r="P5971" s="14"/>
      <c r="Q5971" s="13"/>
    </row>
    <row r="5972" spans="3:17" x14ac:dyDescent="0.25">
      <c r="C5972" s="12"/>
      <c r="D5972" s="7"/>
      <c r="P5972" s="14"/>
      <c r="Q5972" s="13"/>
    </row>
    <row r="5973" spans="3:17" x14ac:dyDescent="0.25">
      <c r="C5973" s="12"/>
      <c r="D5973" s="7"/>
      <c r="P5973" s="14"/>
      <c r="Q5973" s="13"/>
    </row>
    <row r="5974" spans="3:17" x14ac:dyDescent="0.25">
      <c r="C5974" s="12"/>
      <c r="D5974" s="7"/>
      <c r="P5974" s="14"/>
      <c r="Q5974" s="13"/>
    </row>
    <row r="5975" spans="3:17" x14ac:dyDescent="0.25">
      <c r="C5975" s="12"/>
      <c r="D5975" s="7"/>
      <c r="P5975" s="14"/>
      <c r="Q5975" s="13"/>
    </row>
    <row r="5976" spans="3:17" x14ac:dyDescent="0.25">
      <c r="C5976" s="12"/>
      <c r="D5976" s="7"/>
      <c r="P5976" s="14"/>
      <c r="Q5976" s="13"/>
    </row>
    <row r="5977" spans="3:17" x14ac:dyDescent="0.25">
      <c r="C5977" s="12"/>
      <c r="D5977" s="7"/>
      <c r="P5977" s="14"/>
      <c r="Q5977" s="13"/>
    </row>
    <row r="5978" spans="3:17" x14ac:dyDescent="0.25">
      <c r="C5978" s="12"/>
      <c r="D5978" s="7"/>
      <c r="P5978" s="14"/>
      <c r="Q5978" s="13"/>
    </row>
    <row r="5979" spans="3:17" x14ac:dyDescent="0.25">
      <c r="C5979" s="12"/>
      <c r="D5979" s="7"/>
      <c r="P5979" s="14"/>
      <c r="Q5979" s="13"/>
    </row>
    <row r="5980" spans="3:17" x14ac:dyDescent="0.25">
      <c r="C5980" s="12"/>
      <c r="D5980" s="7"/>
      <c r="P5980" s="14"/>
      <c r="Q5980" s="13"/>
    </row>
    <row r="5981" spans="3:17" x14ac:dyDescent="0.25">
      <c r="C5981" s="12"/>
      <c r="D5981" s="7"/>
      <c r="P5981" s="14"/>
      <c r="Q5981" s="13"/>
    </row>
    <row r="5982" spans="3:17" x14ac:dyDescent="0.25">
      <c r="C5982" s="12"/>
      <c r="D5982" s="7"/>
      <c r="P5982" s="14"/>
      <c r="Q5982" s="13"/>
    </row>
    <row r="5983" spans="3:17" x14ac:dyDescent="0.25">
      <c r="C5983" s="12"/>
      <c r="D5983" s="7"/>
      <c r="P5983" s="14"/>
      <c r="Q5983" s="13"/>
    </row>
    <row r="5984" spans="3:17" x14ac:dyDescent="0.25">
      <c r="C5984" s="12"/>
      <c r="D5984" s="7"/>
      <c r="P5984" s="14"/>
      <c r="Q5984" s="13"/>
    </row>
    <row r="5985" spans="3:17" x14ac:dyDescent="0.25">
      <c r="C5985" s="12"/>
      <c r="D5985" s="7"/>
      <c r="P5985" s="14"/>
      <c r="Q5985" s="13"/>
    </row>
    <row r="5986" spans="3:17" x14ac:dyDescent="0.25">
      <c r="C5986" s="12"/>
      <c r="D5986" s="7"/>
      <c r="P5986" s="14"/>
      <c r="Q5986" s="13"/>
    </row>
    <row r="5987" spans="3:17" x14ac:dyDescent="0.25">
      <c r="C5987" s="12"/>
      <c r="D5987" s="7"/>
      <c r="P5987" s="14"/>
      <c r="Q5987" s="13"/>
    </row>
    <row r="5988" spans="3:17" x14ac:dyDescent="0.25">
      <c r="C5988" s="12"/>
      <c r="D5988" s="7"/>
      <c r="P5988" s="14"/>
      <c r="Q5988" s="13"/>
    </row>
    <row r="5989" spans="3:17" x14ac:dyDescent="0.25">
      <c r="C5989" s="12"/>
      <c r="D5989" s="7"/>
      <c r="P5989" s="14"/>
      <c r="Q5989" s="13"/>
    </row>
    <row r="5990" spans="3:17" x14ac:dyDescent="0.25">
      <c r="C5990" s="12"/>
      <c r="D5990" s="7"/>
      <c r="P5990" s="14"/>
      <c r="Q5990" s="13"/>
    </row>
    <row r="5991" spans="3:17" x14ac:dyDescent="0.25">
      <c r="C5991" s="12"/>
      <c r="D5991" s="7"/>
      <c r="P5991" s="14"/>
      <c r="Q5991" s="13"/>
    </row>
    <row r="5992" spans="3:17" x14ac:dyDescent="0.25">
      <c r="C5992" s="12"/>
      <c r="D5992" s="7"/>
      <c r="P5992" s="14"/>
      <c r="Q5992" s="13"/>
    </row>
    <row r="5993" spans="3:17" x14ac:dyDescent="0.25">
      <c r="C5993" s="12"/>
      <c r="D5993" s="7"/>
      <c r="P5993" s="14"/>
      <c r="Q5993" s="13"/>
    </row>
    <row r="5994" spans="3:17" x14ac:dyDescent="0.25">
      <c r="C5994" s="12"/>
      <c r="D5994" s="7"/>
      <c r="P5994" s="14"/>
      <c r="Q5994" s="13"/>
    </row>
    <row r="5995" spans="3:17" x14ac:dyDescent="0.25">
      <c r="C5995" s="12"/>
      <c r="D5995" s="7"/>
      <c r="P5995" s="14"/>
      <c r="Q5995" s="13"/>
    </row>
    <row r="5996" spans="3:17" x14ac:dyDescent="0.25">
      <c r="C5996" s="12"/>
      <c r="D5996" s="7"/>
      <c r="P5996" s="14"/>
      <c r="Q5996" s="13"/>
    </row>
    <row r="5997" spans="3:17" x14ac:dyDescent="0.25">
      <c r="C5997" s="12"/>
      <c r="D5997" s="7"/>
      <c r="P5997" s="14"/>
      <c r="Q5997" s="13"/>
    </row>
    <row r="5998" spans="3:17" x14ac:dyDescent="0.25">
      <c r="C5998" s="12"/>
      <c r="D5998" s="7"/>
      <c r="P5998" s="14"/>
      <c r="Q5998" s="13"/>
    </row>
    <row r="5999" spans="3:17" x14ac:dyDescent="0.25">
      <c r="C5999" s="12"/>
      <c r="D5999" s="7"/>
      <c r="P5999" s="14"/>
      <c r="Q5999" s="13"/>
    </row>
    <row r="6000" spans="3:17" x14ac:dyDescent="0.25">
      <c r="C6000" s="12"/>
      <c r="D6000" s="7"/>
      <c r="P6000" s="14"/>
      <c r="Q6000" s="13"/>
    </row>
    <row r="6001" spans="3:17" x14ac:dyDescent="0.25">
      <c r="C6001" s="12"/>
      <c r="D6001" s="7"/>
      <c r="P6001" s="14"/>
      <c r="Q6001" s="13"/>
    </row>
    <row r="6002" spans="3:17" x14ac:dyDescent="0.25">
      <c r="C6002" s="12"/>
      <c r="D6002" s="7"/>
      <c r="P6002" s="14"/>
      <c r="Q6002" s="13"/>
    </row>
    <row r="6003" spans="3:17" x14ac:dyDescent="0.25">
      <c r="C6003" s="12"/>
      <c r="D6003" s="7"/>
      <c r="P6003" s="14"/>
      <c r="Q6003" s="13"/>
    </row>
    <row r="6004" spans="3:17" x14ac:dyDescent="0.25">
      <c r="C6004" s="12"/>
      <c r="D6004" s="7"/>
      <c r="P6004" s="14"/>
      <c r="Q6004" s="13"/>
    </row>
    <row r="6005" spans="3:17" x14ac:dyDescent="0.25">
      <c r="C6005" s="12"/>
      <c r="D6005" s="7"/>
      <c r="P6005" s="14"/>
      <c r="Q6005" s="13"/>
    </row>
    <row r="6006" spans="3:17" x14ac:dyDescent="0.25">
      <c r="C6006" s="12"/>
      <c r="D6006" s="7"/>
      <c r="P6006" s="14"/>
      <c r="Q6006" s="13"/>
    </row>
    <row r="6007" spans="3:17" x14ac:dyDescent="0.25">
      <c r="C6007" s="12"/>
      <c r="D6007" s="7"/>
      <c r="P6007" s="14"/>
      <c r="Q6007" s="13"/>
    </row>
    <row r="6008" spans="3:17" x14ac:dyDescent="0.25">
      <c r="C6008" s="12"/>
      <c r="D6008" s="7"/>
      <c r="P6008" s="14"/>
      <c r="Q6008" s="13"/>
    </row>
    <row r="6009" spans="3:17" x14ac:dyDescent="0.25">
      <c r="C6009" s="12"/>
      <c r="D6009" s="7"/>
      <c r="P6009" s="14"/>
      <c r="Q6009" s="13"/>
    </row>
    <row r="6010" spans="3:17" x14ac:dyDescent="0.25">
      <c r="C6010" s="12"/>
      <c r="D6010" s="7"/>
      <c r="P6010" s="14"/>
      <c r="Q6010" s="13"/>
    </row>
    <row r="6011" spans="3:17" x14ac:dyDescent="0.25">
      <c r="C6011" s="12"/>
      <c r="D6011" s="7"/>
      <c r="P6011" s="14"/>
      <c r="Q6011" s="13"/>
    </row>
    <row r="6012" spans="3:17" x14ac:dyDescent="0.25">
      <c r="C6012" s="12"/>
      <c r="D6012" s="7"/>
      <c r="P6012" s="14"/>
      <c r="Q6012" s="13"/>
    </row>
    <row r="6013" spans="3:17" x14ac:dyDescent="0.25">
      <c r="C6013" s="12"/>
      <c r="D6013" s="7"/>
      <c r="P6013" s="14"/>
      <c r="Q6013" s="13"/>
    </row>
    <row r="6014" spans="3:17" x14ac:dyDescent="0.25">
      <c r="C6014" s="12"/>
      <c r="D6014" s="7"/>
      <c r="P6014" s="14"/>
      <c r="Q6014" s="13"/>
    </row>
    <row r="6015" spans="3:17" x14ac:dyDescent="0.25">
      <c r="C6015" s="12"/>
      <c r="D6015" s="7"/>
      <c r="P6015" s="14"/>
      <c r="Q6015" s="13"/>
    </row>
    <row r="6016" spans="3:17" x14ac:dyDescent="0.25">
      <c r="C6016" s="12"/>
      <c r="D6016" s="7"/>
      <c r="P6016" s="14"/>
      <c r="Q6016" s="13"/>
    </row>
    <row r="6017" spans="3:17" x14ac:dyDescent="0.25">
      <c r="C6017" s="12"/>
      <c r="D6017" s="7"/>
      <c r="P6017" s="14"/>
      <c r="Q6017" s="13"/>
    </row>
    <row r="6018" spans="3:17" x14ac:dyDescent="0.25">
      <c r="C6018" s="12"/>
      <c r="D6018" s="7"/>
      <c r="P6018" s="14"/>
      <c r="Q6018" s="13"/>
    </row>
    <row r="6019" spans="3:17" x14ac:dyDescent="0.25">
      <c r="C6019" s="12"/>
      <c r="D6019" s="7"/>
      <c r="P6019" s="14"/>
      <c r="Q6019" s="13"/>
    </row>
    <row r="6020" spans="3:17" x14ac:dyDescent="0.25">
      <c r="C6020" s="12"/>
      <c r="D6020" s="7"/>
      <c r="P6020" s="14"/>
      <c r="Q6020" s="13"/>
    </row>
    <row r="6021" spans="3:17" x14ac:dyDescent="0.25">
      <c r="C6021" s="12"/>
      <c r="D6021" s="7"/>
      <c r="P6021" s="14"/>
      <c r="Q6021" s="13"/>
    </row>
    <row r="6022" spans="3:17" x14ac:dyDescent="0.25">
      <c r="C6022" s="12"/>
      <c r="D6022" s="7"/>
      <c r="P6022" s="14"/>
      <c r="Q6022" s="13"/>
    </row>
    <row r="6023" spans="3:17" x14ac:dyDescent="0.25">
      <c r="C6023" s="12"/>
      <c r="D6023" s="7"/>
      <c r="P6023" s="14"/>
      <c r="Q6023" s="13"/>
    </row>
    <row r="6024" spans="3:17" x14ac:dyDescent="0.25">
      <c r="C6024" s="12"/>
      <c r="D6024" s="7"/>
      <c r="P6024" s="14"/>
      <c r="Q6024" s="13"/>
    </row>
    <row r="6025" spans="3:17" x14ac:dyDescent="0.25">
      <c r="C6025" s="12"/>
      <c r="D6025" s="7"/>
      <c r="P6025" s="14"/>
      <c r="Q6025" s="13"/>
    </row>
    <row r="6026" spans="3:17" x14ac:dyDescent="0.25">
      <c r="C6026" s="12"/>
      <c r="D6026" s="7"/>
      <c r="P6026" s="14"/>
      <c r="Q6026" s="13"/>
    </row>
    <row r="6027" spans="3:17" x14ac:dyDescent="0.25">
      <c r="C6027" s="12"/>
      <c r="D6027" s="7"/>
      <c r="P6027" s="14"/>
      <c r="Q6027" s="13"/>
    </row>
    <row r="6028" spans="3:17" x14ac:dyDescent="0.25">
      <c r="C6028" s="12"/>
      <c r="D6028" s="7"/>
      <c r="P6028" s="14"/>
      <c r="Q6028" s="13"/>
    </row>
    <row r="6029" spans="3:17" x14ac:dyDescent="0.25">
      <c r="C6029" s="12"/>
      <c r="D6029" s="7"/>
      <c r="P6029" s="14"/>
      <c r="Q6029" s="13"/>
    </row>
    <row r="6030" spans="3:17" x14ac:dyDescent="0.25">
      <c r="C6030" s="12"/>
      <c r="D6030" s="7"/>
      <c r="P6030" s="14"/>
      <c r="Q6030" s="13"/>
    </row>
    <row r="6031" spans="3:17" x14ac:dyDescent="0.25">
      <c r="C6031" s="12"/>
      <c r="D6031" s="7"/>
      <c r="P6031" s="14"/>
      <c r="Q6031" s="13"/>
    </row>
    <row r="6032" spans="3:17" x14ac:dyDescent="0.25">
      <c r="C6032" s="12"/>
      <c r="D6032" s="7"/>
      <c r="P6032" s="14"/>
      <c r="Q6032" s="13"/>
    </row>
    <row r="6033" spans="3:17" x14ac:dyDescent="0.25">
      <c r="C6033" s="12"/>
      <c r="D6033" s="7"/>
      <c r="P6033" s="14"/>
      <c r="Q6033" s="13"/>
    </row>
    <row r="6034" spans="3:17" x14ac:dyDescent="0.25">
      <c r="C6034" s="12"/>
      <c r="D6034" s="7"/>
      <c r="P6034" s="14"/>
      <c r="Q6034" s="13"/>
    </row>
    <row r="6035" spans="3:17" x14ac:dyDescent="0.25">
      <c r="C6035" s="12"/>
      <c r="D6035" s="7"/>
      <c r="P6035" s="14"/>
      <c r="Q6035" s="13"/>
    </row>
    <row r="6036" spans="3:17" x14ac:dyDescent="0.25">
      <c r="C6036" s="12"/>
      <c r="D6036" s="7"/>
      <c r="P6036" s="14"/>
      <c r="Q6036" s="13"/>
    </row>
    <row r="6037" spans="3:17" x14ac:dyDescent="0.25">
      <c r="C6037" s="12"/>
      <c r="D6037" s="7"/>
      <c r="P6037" s="14"/>
      <c r="Q6037" s="13"/>
    </row>
    <row r="6038" spans="3:17" x14ac:dyDescent="0.25">
      <c r="C6038" s="12"/>
      <c r="D6038" s="7"/>
      <c r="P6038" s="14"/>
      <c r="Q6038" s="13"/>
    </row>
    <row r="6039" spans="3:17" x14ac:dyDescent="0.25">
      <c r="C6039" s="12"/>
      <c r="D6039" s="7"/>
      <c r="P6039" s="14"/>
      <c r="Q6039" s="13"/>
    </row>
    <row r="6040" spans="3:17" x14ac:dyDescent="0.25">
      <c r="C6040" s="12"/>
      <c r="D6040" s="7"/>
      <c r="P6040" s="14"/>
      <c r="Q6040" s="13"/>
    </row>
    <row r="6041" spans="3:17" x14ac:dyDescent="0.25">
      <c r="C6041" s="12"/>
      <c r="D6041" s="7"/>
      <c r="P6041" s="14"/>
      <c r="Q6041" s="13"/>
    </row>
    <row r="6042" spans="3:17" x14ac:dyDescent="0.25">
      <c r="C6042" s="12"/>
      <c r="D6042" s="7"/>
      <c r="P6042" s="14"/>
      <c r="Q6042" s="13"/>
    </row>
    <row r="6043" spans="3:17" x14ac:dyDescent="0.25">
      <c r="C6043" s="12"/>
      <c r="D6043" s="7"/>
      <c r="P6043" s="14"/>
      <c r="Q6043" s="13"/>
    </row>
    <row r="6044" spans="3:17" x14ac:dyDescent="0.25">
      <c r="C6044" s="12"/>
      <c r="D6044" s="7"/>
      <c r="P6044" s="14"/>
      <c r="Q6044" s="13"/>
    </row>
    <row r="6045" spans="3:17" x14ac:dyDescent="0.25">
      <c r="C6045" s="12"/>
      <c r="D6045" s="7"/>
      <c r="P6045" s="14"/>
      <c r="Q6045" s="13"/>
    </row>
    <row r="6046" spans="3:17" x14ac:dyDescent="0.25">
      <c r="C6046" s="12"/>
      <c r="D6046" s="7"/>
      <c r="P6046" s="14"/>
      <c r="Q6046" s="13"/>
    </row>
    <row r="6047" spans="3:17" x14ac:dyDescent="0.25">
      <c r="C6047" s="12"/>
      <c r="D6047" s="7"/>
      <c r="P6047" s="14"/>
      <c r="Q6047" s="13"/>
    </row>
    <row r="6048" spans="3:17" x14ac:dyDescent="0.25">
      <c r="C6048" s="12"/>
      <c r="D6048" s="7"/>
      <c r="P6048" s="14"/>
      <c r="Q6048" s="13"/>
    </row>
    <row r="6049" spans="3:17" x14ac:dyDescent="0.25">
      <c r="C6049" s="12"/>
      <c r="D6049" s="7"/>
      <c r="P6049" s="14"/>
      <c r="Q6049" s="13"/>
    </row>
    <row r="6050" spans="3:17" x14ac:dyDescent="0.25">
      <c r="C6050" s="12"/>
      <c r="D6050" s="7"/>
      <c r="P6050" s="14"/>
      <c r="Q6050" s="13"/>
    </row>
    <row r="6051" spans="3:17" x14ac:dyDescent="0.25">
      <c r="C6051" s="12"/>
      <c r="D6051" s="7"/>
      <c r="P6051" s="14"/>
      <c r="Q6051" s="13"/>
    </row>
    <row r="6052" spans="3:17" x14ac:dyDescent="0.25">
      <c r="C6052" s="12"/>
      <c r="D6052" s="7"/>
      <c r="P6052" s="14"/>
      <c r="Q6052" s="13"/>
    </row>
    <row r="6053" spans="3:17" x14ac:dyDescent="0.25">
      <c r="C6053" s="12"/>
      <c r="D6053" s="7"/>
      <c r="P6053" s="14"/>
      <c r="Q6053" s="13"/>
    </row>
    <row r="6054" spans="3:17" x14ac:dyDescent="0.25">
      <c r="C6054" s="12"/>
      <c r="D6054" s="7"/>
      <c r="P6054" s="14"/>
      <c r="Q6054" s="13"/>
    </row>
    <row r="6055" spans="3:17" x14ac:dyDescent="0.25">
      <c r="C6055" s="12"/>
      <c r="D6055" s="7"/>
      <c r="P6055" s="14"/>
      <c r="Q6055" s="13"/>
    </row>
    <row r="6056" spans="3:17" x14ac:dyDescent="0.25">
      <c r="C6056" s="12"/>
      <c r="D6056" s="7"/>
      <c r="P6056" s="14"/>
      <c r="Q6056" s="13"/>
    </row>
    <row r="6057" spans="3:17" x14ac:dyDescent="0.25">
      <c r="C6057" s="12"/>
      <c r="D6057" s="7"/>
      <c r="P6057" s="14"/>
      <c r="Q6057" s="13"/>
    </row>
    <row r="6058" spans="3:17" x14ac:dyDescent="0.25">
      <c r="C6058" s="12"/>
      <c r="D6058" s="7"/>
      <c r="P6058" s="14"/>
      <c r="Q6058" s="13"/>
    </row>
    <row r="6059" spans="3:17" x14ac:dyDescent="0.25">
      <c r="C6059" s="12"/>
      <c r="D6059" s="7"/>
      <c r="P6059" s="14"/>
      <c r="Q6059" s="13"/>
    </row>
    <row r="6060" spans="3:17" x14ac:dyDescent="0.25">
      <c r="C6060" s="12"/>
      <c r="D6060" s="7"/>
      <c r="P6060" s="14"/>
      <c r="Q6060" s="13"/>
    </row>
    <row r="6061" spans="3:17" x14ac:dyDescent="0.25">
      <c r="C6061" s="12"/>
      <c r="D6061" s="7"/>
      <c r="P6061" s="14"/>
      <c r="Q6061" s="13"/>
    </row>
    <row r="6062" spans="3:17" x14ac:dyDescent="0.25">
      <c r="C6062" s="12"/>
      <c r="D6062" s="7"/>
      <c r="P6062" s="14"/>
      <c r="Q6062" s="13"/>
    </row>
    <row r="6063" spans="3:17" x14ac:dyDescent="0.25">
      <c r="C6063" s="12"/>
      <c r="D6063" s="7"/>
      <c r="P6063" s="14"/>
      <c r="Q6063" s="13"/>
    </row>
    <row r="6064" spans="3:17" x14ac:dyDescent="0.25">
      <c r="C6064" s="12"/>
      <c r="D6064" s="7"/>
      <c r="P6064" s="14"/>
      <c r="Q6064" s="13"/>
    </row>
    <row r="6065" spans="3:17" x14ac:dyDescent="0.25">
      <c r="C6065" s="12"/>
      <c r="D6065" s="7"/>
      <c r="P6065" s="14"/>
      <c r="Q6065" s="13"/>
    </row>
    <row r="6066" spans="3:17" x14ac:dyDescent="0.25">
      <c r="C6066" s="12"/>
      <c r="D6066" s="7"/>
      <c r="P6066" s="14"/>
      <c r="Q6066" s="13"/>
    </row>
    <row r="6067" spans="3:17" x14ac:dyDescent="0.25">
      <c r="C6067" s="12"/>
      <c r="D6067" s="7"/>
      <c r="P6067" s="14"/>
      <c r="Q6067" s="13"/>
    </row>
    <row r="6068" spans="3:17" x14ac:dyDescent="0.25">
      <c r="C6068" s="12"/>
      <c r="D6068" s="7"/>
      <c r="P6068" s="14"/>
      <c r="Q6068" s="13"/>
    </row>
    <row r="6069" spans="3:17" x14ac:dyDescent="0.25">
      <c r="C6069" s="12"/>
      <c r="D6069" s="7"/>
      <c r="P6069" s="14"/>
      <c r="Q6069" s="13"/>
    </row>
    <row r="6070" spans="3:17" x14ac:dyDescent="0.25">
      <c r="C6070" s="12"/>
      <c r="D6070" s="7"/>
      <c r="P6070" s="14"/>
      <c r="Q6070" s="13"/>
    </row>
    <row r="6071" spans="3:17" x14ac:dyDescent="0.25">
      <c r="C6071" s="12"/>
      <c r="D6071" s="7"/>
      <c r="P6071" s="14"/>
      <c r="Q6071" s="13"/>
    </row>
    <row r="6072" spans="3:17" x14ac:dyDescent="0.25">
      <c r="C6072" s="12"/>
      <c r="D6072" s="7"/>
      <c r="P6072" s="14"/>
      <c r="Q6072" s="13"/>
    </row>
    <row r="6073" spans="3:17" x14ac:dyDescent="0.25">
      <c r="C6073" s="12"/>
      <c r="D6073" s="7"/>
      <c r="P6073" s="14"/>
      <c r="Q6073" s="13"/>
    </row>
    <row r="6074" spans="3:17" x14ac:dyDescent="0.25">
      <c r="C6074" s="12"/>
      <c r="D6074" s="7"/>
      <c r="P6074" s="14"/>
      <c r="Q6074" s="13"/>
    </row>
    <row r="6075" spans="3:17" x14ac:dyDescent="0.25">
      <c r="C6075" s="12"/>
      <c r="D6075" s="7"/>
      <c r="P6075" s="14"/>
      <c r="Q6075" s="13"/>
    </row>
    <row r="6076" spans="3:17" x14ac:dyDescent="0.25">
      <c r="C6076" s="12"/>
      <c r="D6076" s="7"/>
      <c r="P6076" s="14"/>
      <c r="Q6076" s="13"/>
    </row>
    <row r="6077" spans="3:17" x14ac:dyDescent="0.25">
      <c r="C6077" s="12"/>
      <c r="D6077" s="7"/>
      <c r="P6077" s="14"/>
      <c r="Q6077" s="13"/>
    </row>
    <row r="6078" spans="3:17" x14ac:dyDescent="0.25">
      <c r="C6078" s="12"/>
      <c r="D6078" s="7"/>
      <c r="P6078" s="14"/>
      <c r="Q6078" s="13"/>
    </row>
    <row r="6079" spans="3:17" x14ac:dyDescent="0.25">
      <c r="C6079" s="12"/>
      <c r="D6079" s="7"/>
      <c r="P6079" s="14"/>
      <c r="Q6079" s="13"/>
    </row>
    <row r="6080" spans="3:17" x14ac:dyDescent="0.25">
      <c r="C6080" s="12"/>
      <c r="D6080" s="7"/>
      <c r="P6080" s="14"/>
      <c r="Q6080" s="13"/>
    </row>
    <row r="6081" spans="3:17" x14ac:dyDescent="0.25">
      <c r="C6081" s="12"/>
      <c r="D6081" s="7"/>
      <c r="P6081" s="14"/>
      <c r="Q6081" s="13"/>
    </row>
    <row r="6082" spans="3:17" x14ac:dyDescent="0.25">
      <c r="C6082" s="12"/>
      <c r="D6082" s="7"/>
      <c r="P6082" s="14"/>
      <c r="Q6082" s="13"/>
    </row>
    <row r="6083" spans="3:17" x14ac:dyDescent="0.25">
      <c r="C6083" s="12"/>
      <c r="D6083" s="7"/>
      <c r="P6083" s="14"/>
      <c r="Q6083" s="13"/>
    </row>
    <row r="6084" spans="3:17" x14ac:dyDescent="0.25">
      <c r="C6084" s="12"/>
      <c r="D6084" s="7"/>
      <c r="P6084" s="14"/>
      <c r="Q6084" s="13"/>
    </row>
    <row r="6085" spans="3:17" x14ac:dyDescent="0.25">
      <c r="C6085" s="12"/>
      <c r="D6085" s="7"/>
      <c r="P6085" s="14"/>
      <c r="Q6085" s="13"/>
    </row>
    <row r="6086" spans="3:17" x14ac:dyDescent="0.25">
      <c r="C6086" s="12"/>
      <c r="D6086" s="7"/>
      <c r="P6086" s="14"/>
      <c r="Q6086" s="13"/>
    </row>
    <row r="6087" spans="3:17" x14ac:dyDescent="0.25">
      <c r="C6087" s="12"/>
      <c r="D6087" s="7"/>
      <c r="P6087" s="14"/>
      <c r="Q6087" s="13"/>
    </row>
    <row r="6088" spans="3:17" x14ac:dyDescent="0.25">
      <c r="C6088" s="12"/>
      <c r="D6088" s="7"/>
      <c r="P6088" s="14"/>
      <c r="Q6088" s="13"/>
    </row>
    <row r="6089" spans="3:17" x14ac:dyDescent="0.25">
      <c r="C6089" s="12"/>
      <c r="D6089" s="7"/>
      <c r="P6089" s="14"/>
      <c r="Q6089" s="13"/>
    </row>
    <row r="6090" spans="3:17" x14ac:dyDescent="0.25">
      <c r="C6090" s="12"/>
      <c r="D6090" s="7"/>
      <c r="P6090" s="14"/>
      <c r="Q6090" s="13"/>
    </row>
    <row r="6091" spans="3:17" x14ac:dyDescent="0.25">
      <c r="C6091" s="12"/>
      <c r="D6091" s="7"/>
      <c r="P6091" s="14"/>
      <c r="Q6091" s="13"/>
    </row>
    <row r="6092" spans="3:17" x14ac:dyDescent="0.25">
      <c r="C6092" s="12"/>
      <c r="D6092" s="7"/>
      <c r="P6092" s="14"/>
      <c r="Q6092" s="13"/>
    </row>
    <row r="6093" spans="3:17" x14ac:dyDescent="0.25">
      <c r="C6093" s="12"/>
      <c r="D6093" s="7"/>
      <c r="P6093" s="14"/>
      <c r="Q6093" s="13"/>
    </row>
    <row r="6094" spans="3:17" x14ac:dyDescent="0.25">
      <c r="C6094" s="12"/>
      <c r="D6094" s="7"/>
      <c r="P6094" s="14"/>
      <c r="Q6094" s="13"/>
    </row>
    <row r="6095" spans="3:17" x14ac:dyDescent="0.25">
      <c r="C6095" s="12"/>
      <c r="D6095" s="7"/>
      <c r="P6095" s="14"/>
      <c r="Q6095" s="13"/>
    </row>
    <row r="6096" spans="3:17" x14ac:dyDescent="0.25">
      <c r="C6096" s="12"/>
      <c r="D6096" s="7"/>
      <c r="P6096" s="14"/>
      <c r="Q6096" s="13"/>
    </row>
    <row r="6097" spans="3:17" x14ac:dyDescent="0.25">
      <c r="C6097" s="12"/>
      <c r="D6097" s="7"/>
      <c r="P6097" s="14"/>
      <c r="Q6097" s="13"/>
    </row>
    <row r="6098" spans="3:17" x14ac:dyDescent="0.25">
      <c r="C6098" s="12"/>
      <c r="D6098" s="7"/>
      <c r="P6098" s="14"/>
      <c r="Q6098" s="13"/>
    </row>
    <row r="6099" spans="3:17" x14ac:dyDescent="0.25">
      <c r="C6099" s="12"/>
      <c r="D6099" s="7"/>
      <c r="P6099" s="14"/>
      <c r="Q6099" s="13"/>
    </row>
    <row r="6100" spans="3:17" x14ac:dyDescent="0.25">
      <c r="C6100" s="12"/>
      <c r="D6100" s="7"/>
      <c r="P6100" s="14"/>
      <c r="Q6100" s="13"/>
    </row>
    <row r="6101" spans="3:17" x14ac:dyDescent="0.25">
      <c r="C6101" s="12"/>
      <c r="D6101" s="7"/>
      <c r="P6101" s="14"/>
      <c r="Q6101" s="13"/>
    </row>
    <row r="6102" spans="3:17" x14ac:dyDescent="0.25">
      <c r="C6102" s="12"/>
      <c r="D6102" s="7"/>
      <c r="P6102" s="14"/>
      <c r="Q6102" s="13"/>
    </row>
    <row r="6103" spans="3:17" x14ac:dyDescent="0.25">
      <c r="C6103" s="12"/>
      <c r="D6103" s="7"/>
      <c r="P6103" s="14"/>
      <c r="Q6103" s="13"/>
    </row>
    <row r="6104" spans="3:17" x14ac:dyDescent="0.25">
      <c r="C6104" s="12"/>
      <c r="D6104" s="7"/>
      <c r="P6104" s="14"/>
      <c r="Q6104" s="13"/>
    </row>
    <row r="6105" spans="3:17" x14ac:dyDescent="0.25">
      <c r="C6105" s="12"/>
      <c r="D6105" s="7"/>
      <c r="P6105" s="14"/>
      <c r="Q6105" s="13"/>
    </row>
    <row r="6106" spans="3:17" x14ac:dyDescent="0.25">
      <c r="C6106" s="12"/>
      <c r="D6106" s="7"/>
      <c r="P6106" s="14"/>
      <c r="Q6106" s="13"/>
    </row>
    <row r="6107" spans="3:17" x14ac:dyDescent="0.25">
      <c r="C6107" s="12"/>
      <c r="D6107" s="7"/>
      <c r="P6107" s="14"/>
      <c r="Q6107" s="13"/>
    </row>
    <row r="6108" spans="3:17" x14ac:dyDescent="0.25">
      <c r="C6108" s="12"/>
      <c r="D6108" s="7"/>
      <c r="P6108" s="14"/>
      <c r="Q6108" s="13"/>
    </row>
    <row r="6109" spans="3:17" x14ac:dyDescent="0.25">
      <c r="C6109" s="12"/>
      <c r="D6109" s="7"/>
      <c r="P6109" s="14"/>
      <c r="Q6109" s="13"/>
    </row>
    <row r="6110" spans="3:17" x14ac:dyDescent="0.25">
      <c r="C6110" s="12"/>
      <c r="D6110" s="7"/>
      <c r="P6110" s="14"/>
      <c r="Q6110" s="13"/>
    </row>
    <row r="6111" spans="3:17" x14ac:dyDescent="0.25">
      <c r="C6111" s="12"/>
      <c r="D6111" s="7"/>
      <c r="P6111" s="14"/>
      <c r="Q6111" s="13"/>
    </row>
    <row r="6112" spans="3:17" x14ac:dyDescent="0.25">
      <c r="C6112" s="12"/>
      <c r="D6112" s="7"/>
      <c r="P6112" s="14"/>
      <c r="Q6112" s="13"/>
    </row>
    <row r="6113" spans="3:17" x14ac:dyDescent="0.25">
      <c r="C6113" s="12"/>
      <c r="D6113" s="7"/>
      <c r="P6113" s="14"/>
      <c r="Q6113" s="13"/>
    </row>
    <row r="6114" spans="3:17" x14ac:dyDescent="0.25">
      <c r="C6114" s="12"/>
      <c r="D6114" s="7"/>
      <c r="P6114" s="14"/>
      <c r="Q6114" s="13"/>
    </row>
    <row r="6115" spans="3:17" x14ac:dyDescent="0.25">
      <c r="C6115" s="12"/>
      <c r="D6115" s="7"/>
      <c r="P6115" s="14"/>
      <c r="Q6115" s="13"/>
    </row>
    <row r="6116" spans="3:17" x14ac:dyDescent="0.25">
      <c r="C6116" s="12"/>
      <c r="D6116" s="7"/>
      <c r="P6116" s="14"/>
      <c r="Q6116" s="13"/>
    </row>
    <row r="6117" spans="3:17" x14ac:dyDescent="0.25">
      <c r="C6117" s="12"/>
      <c r="D6117" s="7"/>
      <c r="P6117" s="14"/>
      <c r="Q6117" s="13"/>
    </row>
    <row r="6118" spans="3:17" x14ac:dyDescent="0.25">
      <c r="C6118" s="12"/>
      <c r="D6118" s="7"/>
      <c r="P6118" s="14"/>
      <c r="Q6118" s="13"/>
    </row>
    <row r="6119" spans="3:17" x14ac:dyDescent="0.25">
      <c r="C6119" s="12"/>
      <c r="D6119" s="7"/>
      <c r="P6119" s="14"/>
      <c r="Q6119" s="13"/>
    </row>
    <row r="6120" spans="3:17" x14ac:dyDescent="0.25">
      <c r="C6120" s="12"/>
      <c r="D6120" s="7"/>
      <c r="P6120" s="14"/>
      <c r="Q6120" s="13"/>
    </row>
    <row r="6121" spans="3:17" x14ac:dyDescent="0.25">
      <c r="C6121" s="12"/>
      <c r="D6121" s="7"/>
      <c r="P6121" s="14"/>
      <c r="Q6121" s="13"/>
    </row>
    <row r="6122" spans="3:17" x14ac:dyDescent="0.25">
      <c r="C6122" s="12"/>
      <c r="D6122" s="7"/>
      <c r="P6122" s="14"/>
      <c r="Q6122" s="13"/>
    </row>
    <row r="6123" spans="3:17" x14ac:dyDescent="0.25">
      <c r="C6123" s="12"/>
      <c r="D6123" s="7"/>
      <c r="P6123" s="14"/>
      <c r="Q6123" s="13"/>
    </row>
    <row r="6124" spans="3:17" x14ac:dyDescent="0.25">
      <c r="C6124" s="12"/>
      <c r="D6124" s="7"/>
      <c r="P6124" s="14"/>
      <c r="Q6124" s="13"/>
    </row>
    <row r="6125" spans="3:17" x14ac:dyDescent="0.25">
      <c r="C6125" s="12"/>
      <c r="D6125" s="7"/>
      <c r="P6125" s="14"/>
      <c r="Q6125" s="13"/>
    </row>
    <row r="6126" spans="3:17" x14ac:dyDescent="0.25">
      <c r="C6126" s="12"/>
      <c r="D6126" s="7"/>
      <c r="P6126" s="14"/>
      <c r="Q6126" s="13"/>
    </row>
    <row r="6127" spans="3:17" x14ac:dyDescent="0.25">
      <c r="C6127" s="12"/>
      <c r="D6127" s="7"/>
      <c r="P6127" s="14"/>
      <c r="Q6127" s="13"/>
    </row>
    <row r="6128" spans="3:17" x14ac:dyDescent="0.25">
      <c r="C6128" s="12"/>
      <c r="D6128" s="7"/>
      <c r="P6128" s="14"/>
      <c r="Q6128" s="13"/>
    </row>
    <row r="6129" spans="3:17" x14ac:dyDescent="0.25">
      <c r="C6129" s="12"/>
      <c r="D6129" s="7"/>
      <c r="P6129" s="14"/>
      <c r="Q6129" s="13"/>
    </row>
    <row r="6130" spans="3:17" x14ac:dyDescent="0.25">
      <c r="C6130" s="12"/>
      <c r="D6130" s="7"/>
      <c r="P6130" s="14"/>
      <c r="Q6130" s="13"/>
    </row>
    <row r="6131" spans="3:17" x14ac:dyDescent="0.25">
      <c r="C6131" s="12"/>
      <c r="D6131" s="7"/>
      <c r="P6131" s="14"/>
      <c r="Q6131" s="13"/>
    </row>
    <row r="6132" spans="3:17" x14ac:dyDescent="0.25">
      <c r="C6132" s="12"/>
      <c r="D6132" s="7"/>
      <c r="P6132" s="14"/>
      <c r="Q6132" s="13"/>
    </row>
    <row r="6133" spans="3:17" x14ac:dyDescent="0.25">
      <c r="C6133" s="12"/>
      <c r="D6133" s="7"/>
      <c r="P6133" s="14"/>
      <c r="Q6133" s="13"/>
    </row>
    <row r="6134" spans="3:17" x14ac:dyDescent="0.25">
      <c r="C6134" s="12"/>
      <c r="D6134" s="7"/>
      <c r="P6134" s="14"/>
      <c r="Q6134" s="13"/>
    </row>
    <row r="6135" spans="3:17" x14ac:dyDescent="0.25">
      <c r="C6135" s="12"/>
      <c r="D6135" s="7"/>
      <c r="P6135" s="14"/>
      <c r="Q6135" s="13"/>
    </row>
    <row r="6136" spans="3:17" x14ac:dyDescent="0.25">
      <c r="C6136" s="12"/>
      <c r="D6136" s="7"/>
      <c r="P6136" s="14"/>
      <c r="Q6136" s="13"/>
    </row>
    <row r="6137" spans="3:17" x14ac:dyDescent="0.25">
      <c r="C6137" s="12"/>
      <c r="D6137" s="7"/>
      <c r="P6137" s="14"/>
      <c r="Q6137" s="13"/>
    </row>
    <row r="6138" spans="3:17" x14ac:dyDescent="0.25">
      <c r="C6138" s="12"/>
      <c r="D6138" s="7"/>
      <c r="P6138" s="14"/>
      <c r="Q6138" s="13"/>
    </row>
    <row r="6139" spans="3:17" x14ac:dyDescent="0.25">
      <c r="C6139" s="12"/>
      <c r="D6139" s="7"/>
      <c r="P6139" s="14"/>
      <c r="Q6139" s="13"/>
    </row>
    <row r="6140" spans="3:17" x14ac:dyDescent="0.25">
      <c r="C6140" s="12"/>
      <c r="D6140" s="7"/>
      <c r="P6140" s="14"/>
      <c r="Q6140" s="13"/>
    </row>
    <row r="6141" spans="3:17" x14ac:dyDescent="0.25">
      <c r="C6141" s="12"/>
      <c r="D6141" s="7"/>
      <c r="P6141" s="14"/>
      <c r="Q6141" s="13"/>
    </row>
    <row r="6142" spans="3:17" x14ac:dyDescent="0.25">
      <c r="C6142" s="12"/>
      <c r="D6142" s="7"/>
      <c r="P6142" s="14"/>
      <c r="Q6142" s="13"/>
    </row>
    <row r="6143" spans="3:17" x14ac:dyDescent="0.25">
      <c r="C6143" s="12"/>
      <c r="D6143" s="7"/>
      <c r="P6143" s="14"/>
      <c r="Q6143" s="13"/>
    </row>
    <row r="6144" spans="3:17" x14ac:dyDescent="0.25">
      <c r="C6144" s="12"/>
      <c r="D6144" s="7"/>
      <c r="P6144" s="14"/>
      <c r="Q6144" s="13"/>
    </row>
    <row r="6145" spans="3:17" x14ac:dyDescent="0.25">
      <c r="C6145" s="12"/>
      <c r="D6145" s="7"/>
      <c r="P6145" s="14"/>
      <c r="Q6145" s="13"/>
    </row>
    <row r="6146" spans="3:17" x14ac:dyDescent="0.25">
      <c r="C6146" s="12"/>
      <c r="D6146" s="7"/>
      <c r="P6146" s="14"/>
      <c r="Q6146" s="13"/>
    </row>
    <row r="6147" spans="3:17" x14ac:dyDescent="0.25">
      <c r="C6147" s="12"/>
      <c r="D6147" s="7"/>
      <c r="P6147" s="14"/>
      <c r="Q6147" s="13"/>
    </row>
    <row r="6148" spans="3:17" x14ac:dyDescent="0.25">
      <c r="C6148" s="12"/>
      <c r="D6148" s="7"/>
      <c r="P6148" s="14"/>
      <c r="Q6148" s="13"/>
    </row>
    <row r="6149" spans="3:17" x14ac:dyDescent="0.25">
      <c r="C6149" s="12"/>
      <c r="D6149" s="7"/>
      <c r="P6149" s="14"/>
      <c r="Q6149" s="13"/>
    </row>
    <row r="6150" spans="3:17" x14ac:dyDescent="0.25">
      <c r="C6150" s="12"/>
      <c r="D6150" s="7"/>
      <c r="P6150" s="14"/>
      <c r="Q6150" s="13"/>
    </row>
    <row r="6151" spans="3:17" x14ac:dyDescent="0.25">
      <c r="C6151" s="12"/>
      <c r="D6151" s="7"/>
      <c r="P6151" s="14"/>
      <c r="Q6151" s="13"/>
    </row>
    <row r="6152" spans="3:17" x14ac:dyDescent="0.25">
      <c r="C6152" s="12"/>
      <c r="D6152" s="7"/>
      <c r="P6152" s="14"/>
      <c r="Q6152" s="13"/>
    </row>
    <row r="6153" spans="3:17" x14ac:dyDescent="0.25">
      <c r="C6153" s="12"/>
      <c r="D6153" s="7"/>
      <c r="P6153" s="14"/>
      <c r="Q6153" s="13"/>
    </row>
    <row r="6154" spans="3:17" x14ac:dyDescent="0.25">
      <c r="C6154" s="12"/>
      <c r="D6154" s="7"/>
      <c r="P6154" s="14"/>
      <c r="Q6154" s="13"/>
    </row>
    <row r="6155" spans="3:17" x14ac:dyDescent="0.25">
      <c r="C6155" s="12"/>
      <c r="D6155" s="7"/>
      <c r="P6155" s="14"/>
      <c r="Q6155" s="13"/>
    </row>
    <row r="6156" spans="3:17" x14ac:dyDescent="0.25">
      <c r="C6156" s="12"/>
      <c r="D6156" s="7"/>
      <c r="P6156" s="14"/>
      <c r="Q6156" s="13"/>
    </row>
    <row r="6157" spans="3:17" x14ac:dyDescent="0.25">
      <c r="C6157" s="12"/>
      <c r="D6157" s="7"/>
      <c r="P6157" s="14"/>
      <c r="Q6157" s="13"/>
    </row>
    <row r="6158" spans="3:17" x14ac:dyDescent="0.25">
      <c r="C6158" s="12"/>
      <c r="D6158" s="7"/>
      <c r="P6158" s="14"/>
      <c r="Q6158" s="13"/>
    </row>
    <row r="6159" spans="3:17" x14ac:dyDescent="0.25">
      <c r="C6159" s="12"/>
      <c r="D6159" s="7"/>
      <c r="P6159" s="14"/>
      <c r="Q6159" s="13"/>
    </row>
    <row r="6160" spans="3:17" x14ac:dyDescent="0.25">
      <c r="C6160" s="12"/>
      <c r="D6160" s="7"/>
      <c r="P6160" s="14"/>
      <c r="Q6160" s="13"/>
    </row>
    <row r="6161" spans="3:17" x14ac:dyDescent="0.25">
      <c r="C6161" s="12"/>
      <c r="D6161" s="7"/>
      <c r="P6161" s="14"/>
      <c r="Q6161" s="13"/>
    </row>
    <row r="6162" spans="3:17" x14ac:dyDescent="0.25">
      <c r="C6162" s="12"/>
      <c r="D6162" s="7"/>
      <c r="P6162" s="14"/>
      <c r="Q6162" s="13"/>
    </row>
    <row r="6163" spans="3:17" x14ac:dyDescent="0.25">
      <c r="C6163" s="12"/>
      <c r="D6163" s="7"/>
      <c r="P6163" s="14"/>
      <c r="Q6163" s="13"/>
    </row>
    <row r="6164" spans="3:17" x14ac:dyDescent="0.25">
      <c r="C6164" s="12"/>
      <c r="D6164" s="7"/>
      <c r="P6164" s="14"/>
      <c r="Q6164" s="13"/>
    </row>
    <row r="6165" spans="3:17" x14ac:dyDescent="0.25">
      <c r="C6165" s="12"/>
      <c r="D6165" s="7"/>
      <c r="P6165" s="14"/>
      <c r="Q6165" s="13"/>
    </row>
    <row r="6166" spans="3:17" x14ac:dyDescent="0.25">
      <c r="C6166" s="12"/>
      <c r="D6166" s="7"/>
      <c r="P6166" s="14"/>
      <c r="Q6166" s="13"/>
    </row>
    <row r="6167" spans="3:17" x14ac:dyDescent="0.25">
      <c r="C6167" s="12"/>
      <c r="D6167" s="7"/>
      <c r="P6167" s="14"/>
      <c r="Q6167" s="13"/>
    </row>
    <row r="6168" spans="3:17" x14ac:dyDescent="0.25">
      <c r="C6168" s="12"/>
      <c r="D6168" s="7"/>
      <c r="P6168" s="14"/>
      <c r="Q6168" s="13"/>
    </row>
    <row r="6169" spans="3:17" x14ac:dyDescent="0.25">
      <c r="C6169" s="12"/>
      <c r="D6169" s="7"/>
      <c r="P6169" s="14"/>
      <c r="Q6169" s="13"/>
    </row>
    <row r="6170" spans="3:17" x14ac:dyDescent="0.25">
      <c r="C6170" s="12"/>
      <c r="D6170" s="7"/>
      <c r="P6170" s="14"/>
      <c r="Q6170" s="13"/>
    </row>
    <row r="6171" spans="3:17" x14ac:dyDescent="0.25">
      <c r="C6171" s="12"/>
      <c r="D6171" s="7"/>
      <c r="P6171" s="14"/>
      <c r="Q6171" s="13"/>
    </row>
    <row r="6172" spans="3:17" x14ac:dyDescent="0.25">
      <c r="C6172" s="12"/>
      <c r="D6172" s="7"/>
      <c r="P6172" s="14"/>
      <c r="Q6172" s="13"/>
    </row>
    <row r="6173" spans="3:17" x14ac:dyDescent="0.25">
      <c r="C6173" s="12"/>
      <c r="D6173" s="7"/>
      <c r="P6173" s="14"/>
      <c r="Q6173" s="13"/>
    </row>
    <row r="6174" spans="3:17" x14ac:dyDescent="0.25">
      <c r="C6174" s="12"/>
      <c r="D6174" s="7"/>
      <c r="P6174" s="14"/>
      <c r="Q6174" s="13"/>
    </row>
    <row r="6175" spans="3:17" x14ac:dyDescent="0.25">
      <c r="C6175" s="12"/>
      <c r="D6175" s="7"/>
      <c r="P6175" s="14"/>
      <c r="Q6175" s="13"/>
    </row>
    <row r="6176" spans="3:17" x14ac:dyDescent="0.25">
      <c r="C6176" s="12"/>
      <c r="D6176" s="7"/>
      <c r="P6176" s="14"/>
      <c r="Q6176" s="13"/>
    </row>
    <row r="6177" spans="3:17" x14ac:dyDescent="0.25">
      <c r="C6177" s="12"/>
      <c r="D6177" s="7"/>
      <c r="P6177" s="14"/>
      <c r="Q6177" s="13"/>
    </row>
    <row r="6178" spans="3:17" x14ac:dyDescent="0.25">
      <c r="C6178" s="12"/>
      <c r="D6178" s="7"/>
      <c r="P6178" s="14"/>
      <c r="Q6178" s="13"/>
    </row>
    <row r="6179" spans="3:17" x14ac:dyDescent="0.25">
      <c r="C6179" s="12"/>
      <c r="D6179" s="7"/>
      <c r="P6179" s="14"/>
      <c r="Q6179" s="13"/>
    </row>
    <row r="6180" spans="3:17" x14ac:dyDescent="0.25">
      <c r="C6180" s="12"/>
      <c r="D6180" s="7"/>
      <c r="P6180" s="14"/>
      <c r="Q6180" s="13"/>
    </row>
    <row r="6181" spans="3:17" x14ac:dyDescent="0.25">
      <c r="C6181" s="12"/>
      <c r="D6181" s="7"/>
      <c r="P6181" s="14"/>
      <c r="Q6181" s="13"/>
    </row>
    <row r="6182" spans="3:17" x14ac:dyDescent="0.25">
      <c r="C6182" s="12"/>
      <c r="D6182" s="7"/>
      <c r="P6182" s="14"/>
      <c r="Q6182" s="13"/>
    </row>
    <row r="6183" spans="3:17" x14ac:dyDescent="0.25">
      <c r="C6183" s="12"/>
      <c r="D6183" s="7"/>
      <c r="P6183" s="14"/>
      <c r="Q6183" s="13"/>
    </row>
    <row r="6184" spans="3:17" x14ac:dyDescent="0.25">
      <c r="C6184" s="12"/>
      <c r="D6184" s="7"/>
      <c r="P6184" s="14"/>
      <c r="Q6184" s="13"/>
    </row>
    <row r="6185" spans="3:17" x14ac:dyDescent="0.25">
      <c r="C6185" s="12"/>
      <c r="D6185" s="7"/>
      <c r="P6185" s="14"/>
      <c r="Q6185" s="13"/>
    </row>
    <row r="6186" spans="3:17" x14ac:dyDescent="0.25">
      <c r="C6186" s="12"/>
      <c r="D6186" s="7"/>
      <c r="P6186" s="14"/>
      <c r="Q6186" s="13"/>
    </row>
    <row r="6187" spans="3:17" x14ac:dyDescent="0.25">
      <c r="C6187" s="12"/>
      <c r="D6187" s="7"/>
      <c r="P6187" s="14"/>
      <c r="Q6187" s="13"/>
    </row>
    <row r="6188" spans="3:17" x14ac:dyDescent="0.25">
      <c r="C6188" s="12"/>
      <c r="D6188" s="7"/>
      <c r="P6188" s="14"/>
      <c r="Q6188" s="13"/>
    </row>
    <row r="6189" spans="3:17" x14ac:dyDescent="0.25">
      <c r="C6189" s="12"/>
      <c r="D6189" s="7"/>
      <c r="P6189" s="14"/>
      <c r="Q6189" s="13"/>
    </row>
    <row r="6190" spans="3:17" x14ac:dyDescent="0.25">
      <c r="C6190" s="12"/>
      <c r="D6190" s="7"/>
      <c r="P6190" s="14"/>
      <c r="Q6190" s="13"/>
    </row>
    <row r="6191" spans="3:17" x14ac:dyDescent="0.25">
      <c r="C6191" s="12"/>
      <c r="D6191" s="7"/>
      <c r="P6191" s="14"/>
      <c r="Q6191" s="13"/>
    </row>
    <row r="6192" spans="3:17" x14ac:dyDescent="0.25">
      <c r="C6192" s="12"/>
      <c r="D6192" s="7"/>
      <c r="P6192" s="14"/>
      <c r="Q6192" s="13"/>
    </row>
    <row r="6193" spans="3:17" x14ac:dyDescent="0.25">
      <c r="C6193" s="12"/>
      <c r="D6193" s="7"/>
      <c r="P6193" s="14"/>
      <c r="Q6193" s="13"/>
    </row>
    <row r="6194" spans="3:17" x14ac:dyDescent="0.25">
      <c r="C6194" s="12"/>
      <c r="D6194" s="7"/>
      <c r="P6194" s="14"/>
      <c r="Q6194" s="13"/>
    </row>
    <row r="6195" spans="3:17" x14ac:dyDescent="0.25">
      <c r="C6195" s="12"/>
      <c r="D6195" s="7"/>
      <c r="P6195" s="14"/>
      <c r="Q6195" s="13"/>
    </row>
    <row r="6196" spans="3:17" x14ac:dyDescent="0.25">
      <c r="C6196" s="12"/>
      <c r="D6196" s="7"/>
      <c r="P6196" s="14"/>
      <c r="Q6196" s="13"/>
    </row>
    <row r="6197" spans="3:17" x14ac:dyDescent="0.25">
      <c r="C6197" s="12"/>
      <c r="D6197" s="7"/>
      <c r="P6197" s="14"/>
      <c r="Q6197" s="13"/>
    </row>
    <row r="6198" spans="3:17" x14ac:dyDescent="0.25">
      <c r="C6198" s="12"/>
      <c r="D6198" s="7"/>
      <c r="P6198" s="14"/>
      <c r="Q6198" s="13"/>
    </row>
    <row r="6199" spans="3:17" x14ac:dyDescent="0.25">
      <c r="C6199" s="12"/>
      <c r="D6199" s="7"/>
      <c r="P6199" s="14"/>
      <c r="Q6199" s="13"/>
    </row>
    <row r="6200" spans="3:17" x14ac:dyDescent="0.25">
      <c r="C6200" s="12"/>
      <c r="D6200" s="7"/>
      <c r="P6200" s="14"/>
      <c r="Q6200" s="13"/>
    </row>
    <row r="6201" spans="3:17" x14ac:dyDescent="0.25">
      <c r="C6201" s="12"/>
      <c r="D6201" s="7"/>
      <c r="P6201" s="14"/>
      <c r="Q6201" s="13"/>
    </row>
    <row r="6202" spans="3:17" x14ac:dyDescent="0.25">
      <c r="C6202" s="12"/>
      <c r="D6202" s="7"/>
      <c r="P6202" s="14"/>
      <c r="Q6202" s="13"/>
    </row>
    <row r="6203" spans="3:17" x14ac:dyDescent="0.25">
      <c r="C6203" s="12"/>
      <c r="D6203" s="7"/>
      <c r="P6203" s="14"/>
      <c r="Q6203" s="13"/>
    </row>
    <row r="6204" spans="3:17" x14ac:dyDescent="0.25">
      <c r="C6204" s="12"/>
      <c r="D6204" s="7"/>
      <c r="P6204" s="14"/>
      <c r="Q6204" s="13"/>
    </row>
    <row r="6205" spans="3:17" x14ac:dyDescent="0.25">
      <c r="C6205" s="12"/>
      <c r="D6205" s="7"/>
      <c r="P6205" s="14"/>
      <c r="Q6205" s="13"/>
    </row>
    <row r="6206" spans="3:17" x14ac:dyDescent="0.25">
      <c r="C6206" s="12"/>
      <c r="D6206" s="7"/>
      <c r="P6206" s="14"/>
      <c r="Q6206" s="13"/>
    </row>
    <row r="6207" spans="3:17" x14ac:dyDescent="0.25">
      <c r="C6207" s="12"/>
      <c r="D6207" s="7"/>
      <c r="P6207" s="14"/>
      <c r="Q6207" s="13"/>
    </row>
    <row r="6208" spans="3:17" x14ac:dyDescent="0.25">
      <c r="C6208" s="12"/>
      <c r="D6208" s="7"/>
      <c r="P6208" s="14"/>
      <c r="Q6208" s="13"/>
    </row>
    <row r="6209" spans="3:17" x14ac:dyDescent="0.25">
      <c r="C6209" s="12"/>
      <c r="D6209" s="7"/>
      <c r="P6209" s="14"/>
      <c r="Q6209" s="13"/>
    </row>
    <row r="6210" spans="3:17" x14ac:dyDescent="0.25">
      <c r="C6210" s="12"/>
      <c r="D6210" s="7"/>
      <c r="P6210" s="14"/>
      <c r="Q6210" s="13"/>
    </row>
    <row r="6211" spans="3:17" x14ac:dyDescent="0.25">
      <c r="C6211" s="12"/>
      <c r="D6211" s="7"/>
      <c r="P6211" s="14"/>
      <c r="Q6211" s="13"/>
    </row>
    <row r="6212" spans="3:17" x14ac:dyDescent="0.25">
      <c r="C6212" s="12"/>
      <c r="D6212" s="7"/>
      <c r="P6212" s="14"/>
      <c r="Q6212" s="13"/>
    </row>
    <row r="6213" spans="3:17" x14ac:dyDescent="0.25">
      <c r="C6213" s="12"/>
      <c r="D6213" s="7"/>
      <c r="P6213" s="14"/>
      <c r="Q6213" s="13"/>
    </row>
    <row r="6214" spans="3:17" x14ac:dyDescent="0.25">
      <c r="C6214" s="12"/>
      <c r="D6214" s="7"/>
      <c r="P6214" s="14"/>
      <c r="Q6214" s="13"/>
    </row>
    <row r="6215" spans="3:17" x14ac:dyDescent="0.25">
      <c r="C6215" s="12"/>
      <c r="D6215" s="7"/>
      <c r="P6215" s="14"/>
      <c r="Q6215" s="13"/>
    </row>
    <row r="6216" spans="3:17" x14ac:dyDescent="0.25">
      <c r="C6216" s="12"/>
      <c r="D6216" s="7"/>
      <c r="P6216" s="14"/>
      <c r="Q6216" s="13"/>
    </row>
    <row r="6217" spans="3:17" x14ac:dyDescent="0.25">
      <c r="C6217" s="12"/>
      <c r="D6217" s="7"/>
      <c r="P6217" s="14"/>
      <c r="Q6217" s="13"/>
    </row>
    <row r="6218" spans="3:17" x14ac:dyDescent="0.25">
      <c r="C6218" s="12"/>
      <c r="D6218" s="7"/>
      <c r="P6218" s="14"/>
      <c r="Q6218" s="13"/>
    </row>
    <row r="6219" spans="3:17" x14ac:dyDescent="0.25">
      <c r="C6219" s="12"/>
      <c r="D6219" s="7"/>
      <c r="P6219" s="14"/>
      <c r="Q6219" s="13"/>
    </row>
    <row r="6220" spans="3:17" x14ac:dyDescent="0.25">
      <c r="C6220" s="12"/>
      <c r="D6220" s="7"/>
      <c r="P6220" s="14"/>
      <c r="Q6220" s="13"/>
    </row>
    <row r="6221" spans="3:17" x14ac:dyDescent="0.25">
      <c r="C6221" s="12"/>
      <c r="D6221" s="7"/>
      <c r="P6221" s="14"/>
      <c r="Q6221" s="13"/>
    </row>
    <row r="6222" spans="3:17" x14ac:dyDescent="0.25">
      <c r="C6222" s="12"/>
      <c r="D6222" s="7"/>
      <c r="P6222" s="14"/>
      <c r="Q6222" s="13"/>
    </row>
    <row r="6223" spans="3:17" x14ac:dyDescent="0.25">
      <c r="C6223" s="12"/>
      <c r="D6223" s="7"/>
      <c r="P6223" s="14"/>
      <c r="Q6223" s="13"/>
    </row>
    <row r="6224" spans="3:17" x14ac:dyDescent="0.25">
      <c r="C6224" s="12"/>
      <c r="D6224" s="7"/>
      <c r="P6224" s="14"/>
      <c r="Q6224" s="13"/>
    </row>
    <row r="6225" spans="3:17" x14ac:dyDescent="0.25">
      <c r="C6225" s="12"/>
      <c r="D6225" s="7"/>
      <c r="P6225" s="14"/>
      <c r="Q6225" s="13"/>
    </row>
    <row r="6226" spans="3:17" x14ac:dyDescent="0.25">
      <c r="C6226" s="12"/>
      <c r="D6226" s="7"/>
      <c r="P6226" s="14"/>
      <c r="Q6226" s="13"/>
    </row>
    <row r="6227" spans="3:17" x14ac:dyDescent="0.25">
      <c r="C6227" s="12"/>
      <c r="D6227" s="7"/>
      <c r="P6227" s="14"/>
      <c r="Q6227" s="13"/>
    </row>
    <row r="6228" spans="3:17" x14ac:dyDescent="0.25">
      <c r="C6228" s="12"/>
      <c r="D6228" s="7"/>
      <c r="P6228" s="14"/>
      <c r="Q6228" s="13"/>
    </row>
    <row r="6229" spans="3:17" x14ac:dyDescent="0.25">
      <c r="C6229" s="12"/>
      <c r="D6229" s="7"/>
      <c r="P6229" s="14"/>
      <c r="Q6229" s="13"/>
    </row>
    <row r="6230" spans="3:17" x14ac:dyDescent="0.25">
      <c r="C6230" s="12"/>
      <c r="D6230" s="7"/>
      <c r="P6230" s="14"/>
      <c r="Q6230" s="13"/>
    </row>
    <row r="6231" spans="3:17" x14ac:dyDescent="0.25">
      <c r="C6231" s="12"/>
      <c r="D6231" s="7"/>
      <c r="P6231" s="14"/>
      <c r="Q6231" s="13"/>
    </row>
    <row r="6232" spans="3:17" x14ac:dyDescent="0.25">
      <c r="C6232" s="12"/>
      <c r="D6232" s="7"/>
      <c r="P6232" s="14"/>
      <c r="Q6232" s="13"/>
    </row>
    <row r="6233" spans="3:17" x14ac:dyDescent="0.25">
      <c r="C6233" s="12"/>
      <c r="D6233" s="7"/>
      <c r="P6233" s="14"/>
      <c r="Q6233" s="13"/>
    </row>
    <row r="6234" spans="3:17" x14ac:dyDescent="0.25">
      <c r="C6234" s="12"/>
      <c r="D6234" s="7"/>
      <c r="P6234" s="14"/>
      <c r="Q6234" s="13"/>
    </row>
    <row r="6235" spans="3:17" x14ac:dyDescent="0.25">
      <c r="C6235" s="12"/>
      <c r="D6235" s="7"/>
      <c r="P6235" s="14"/>
      <c r="Q6235" s="13"/>
    </row>
    <row r="6236" spans="3:17" x14ac:dyDescent="0.25">
      <c r="C6236" s="12"/>
      <c r="D6236" s="7"/>
      <c r="P6236" s="14"/>
      <c r="Q6236" s="13"/>
    </row>
    <row r="6237" spans="3:17" x14ac:dyDescent="0.25">
      <c r="C6237" s="12"/>
      <c r="D6237" s="7"/>
      <c r="P6237" s="14"/>
      <c r="Q6237" s="13"/>
    </row>
    <row r="6238" spans="3:17" x14ac:dyDescent="0.25">
      <c r="C6238" s="12"/>
      <c r="D6238" s="7"/>
      <c r="P6238" s="14"/>
      <c r="Q6238" s="13"/>
    </row>
    <row r="6239" spans="3:17" x14ac:dyDescent="0.25">
      <c r="C6239" s="12"/>
      <c r="D6239" s="7"/>
      <c r="P6239" s="14"/>
      <c r="Q6239" s="13"/>
    </row>
    <row r="6240" spans="3:17" x14ac:dyDescent="0.25">
      <c r="C6240" s="12"/>
      <c r="D6240" s="7"/>
      <c r="P6240" s="14"/>
      <c r="Q6240" s="13"/>
    </row>
    <row r="6241" spans="3:17" x14ac:dyDescent="0.25">
      <c r="C6241" s="12"/>
      <c r="D6241" s="7"/>
      <c r="P6241" s="14"/>
      <c r="Q6241" s="13"/>
    </row>
    <row r="6242" spans="3:17" x14ac:dyDescent="0.25">
      <c r="C6242" s="12"/>
      <c r="D6242" s="7"/>
      <c r="P6242" s="14"/>
      <c r="Q6242" s="13"/>
    </row>
    <row r="6243" spans="3:17" x14ac:dyDescent="0.25">
      <c r="C6243" s="12"/>
      <c r="D6243" s="7"/>
      <c r="P6243" s="14"/>
      <c r="Q6243" s="13"/>
    </row>
    <row r="6244" spans="3:17" x14ac:dyDescent="0.25">
      <c r="C6244" s="12"/>
      <c r="D6244" s="7"/>
      <c r="P6244" s="14"/>
      <c r="Q6244" s="13"/>
    </row>
    <row r="6245" spans="3:17" x14ac:dyDescent="0.25">
      <c r="C6245" s="12"/>
      <c r="D6245" s="7"/>
      <c r="P6245" s="14"/>
      <c r="Q6245" s="13"/>
    </row>
    <row r="6246" spans="3:17" x14ac:dyDescent="0.25">
      <c r="C6246" s="12"/>
      <c r="D6246" s="7"/>
      <c r="P6246" s="14"/>
      <c r="Q6246" s="13"/>
    </row>
    <row r="6247" spans="3:17" x14ac:dyDescent="0.25">
      <c r="C6247" s="12"/>
      <c r="D6247" s="7"/>
      <c r="P6247" s="14"/>
      <c r="Q6247" s="13"/>
    </row>
    <row r="6248" spans="3:17" x14ac:dyDescent="0.25">
      <c r="C6248" s="12"/>
      <c r="D6248" s="7"/>
      <c r="P6248" s="14"/>
      <c r="Q6248" s="13"/>
    </row>
    <row r="6249" spans="3:17" x14ac:dyDescent="0.25">
      <c r="C6249" s="12"/>
      <c r="D6249" s="7"/>
      <c r="P6249" s="14"/>
      <c r="Q6249" s="13"/>
    </row>
    <row r="6250" spans="3:17" x14ac:dyDescent="0.25">
      <c r="C6250" s="12"/>
      <c r="D6250" s="7"/>
      <c r="P6250" s="14"/>
      <c r="Q6250" s="13"/>
    </row>
    <row r="6251" spans="3:17" x14ac:dyDescent="0.25">
      <c r="C6251" s="12"/>
      <c r="D6251" s="7"/>
      <c r="P6251" s="14"/>
      <c r="Q6251" s="13"/>
    </row>
    <row r="6252" spans="3:17" x14ac:dyDescent="0.25">
      <c r="C6252" s="12"/>
      <c r="D6252" s="7"/>
      <c r="P6252" s="14"/>
      <c r="Q6252" s="13"/>
    </row>
    <row r="6253" spans="3:17" x14ac:dyDescent="0.25">
      <c r="C6253" s="12"/>
      <c r="D6253" s="7"/>
      <c r="P6253" s="14"/>
      <c r="Q6253" s="13"/>
    </row>
    <row r="6254" spans="3:17" x14ac:dyDescent="0.25">
      <c r="C6254" s="12"/>
      <c r="D6254" s="7"/>
      <c r="P6254" s="14"/>
      <c r="Q6254" s="13"/>
    </row>
    <row r="6255" spans="3:17" x14ac:dyDescent="0.25">
      <c r="C6255" s="12"/>
      <c r="D6255" s="7"/>
      <c r="P6255" s="14"/>
      <c r="Q6255" s="13"/>
    </row>
    <row r="6256" spans="3:17" x14ac:dyDescent="0.25">
      <c r="C6256" s="12"/>
      <c r="D6256" s="7"/>
      <c r="P6256" s="14"/>
      <c r="Q6256" s="13"/>
    </row>
    <row r="6257" spans="3:17" x14ac:dyDescent="0.25">
      <c r="C6257" s="12"/>
      <c r="D6257" s="7"/>
      <c r="P6257" s="14"/>
      <c r="Q6257" s="13"/>
    </row>
    <row r="6258" spans="3:17" x14ac:dyDescent="0.25">
      <c r="C6258" s="12"/>
      <c r="D6258" s="7"/>
      <c r="P6258" s="14"/>
      <c r="Q6258" s="13"/>
    </row>
    <row r="6259" spans="3:17" x14ac:dyDescent="0.25">
      <c r="C6259" s="12"/>
      <c r="D6259" s="7"/>
      <c r="P6259" s="14"/>
      <c r="Q6259" s="13"/>
    </row>
    <row r="6260" spans="3:17" x14ac:dyDescent="0.25">
      <c r="C6260" s="12"/>
      <c r="D6260" s="7"/>
      <c r="P6260" s="14"/>
      <c r="Q6260" s="13"/>
    </row>
    <row r="6261" spans="3:17" x14ac:dyDescent="0.25">
      <c r="C6261" s="12"/>
      <c r="D6261" s="7"/>
      <c r="P6261" s="14"/>
      <c r="Q6261" s="13"/>
    </row>
    <row r="6262" spans="3:17" x14ac:dyDescent="0.25">
      <c r="C6262" s="12"/>
      <c r="D6262" s="7"/>
      <c r="P6262" s="14"/>
      <c r="Q6262" s="13"/>
    </row>
    <row r="6263" spans="3:17" x14ac:dyDescent="0.25">
      <c r="C6263" s="12"/>
      <c r="D6263" s="7"/>
      <c r="P6263" s="14"/>
      <c r="Q6263" s="13"/>
    </row>
    <row r="6264" spans="3:17" x14ac:dyDescent="0.25">
      <c r="C6264" s="12"/>
      <c r="D6264" s="7"/>
      <c r="P6264" s="14"/>
      <c r="Q6264" s="13"/>
    </row>
    <row r="6265" spans="3:17" x14ac:dyDescent="0.25">
      <c r="C6265" s="12"/>
      <c r="D6265" s="7"/>
      <c r="P6265" s="14"/>
      <c r="Q6265" s="13"/>
    </row>
    <row r="6266" spans="3:17" x14ac:dyDescent="0.25">
      <c r="C6266" s="12"/>
      <c r="D6266" s="7"/>
      <c r="P6266" s="14"/>
      <c r="Q6266" s="13"/>
    </row>
    <row r="6267" spans="3:17" x14ac:dyDescent="0.25">
      <c r="C6267" s="12"/>
      <c r="D6267" s="7"/>
      <c r="P6267" s="14"/>
      <c r="Q6267" s="13"/>
    </row>
    <row r="6268" spans="3:17" x14ac:dyDescent="0.25">
      <c r="C6268" s="12"/>
      <c r="D6268" s="7"/>
      <c r="P6268" s="14"/>
      <c r="Q6268" s="13"/>
    </row>
    <row r="6269" spans="3:17" x14ac:dyDescent="0.25">
      <c r="C6269" s="12"/>
      <c r="D6269" s="7"/>
      <c r="P6269" s="14"/>
      <c r="Q6269" s="13"/>
    </row>
    <row r="6270" spans="3:17" x14ac:dyDescent="0.25">
      <c r="C6270" s="12"/>
      <c r="D6270" s="7"/>
      <c r="P6270" s="14"/>
      <c r="Q6270" s="13"/>
    </row>
    <row r="6271" spans="3:17" x14ac:dyDescent="0.25">
      <c r="C6271" s="12"/>
      <c r="D6271" s="7"/>
      <c r="P6271" s="14"/>
      <c r="Q6271" s="13"/>
    </row>
    <row r="6272" spans="3:17" x14ac:dyDescent="0.25">
      <c r="C6272" s="12"/>
      <c r="D6272" s="7"/>
      <c r="P6272" s="14"/>
      <c r="Q6272" s="13"/>
    </row>
    <row r="6273" spans="3:17" x14ac:dyDescent="0.25">
      <c r="C6273" s="12"/>
      <c r="D6273" s="7"/>
      <c r="P6273" s="14"/>
      <c r="Q6273" s="13"/>
    </row>
    <row r="6274" spans="3:17" x14ac:dyDescent="0.25">
      <c r="C6274" s="12"/>
      <c r="D6274" s="7"/>
      <c r="P6274" s="14"/>
      <c r="Q6274" s="13"/>
    </row>
    <row r="6275" spans="3:17" x14ac:dyDescent="0.25">
      <c r="C6275" s="12"/>
      <c r="D6275" s="7"/>
      <c r="P6275" s="14"/>
      <c r="Q6275" s="13"/>
    </row>
    <row r="6276" spans="3:17" x14ac:dyDescent="0.25">
      <c r="C6276" s="12"/>
      <c r="D6276" s="7"/>
      <c r="P6276" s="14"/>
      <c r="Q6276" s="13"/>
    </row>
    <row r="6277" spans="3:17" x14ac:dyDescent="0.25">
      <c r="C6277" s="12"/>
      <c r="D6277" s="7"/>
      <c r="P6277" s="14"/>
      <c r="Q6277" s="13"/>
    </row>
    <row r="6278" spans="3:17" x14ac:dyDescent="0.25">
      <c r="C6278" s="12"/>
      <c r="D6278" s="7"/>
      <c r="P6278" s="14"/>
      <c r="Q6278" s="13"/>
    </row>
    <row r="6279" spans="3:17" x14ac:dyDescent="0.25">
      <c r="C6279" s="12"/>
      <c r="D6279" s="7"/>
      <c r="P6279" s="14"/>
      <c r="Q6279" s="13"/>
    </row>
    <row r="6280" spans="3:17" x14ac:dyDescent="0.25">
      <c r="C6280" s="12"/>
      <c r="D6280" s="7"/>
      <c r="P6280" s="14"/>
      <c r="Q6280" s="13"/>
    </row>
    <row r="6281" spans="3:17" x14ac:dyDescent="0.25">
      <c r="C6281" s="12"/>
      <c r="D6281" s="7"/>
      <c r="P6281" s="14"/>
      <c r="Q6281" s="13"/>
    </row>
    <row r="6282" spans="3:17" x14ac:dyDescent="0.25">
      <c r="C6282" s="12"/>
      <c r="D6282" s="7"/>
      <c r="P6282" s="14"/>
      <c r="Q6282" s="13"/>
    </row>
    <row r="6283" spans="3:17" x14ac:dyDescent="0.25">
      <c r="C6283" s="12"/>
      <c r="D6283" s="7"/>
      <c r="P6283" s="14"/>
      <c r="Q6283" s="13"/>
    </row>
    <row r="6284" spans="3:17" x14ac:dyDescent="0.25">
      <c r="C6284" s="12"/>
      <c r="D6284" s="7"/>
      <c r="P6284" s="14"/>
      <c r="Q6284" s="13"/>
    </row>
    <row r="6285" spans="3:17" x14ac:dyDescent="0.25">
      <c r="C6285" s="12"/>
      <c r="D6285" s="7"/>
      <c r="P6285" s="14"/>
      <c r="Q6285" s="13"/>
    </row>
    <row r="6286" spans="3:17" x14ac:dyDescent="0.25">
      <c r="C6286" s="12"/>
      <c r="D6286" s="7"/>
      <c r="P6286" s="14"/>
      <c r="Q6286" s="13"/>
    </row>
    <row r="6287" spans="3:17" x14ac:dyDescent="0.25">
      <c r="C6287" s="12"/>
      <c r="D6287" s="7"/>
      <c r="P6287" s="14"/>
      <c r="Q6287" s="13"/>
    </row>
    <row r="6288" spans="3:17" x14ac:dyDescent="0.25">
      <c r="C6288" s="12"/>
      <c r="D6288" s="7"/>
      <c r="P6288" s="14"/>
      <c r="Q6288" s="13"/>
    </row>
    <row r="6289" spans="3:17" x14ac:dyDescent="0.25">
      <c r="C6289" s="12"/>
      <c r="D6289" s="7"/>
      <c r="P6289" s="14"/>
      <c r="Q6289" s="13"/>
    </row>
    <row r="6290" spans="3:17" x14ac:dyDescent="0.25">
      <c r="C6290" s="12"/>
      <c r="D6290" s="7"/>
      <c r="P6290" s="14"/>
      <c r="Q6290" s="13"/>
    </row>
    <row r="6291" spans="3:17" x14ac:dyDescent="0.25">
      <c r="C6291" s="12"/>
      <c r="D6291" s="7"/>
      <c r="P6291" s="14"/>
      <c r="Q6291" s="13"/>
    </row>
    <row r="6292" spans="3:17" x14ac:dyDescent="0.25">
      <c r="C6292" s="12"/>
      <c r="D6292" s="7"/>
      <c r="P6292" s="14"/>
      <c r="Q6292" s="13"/>
    </row>
    <row r="6293" spans="3:17" x14ac:dyDescent="0.25">
      <c r="C6293" s="12"/>
      <c r="D6293" s="7"/>
      <c r="P6293" s="14"/>
      <c r="Q6293" s="13"/>
    </row>
    <row r="6294" spans="3:17" x14ac:dyDescent="0.25">
      <c r="C6294" s="12"/>
      <c r="D6294" s="7"/>
      <c r="P6294" s="14"/>
      <c r="Q6294" s="13"/>
    </row>
    <row r="6295" spans="3:17" x14ac:dyDescent="0.25">
      <c r="C6295" s="12"/>
      <c r="D6295" s="7"/>
      <c r="P6295" s="14"/>
      <c r="Q6295" s="13"/>
    </row>
    <row r="6296" spans="3:17" x14ac:dyDescent="0.25">
      <c r="C6296" s="12"/>
      <c r="D6296" s="7"/>
      <c r="P6296" s="14"/>
      <c r="Q6296" s="13"/>
    </row>
    <row r="6297" spans="3:17" x14ac:dyDescent="0.25">
      <c r="C6297" s="12"/>
      <c r="D6297" s="7"/>
      <c r="P6297" s="14"/>
      <c r="Q6297" s="13"/>
    </row>
    <row r="6298" spans="3:17" x14ac:dyDescent="0.25">
      <c r="C6298" s="12"/>
      <c r="D6298" s="7"/>
      <c r="P6298" s="14"/>
      <c r="Q6298" s="13"/>
    </row>
    <row r="6299" spans="3:17" x14ac:dyDescent="0.25">
      <c r="C6299" s="12"/>
      <c r="D6299" s="7"/>
      <c r="P6299" s="14"/>
      <c r="Q6299" s="13"/>
    </row>
    <row r="6300" spans="3:17" x14ac:dyDescent="0.25">
      <c r="C6300" s="12"/>
      <c r="D6300" s="7"/>
      <c r="P6300" s="14"/>
      <c r="Q6300" s="13"/>
    </row>
    <row r="6301" spans="3:17" x14ac:dyDescent="0.25">
      <c r="C6301" s="12"/>
      <c r="D6301" s="7"/>
      <c r="P6301" s="14"/>
      <c r="Q6301" s="13"/>
    </row>
    <row r="6302" spans="3:17" x14ac:dyDescent="0.25">
      <c r="C6302" s="12"/>
      <c r="D6302" s="7"/>
      <c r="P6302" s="14"/>
      <c r="Q6302" s="13"/>
    </row>
    <row r="6303" spans="3:17" x14ac:dyDescent="0.25">
      <c r="C6303" s="12"/>
      <c r="D6303" s="7"/>
      <c r="P6303" s="14"/>
      <c r="Q6303" s="13"/>
    </row>
    <row r="6304" spans="3:17" x14ac:dyDescent="0.25">
      <c r="C6304" s="12"/>
      <c r="D6304" s="7"/>
      <c r="P6304" s="14"/>
      <c r="Q6304" s="13"/>
    </row>
    <row r="6305" spans="3:17" x14ac:dyDescent="0.25">
      <c r="C6305" s="12"/>
      <c r="D6305" s="7"/>
      <c r="P6305" s="14"/>
      <c r="Q6305" s="13"/>
    </row>
    <row r="6306" spans="3:17" x14ac:dyDescent="0.25">
      <c r="C6306" s="12"/>
      <c r="D6306" s="7"/>
      <c r="P6306" s="14"/>
      <c r="Q6306" s="13"/>
    </row>
    <row r="6307" spans="3:17" x14ac:dyDescent="0.25">
      <c r="C6307" s="12"/>
      <c r="D6307" s="7"/>
      <c r="P6307" s="14"/>
      <c r="Q6307" s="13"/>
    </row>
    <row r="6308" spans="3:17" x14ac:dyDescent="0.25">
      <c r="C6308" s="12"/>
      <c r="D6308" s="7"/>
      <c r="P6308" s="14"/>
      <c r="Q6308" s="13"/>
    </row>
    <row r="6309" spans="3:17" x14ac:dyDescent="0.25">
      <c r="C6309" s="12"/>
      <c r="D6309" s="7"/>
      <c r="P6309" s="14"/>
      <c r="Q6309" s="13"/>
    </row>
    <row r="6310" spans="3:17" x14ac:dyDescent="0.25">
      <c r="C6310" s="12"/>
      <c r="D6310" s="7"/>
      <c r="P6310" s="14"/>
      <c r="Q6310" s="13"/>
    </row>
    <row r="6311" spans="3:17" x14ac:dyDescent="0.25">
      <c r="C6311" s="12"/>
      <c r="D6311" s="7"/>
      <c r="P6311" s="14"/>
      <c r="Q6311" s="13"/>
    </row>
    <row r="6312" spans="3:17" x14ac:dyDescent="0.25">
      <c r="C6312" s="12"/>
      <c r="D6312" s="7"/>
      <c r="P6312" s="14"/>
      <c r="Q6312" s="13"/>
    </row>
    <row r="6313" spans="3:17" x14ac:dyDescent="0.25">
      <c r="C6313" s="12"/>
      <c r="D6313" s="7"/>
      <c r="P6313" s="14"/>
      <c r="Q6313" s="13"/>
    </row>
    <row r="6314" spans="3:17" x14ac:dyDescent="0.25">
      <c r="C6314" s="12"/>
      <c r="D6314" s="7"/>
      <c r="P6314" s="14"/>
      <c r="Q6314" s="13"/>
    </row>
    <row r="6315" spans="3:17" x14ac:dyDescent="0.25">
      <c r="C6315" s="12"/>
      <c r="D6315" s="7"/>
      <c r="P6315" s="14"/>
      <c r="Q6315" s="13"/>
    </row>
    <row r="6316" spans="3:17" x14ac:dyDescent="0.25">
      <c r="C6316" s="12"/>
      <c r="D6316" s="7"/>
      <c r="P6316" s="14"/>
      <c r="Q6316" s="13"/>
    </row>
    <row r="6317" spans="3:17" x14ac:dyDescent="0.25">
      <c r="C6317" s="12"/>
      <c r="D6317" s="7"/>
      <c r="P6317" s="14"/>
      <c r="Q6317" s="13"/>
    </row>
    <row r="6318" spans="3:17" x14ac:dyDescent="0.25">
      <c r="C6318" s="12"/>
      <c r="D6318" s="7"/>
      <c r="P6318" s="14"/>
      <c r="Q6318" s="13"/>
    </row>
    <row r="6319" spans="3:17" x14ac:dyDescent="0.25">
      <c r="C6319" s="12"/>
      <c r="D6319" s="7"/>
      <c r="P6319" s="14"/>
      <c r="Q6319" s="13"/>
    </row>
    <row r="6320" spans="3:17" x14ac:dyDescent="0.25">
      <c r="C6320" s="12"/>
      <c r="D6320" s="7"/>
      <c r="P6320" s="14"/>
      <c r="Q6320" s="13"/>
    </row>
    <row r="6321" spans="3:17" x14ac:dyDescent="0.25">
      <c r="C6321" s="12"/>
      <c r="D6321" s="7"/>
      <c r="P6321" s="14"/>
      <c r="Q6321" s="13"/>
    </row>
    <row r="6322" spans="3:17" x14ac:dyDescent="0.25">
      <c r="C6322" s="12"/>
      <c r="D6322" s="7"/>
      <c r="P6322" s="14"/>
      <c r="Q6322" s="13"/>
    </row>
    <row r="6323" spans="3:17" x14ac:dyDescent="0.25">
      <c r="C6323" s="12"/>
      <c r="D6323" s="7"/>
      <c r="P6323" s="14"/>
      <c r="Q6323" s="13"/>
    </row>
    <row r="6324" spans="3:17" x14ac:dyDescent="0.25">
      <c r="C6324" s="12"/>
      <c r="D6324" s="7"/>
      <c r="P6324" s="14"/>
      <c r="Q6324" s="13"/>
    </row>
    <row r="6325" spans="3:17" x14ac:dyDescent="0.25">
      <c r="C6325" s="12"/>
      <c r="D6325" s="7"/>
      <c r="P6325" s="14"/>
      <c r="Q6325" s="13"/>
    </row>
    <row r="6326" spans="3:17" x14ac:dyDescent="0.25">
      <c r="C6326" s="12"/>
      <c r="D6326" s="7"/>
      <c r="P6326" s="14"/>
      <c r="Q6326" s="13"/>
    </row>
    <row r="6327" spans="3:17" x14ac:dyDescent="0.25">
      <c r="C6327" s="12"/>
      <c r="D6327" s="7"/>
      <c r="P6327" s="14"/>
      <c r="Q6327" s="13"/>
    </row>
    <row r="6328" spans="3:17" x14ac:dyDescent="0.25">
      <c r="C6328" s="12"/>
      <c r="D6328" s="7"/>
      <c r="P6328" s="14"/>
      <c r="Q6328" s="13"/>
    </row>
    <row r="6329" spans="3:17" x14ac:dyDescent="0.25">
      <c r="C6329" s="12"/>
      <c r="D6329" s="7"/>
      <c r="P6329" s="14"/>
      <c r="Q6329" s="13"/>
    </row>
    <row r="6330" spans="3:17" x14ac:dyDescent="0.25">
      <c r="C6330" s="12"/>
      <c r="D6330" s="7"/>
      <c r="P6330" s="14"/>
      <c r="Q6330" s="13"/>
    </row>
    <row r="6331" spans="3:17" x14ac:dyDescent="0.25">
      <c r="C6331" s="12"/>
      <c r="D6331" s="7"/>
      <c r="P6331" s="14"/>
      <c r="Q6331" s="13"/>
    </row>
    <row r="6332" spans="3:17" x14ac:dyDescent="0.25">
      <c r="C6332" s="12"/>
      <c r="D6332" s="7"/>
      <c r="P6332" s="14"/>
      <c r="Q6332" s="13"/>
    </row>
    <row r="6333" spans="3:17" x14ac:dyDescent="0.25">
      <c r="C6333" s="12"/>
      <c r="D6333" s="7"/>
      <c r="P6333" s="14"/>
      <c r="Q6333" s="13"/>
    </row>
    <row r="6334" spans="3:17" x14ac:dyDescent="0.25">
      <c r="C6334" s="12"/>
      <c r="D6334" s="7"/>
      <c r="P6334" s="14"/>
      <c r="Q6334" s="13"/>
    </row>
    <row r="6335" spans="3:17" x14ac:dyDescent="0.25">
      <c r="C6335" s="12"/>
      <c r="D6335" s="7"/>
      <c r="P6335" s="14"/>
      <c r="Q6335" s="13"/>
    </row>
    <row r="6336" spans="3:17" x14ac:dyDescent="0.25">
      <c r="C6336" s="12"/>
      <c r="D6336" s="7"/>
      <c r="P6336" s="14"/>
      <c r="Q6336" s="13"/>
    </row>
    <row r="6337" spans="3:17" x14ac:dyDescent="0.25">
      <c r="C6337" s="12"/>
      <c r="D6337" s="7"/>
      <c r="P6337" s="14"/>
      <c r="Q6337" s="13"/>
    </row>
    <row r="6338" spans="3:17" x14ac:dyDescent="0.25">
      <c r="C6338" s="12"/>
      <c r="D6338" s="7"/>
      <c r="P6338" s="14"/>
      <c r="Q6338" s="13"/>
    </row>
    <row r="6339" spans="3:17" x14ac:dyDescent="0.25">
      <c r="C6339" s="12"/>
      <c r="D6339" s="7"/>
      <c r="P6339" s="14"/>
      <c r="Q6339" s="13"/>
    </row>
    <row r="6340" spans="3:17" x14ac:dyDescent="0.25">
      <c r="C6340" s="12"/>
      <c r="D6340" s="7"/>
      <c r="P6340" s="14"/>
      <c r="Q6340" s="13"/>
    </row>
    <row r="6341" spans="3:17" x14ac:dyDescent="0.25">
      <c r="C6341" s="12"/>
      <c r="D6341" s="7"/>
      <c r="P6341" s="14"/>
      <c r="Q6341" s="13"/>
    </row>
    <row r="6342" spans="3:17" x14ac:dyDescent="0.25">
      <c r="C6342" s="12"/>
      <c r="D6342" s="7"/>
      <c r="P6342" s="14"/>
      <c r="Q6342" s="13"/>
    </row>
    <row r="6343" spans="3:17" x14ac:dyDescent="0.25">
      <c r="C6343" s="12"/>
      <c r="D6343" s="7"/>
      <c r="P6343" s="14"/>
      <c r="Q6343" s="13"/>
    </row>
    <row r="6344" spans="3:17" x14ac:dyDescent="0.25">
      <c r="C6344" s="12"/>
      <c r="D6344" s="7"/>
      <c r="P6344" s="14"/>
      <c r="Q6344" s="13"/>
    </row>
    <row r="6345" spans="3:17" x14ac:dyDescent="0.25">
      <c r="C6345" s="12"/>
      <c r="D6345" s="7"/>
      <c r="P6345" s="14"/>
      <c r="Q6345" s="13"/>
    </row>
    <row r="6346" spans="3:17" x14ac:dyDescent="0.25">
      <c r="C6346" s="12"/>
      <c r="D6346" s="7"/>
      <c r="P6346" s="14"/>
      <c r="Q6346" s="13"/>
    </row>
    <row r="6347" spans="3:17" x14ac:dyDescent="0.25">
      <c r="C6347" s="12"/>
      <c r="D6347" s="7"/>
      <c r="P6347" s="14"/>
      <c r="Q6347" s="13"/>
    </row>
    <row r="6348" spans="3:17" x14ac:dyDescent="0.25">
      <c r="C6348" s="12"/>
      <c r="D6348" s="7"/>
      <c r="P6348" s="14"/>
      <c r="Q6348" s="13"/>
    </row>
    <row r="6349" spans="3:17" x14ac:dyDescent="0.25">
      <c r="C6349" s="12"/>
      <c r="D6349" s="7"/>
      <c r="P6349" s="14"/>
      <c r="Q6349" s="13"/>
    </row>
    <row r="6350" spans="3:17" x14ac:dyDescent="0.25">
      <c r="C6350" s="12"/>
      <c r="D6350" s="7"/>
      <c r="P6350" s="14"/>
      <c r="Q6350" s="13"/>
    </row>
    <row r="6351" spans="3:17" x14ac:dyDescent="0.25">
      <c r="C6351" s="12"/>
      <c r="D6351" s="7"/>
      <c r="P6351" s="14"/>
      <c r="Q6351" s="13"/>
    </row>
    <row r="6352" spans="3:17" x14ac:dyDescent="0.25">
      <c r="C6352" s="12"/>
      <c r="D6352" s="7"/>
      <c r="P6352" s="14"/>
      <c r="Q6352" s="13"/>
    </row>
    <row r="6353" spans="3:17" x14ac:dyDescent="0.25">
      <c r="C6353" s="12"/>
      <c r="D6353" s="7"/>
      <c r="P6353" s="14"/>
      <c r="Q6353" s="13"/>
    </row>
    <row r="6354" spans="3:17" x14ac:dyDescent="0.25">
      <c r="C6354" s="12"/>
      <c r="D6354" s="7"/>
      <c r="P6354" s="14"/>
      <c r="Q6354" s="13"/>
    </row>
    <row r="6355" spans="3:17" x14ac:dyDescent="0.25">
      <c r="C6355" s="12"/>
      <c r="D6355" s="7"/>
      <c r="P6355" s="14"/>
      <c r="Q6355" s="13"/>
    </row>
    <row r="6356" spans="3:17" x14ac:dyDescent="0.25">
      <c r="C6356" s="12"/>
      <c r="D6356" s="7"/>
      <c r="P6356" s="14"/>
      <c r="Q6356" s="13"/>
    </row>
    <row r="6357" spans="3:17" x14ac:dyDescent="0.25">
      <c r="C6357" s="12"/>
      <c r="D6357" s="7"/>
      <c r="P6357" s="14"/>
      <c r="Q6357" s="13"/>
    </row>
    <row r="6358" spans="3:17" x14ac:dyDescent="0.25">
      <c r="C6358" s="12"/>
      <c r="D6358" s="7"/>
      <c r="P6358" s="14"/>
      <c r="Q6358" s="13"/>
    </row>
    <row r="6359" spans="3:17" x14ac:dyDescent="0.25">
      <c r="C6359" s="12"/>
      <c r="D6359" s="7"/>
      <c r="P6359" s="14"/>
      <c r="Q6359" s="13"/>
    </row>
    <row r="6360" spans="3:17" x14ac:dyDescent="0.25">
      <c r="C6360" s="12"/>
      <c r="D6360" s="7"/>
      <c r="P6360" s="14"/>
      <c r="Q6360" s="13"/>
    </row>
    <row r="6361" spans="3:17" x14ac:dyDescent="0.25">
      <c r="C6361" s="12"/>
      <c r="D6361" s="7"/>
      <c r="P6361" s="14"/>
      <c r="Q6361" s="13"/>
    </row>
    <row r="6362" spans="3:17" x14ac:dyDescent="0.25">
      <c r="C6362" s="12"/>
      <c r="D6362" s="7"/>
      <c r="P6362" s="14"/>
      <c r="Q6362" s="13"/>
    </row>
    <row r="6363" spans="3:17" x14ac:dyDescent="0.25">
      <c r="C6363" s="12"/>
      <c r="D6363" s="7"/>
      <c r="P6363" s="14"/>
      <c r="Q6363" s="13"/>
    </row>
    <row r="6364" spans="3:17" x14ac:dyDescent="0.25">
      <c r="C6364" s="12"/>
      <c r="D6364" s="7"/>
      <c r="P6364" s="14"/>
      <c r="Q6364" s="13"/>
    </row>
    <row r="6365" spans="3:17" x14ac:dyDescent="0.25">
      <c r="C6365" s="12"/>
      <c r="D6365" s="7"/>
      <c r="P6365" s="14"/>
      <c r="Q6365" s="13"/>
    </row>
    <row r="6366" spans="3:17" x14ac:dyDescent="0.25">
      <c r="C6366" s="12"/>
      <c r="D6366" s="7"/>
      <c r="P6366" s="14"/>
      <c r="Q6366" s="13"/>
    </row>
    <row r="6367" spans="3:17" x14ac:dyDescent="0.25">
      <c r="C6367" s="12"/>
      <c r="D6367" s="7"/>
      <c r="P6367" s="14"/>
      <c r="Q6367" s="13"/>
    </row>
    <row r="6368" spans="3:17" x14ac:dyDescent="0.25">
      <c r="C6368" s="12"/>
      <c r="D6368" s="7"/>
      <c r="P6368" s="14"/>
      <c r="Q6368" s="13"/>
    </row>
    <row r="6369" spans="3:17" x14ac:dyDescent="0.25">
      <c r="C6369" s="12"/>
      <c r="D6369" s="7"/>
      <c r="P6369" s="14"/>
      <c r="Q6369" s="13"/>
    </row>
    <row r="6370" spans="3:17" x14ac:dyDescent="0.25">
      <c r="C6370" s="12"/>
      <c r="D6370" s="7"/>
      <c r="P6370" s="14"/>
      <c r="Q6370" s="13"/>
    </row>
    <row r="6371" spans="3:17" x14ac:dyDescent="0.25">
      <c r="C6371" s="12"/>
      <c r="D6371" s="7"/>
      <c r="P6371" s="14"/>
      <c r="Q6371" s="13"/>
    </row>
    <row r="6372" spans="3:17" x14ac:dyDescent="0.25">
      <c r="C6372" s="12"/>
      <c r="D6372" s="7"/>
      <c r="P6372" s="14"/>
      <c r="Q6372" s="13"/>
    </row>
    <row r="6373" spans="3:17" x14ac:dyDescent="0.25">
      <c r="C6373" s="12"/>
      <c r="D6373" s="7"/>
      <c r="P6373" s="14"/>
      <c r="Q6373" s="13"/>
    </row>
    <row r="6374" spans="3:17" x14ac:dyDescent="0.25">
      <c r="C6374" s="12"/>
      <c r="D6374" s="7"/>
      <c r="P6374" s="14"/>
      <c r="Q6374" s="13"/>
    </row>
    <row r="6375" spans="3:17" x14ac:dyDescent="0.25">
      <c r="C6375" s="12"/>
      <c r="D6375" s="7"/>
      <c r="P6375" s="14"/>
      <c r="Q6375" s="13"/>
    </row>
    <row r="6376" spans="3:17" x14ac:dyDescent="0.25">
      <c r="C6376" s="12"/>
      <c r="D6376" s="7"/>
      <c r="P6376" s="14"/>
      <c r="Q6376" s="13"/>
    </row>
    <row r="6377" spans="3:17" x14ac:dyDescent="0.25">
      <c r="C6377" s="12"/>
      <c r="D6377" s="7"/>
      <c r="P6377" s="14"/>
      <c r="Q6377" s="13"/>
    </row>
    <row r="6378" spans="3:17" x14ac:dyDescent="0.25">
      <c r="C6378" s="12"/>
      <c r="D6378" s="7"/>
      <c r="P6378" s="14"/>
      <c r="Q6378" s="13"/>
    </row>
    <row r="6379" spans="3:17" x14ac:dyDescent="0.25">
      <c r="C6379" s="12"/>
      <c r="D6379" s="7"/>
      <c r="P6379" s="14"/>
      <c r="Q6379" s="13"/>
    </row>
    <row r="6380" spans="3:17" x14ac:dyDescent="0.25">
      <c r="C6380" s="12"/>
      <c r="D6380" s="7"/>
      <c r="P6380" s="14"/>
      <c r="Q6380" s="13"/>
    </row>
    <row r="6381" spans="3:17" x14ac:dyDescent="0.25">
      <c r="C6381" s="12"/>
      <c r="D6381" s="7"/>
      <c r="P6381" s="14"/>
      <c r="Q6381" s="13"/>
    </row>
    <row r="6382" spans="3:17" x14ac:dyDescent="0.25">
      <c r="C6382" s="12"/>
      <c r="D6382" s="7"/>
      <c r="P6382" s="14"/>
      <c r="Q6382" s="13"/>
    </row>
    <row r="6383" spans="3:17" x14ac:dyDescent="0.25">
      <c r="C6383" s="12"/>
      <c r="D6383" s="7"/>
      <c r="P6383" s="14"/>
      <c r="Q6383" s="13"/>
    </row>
    <row r="6384" spans="3:17" x14ac:dyDescent="0.25">
      <c r="C6384" s="12"/>
      <c r="D6384" s="7"/>
      <c r="P6384" s="14"/>
      <c r="Q6384" s="13"/>
    </row>
    <row r="6385" spans="3:17" x14ac:dyDescent="0.25">
      <c r="C6385" s="12"/>
      <c r="D6385" s="7"/>
      <c r="P6385" s="14"/>
      <c r="Q6385" s="13"/>
    </row>
    <row r="6386" spans="3:17" x14ac:dyDescent="0.25">
      <c r="C6386" s="12"/>
      <c r="D6386" s="7"/>
      <c r="P6386" s="14"/>
      <c r="Q6386" s="13"/>
    </row>
    <row r="6387" spans="3:17" x14ac:dyDescent="0.25">
      <c r="C6387" s="12"/>
      <c r="D6387" s="7"/>
      <c r="P6387" s="14"/>
      <c r="Q6387" s="13"/>
    </row>
    <row r="6388" spans="3:17" x14ac:dyDescent="0.25">
      <c r="C6388" s="12"/>
      <c r="D6388" s="7"/>
      <c r="P6388" s="14"/>
      <c r="Q6388" s="13"/>
    </row>
    <row r="6389" spans="3:17" x14ac:dyDescent="0.25">
      <c r="C6389" s="12"/>
      <c r="D6389" s="7"/>
      <c r="P6389" s="14"/>
      <c r="Q6389" s="13"/>
    </row>
    <row r="6390" spans="3:17" x14ac:dyDescent="0.25">
      <c r="C6390" s="12"/>
      <c r="D6390" s="7"/>
      <c r="P6390" s="14"/>
      <c r="Q6390" s="13"/>
    </row>
    <row r="6391" spans="3:17" x14ac:dyDescent="0.25">
      <c r="C6391" s="12"/>
      <c r="D6391" s="7"/>
      <c r="P6391" s="14"/>
      <c r="Q6391" s="13"/>
    </row>
    <row r="6392" spans="3:17" x14ac:dyDescent="0.25">
      <c r="C6392" s="12"/>
      <c r="D6392" s="7"/>
      <c r="P6392" s="14"/>
      <c r="Q6392" s="13"/>
    </row>
    <row r="6393" spans="3:17" x14ac:dyDescent="0.25">
      <c r="C6393" s="12"/>
      <c r="D6393" s="7"/>
      <c r="P6393" s="14"/>
      <c r="Q6393" s="13"/>
    </row>
    <row r="6394" spans="3:17" x14ac:dyDescent="0.25">
      <c r="C6394" s="12"/>
      <c r="D6394" s="7"/>
      <c r="P6394" s="14"/>
      <c r="Q6394" s="13"/>
    </row>
    <row r="6395" spans="3:17" x14ac:dyDescent="0.25">
      <c r="C6395" s="12"/>
      <c r="D6395" s="7"/>
      <c r="P6395" s="14"/>
      <c r="Q6395" s="13"/>
    </row>
    <row r="6396" spans="3:17" x14ac:dyDescent="0.25">
      <c r="C6396" s="12"/>
      <c r="D6396" s="7"/>
      <c r="P6396" s="14"/>
      <c r="Q6396" s="13"/>
    </row>
    <row r="6397" spans="3:17" x14ac:dyDescent="0.25">
      <c r="C6397" s="12"/>
      <c r="D6397" s="7"/>
      <c r="P6397" s="14"/>
      <c r="Q6397" s="13"/>
    </row>
    <row r="6398" spans="3:17" x14ac:dyDescent="0.25">
      <c r="C6398" s="12"/>
      <c r="D6398" s="7"/>
      <c r="P6398" s="14"/>
      <c r="Q6398" s="13"/>
    </row>
    <row r="6399" spans="3:17" x14ac:dyDescent="0.25">
      <c r="C6399" s="12"/>
      <c r="D6399" s="7"/>
      <c r="P6399" s="14"/>
      <c r="Q6399" s="13"/>
    </row>
    <row r="6400" spans="3:17" x14ac:dyDescent="0.25">
      <c r="C6400" s="12"/>
      <c r="D6400" s="7"/>
      <c r="P6400" s="14"/>
      <c r="Q6400" s="13"/>
    </row>
    <row r="6401" spans="3:17" x14ac:dyDescent="0.25">
      <c r="C6401" s="12"/>
      <c r="D6401" s="7"/>
      <c r="P6401" s="14"/>
      <c r="Q6401" s="13"/>
    </row>
    <row r="6402" spans="3:17" x14ac:dyDescent="0.25">
      <c r="C6402" s="12"/>
      <c r="D6402" s="7"/>
      <c r="P6402" s="14"/>
      <c r="Q6402" s="13"/>
    </row>
    <row r="6403" spans="3:17" x14ac:dyDescent="0.25">
      <c r="C6403" s="12"/>
      <c r="D6403" s="7"/>
      <c r="P6403" s="14"/>
      <c r="Q6403" s="13"/>
    </row>
    <row r="6404" spans="3:17" x14ac:dyDescent="0.25">
      <c r="C6404" s="12"/>
      <c r="D6404" s="7"/>
      <c r="P6404" s="14"/>
      <c r="Q6404" s="13"/>
    </row>
    <row r="6405" spans="3:17" x14ac:dyDescent="0.25">
      <c r="C6405" s="12"/>
      <c r="D6405" s="7"/>
      <c r="P6405" s="14"/>
      <c r="Q6405" s="13"/>
    </row>
    <row r="6406" spans="3:17" x14ac:dyDescent="0.25">
      <c r="C6406" s="12"/>
      <c r="D6406" s="7"/>
      <c r="P6406" s="14"/>
      <c r="Q6406" s="13"/>
    </row>
    <row r="6407" spans="3:17" x14ac:dyDescent="0.25">
      <c r="C6407" s="12"/>
      <c r="D6407" s="7"/>
      <c r="P6407" s="14"/>
      <c r="Q6407" s="13"/>
    </row>
    <row r="6408" spans="3:17" x14ac:dyDescent="0.25">
      <c r="C6408" s="12"/>
      <c r="D6408" s="7"/>
      <c r="P6408" s="14"/>
      <c r="Q6408" s="13"/>
    </row>
    <row r="6409" spans="3:17" x14ac:dyDescent="0.25">
      <c r="C6409" s="12"/>
      <c r="D6409" s="7"/>
      <c r="P6409" s="14"/>
      <c r="Q6409" s="13"/>
    </row>
    <row r="6410" spans="3:17" x14ac:dyDescent="0.25">
      <c r="C6410" s="12"/>
      <c r="D6410" s="7"/>
      <c r="P6410" s="14"/>
      <c r="Q6410" s="13"/>
    </row>
    <row r="6411" spans="3:17" x14ac:dyDescent="0.25">
      <c r="C6411" s="12"/>
      <c r="D6411" s="7"/>
      <c r="P6411" s="14"/>
      <c r="Q6411" s="13"/>
    </row>
    <row r="6412" spans="3:17" x14ac:dyDescent="0.25">
      <c r="C6412" s="12"/>
      <c r="D6412" s="7"/>
      <c r="P6412" s="14"/>
      <c r="Q6412" s="13"/>
    </row>
    <row r="6413" spans="3:17" x14ac:dyDescent="0.25">
      <c r="C6413" s="12"/>
      <c r="D6413" s="7"/>
      <c r="P6413" s="14"/>
      <c r="Q6413" s="13"/>
    </row>
    <row r="6414" spans="3:17" x14ac:dyDescent="0.25">
      <c r="C6414" s="12"/>
      <c r="D6414" s="7"/>
      <c r="P6414" s="14"/>
      <c r="Q6414" s="13"/>
    </row>
    <row r="6415" spans="3:17" x14ac:dyDescent="0.25">
      <c r="C6415" s="12"/>
      <c r="D6415" s="7"/>
      <c r="P6415" s="14"/>
      <c r="Q6415" s="13"/>
    </row>
    <row r="6416" spans="3:17" x14ac:dyDescent="0.25">
      <c r="C6416" s="12"/>
      <c r="D6416" s="7"/>
      <c r="P6416" s="14"/>
      <c r="Q6416" s="13"/>
    </row>
    <row r="6417" spans="3:17" x14ac:dyDescent="0.25">
      <c r="C6417" s="12"/>
      <c r="D6417" s="7"/>
      <c r="P6417" s="14"/>
      <c r="Q6417" s="13"/>
    </row>
    <row r="6418" spans="3:17" x14ac:dyDescent="0.25">
      <c r="C6418" s="12"/>
      <c r="D6418" s="7"/>
      <c r="P6418" s="14"/>
      <c r="Q6418" s="13"/>
    </row>
    <row r="6419" spans="3:17" x14ac:dyDescent="0.25">
      <c r="C6419" s="12"/>
      <c r="D6419" s="7"/>
      <c r="P6419" s="14"/>
      <c r="Q6419" s="13"/>
    </row>
    <row r="6420" spans="3:17" x14ac:dyDescent="0.25">
      <c r="C6420" s="12"/>
      <c r="D6420" s="7"/>
      <c r="P6420" s="14"/>
      <c r="Q6420" s="13"/>
    </row>
    <row r="6421" spans="3:17" x14ac:dyDescent="0.25">
      <c r="C6421" s="12"/>
      <c r="D6421" s="7"/>
      <c r="P6421" s="14"/>
      <c r="Q6421" s="13"/>
    </row>
    <row r="6422" spans="3:17" x14ac:dyDescent="0.25">
      <c r="C6422" s="12"/>
      <c r="D6422" s="7"/>
      <c r="P6422" s="14"/>
      <c r="Q6422" s="13"/>
    </row>
    <row r="6423" spans="3:17" x14ac:dyDescent="0.25">
      <c r="C6423" s="12"/>
      <c r="D6423" s="7"/>
      <c r="P6423" s="14"/>
      <c r="Q6423" s="13"/>
    </row>
    <row r="6424" spans="3:17" x14ac:dyDescent="0.25">
      <c r="C6424" s="12"/>
      <c r="D6424" s="7"/>
      <c r="P6424" s="14"/>
      <c r="Q6424" s="13"/>
    </row>
    <row r="6425" spans="3:17" x14ac:dyDescent="0.25">
      <c r="C6425" s="12"/>
      <c r="D6425" s="7"/>
      <c r="P6425" s="14"/>
      <c r="Q6425" s="13"/>
    </row>
    <row r="6426" spans="3:17" x14ac:dyDescent="0.25">
      <c r="C6426" s="12"/>
      <c r="D6426" s="7"/>
      <c r="P6426" s="14"/>
      <c r="Q6426" s="13"/>
    </row>
    <row r="6427" spans="3:17" x14ac:dyDescent="0.25">
      <c r="C6427" s="12"/>
      <c r="D6427" s="7"/>
      <c r="P6427" s="14"/>
      <c r="Q6427" s="13"/>
    </row>
    <row r="6428" spans="3:17" x14ac:dyDescent="0.25">
      <c r="C6428" s="12"/>
      <c r="D6428" s="7"/>
      <c r="P6428" s="14"/>
      <c r="Q6428" s="13"/>
    </row>
    <row r="6429" spans="3:17" x14ac:dyDescent="0.25">
      <c r="C6429" s="12"/>
      <c r="D6429" s="7"/>
      <c r="P6429" s="14"/>
      <c r="Q6429" s="13"/>
    </row>
    <row r="6430" spans="3:17" x14ac:dyDescent="0.25">
      <c r="C6430" s="12"/>
      <c r="D6430" s="7"/>
      <c r="P6430" s="14"/>
      <c r="Q6430" s="13"/>
    </row>
    <row r="6431" spans="3:17" x14ac:dyDescent="0.25">
      <c r="C6431" s="12"/>
      <c r="D6431" s="7"/>
      <c r="P6431" s="14"/>
      <c r="Q6431" s="13"/>
    </row>
    <row r="6432" spans="3:17" x14ac:dyDescent="0.25">
      <c r="C6432" s="12"/>
      <c r="D6432" s="7"/>
      <c r="P6432" s="14"/>
      <c r="Q6432" s="13"/>
    </row>
    <row r="6433" spans="3:17" x14ac:dyDescent="0.25">
      <c r="C6433" s="12"/>
      <c r="D6433" s="7"/>
      <c r="P6433" s="14"/>
      <c r="Q6433" s="13"/>
    </row>
    <row r="6434" spans="3:17" x14ac:dyDescent="0.25">
      <c r="C6434" s="12"/>
      <c r="D6434" s="7"/>
      <c r="P6434" s="14"/>
      <c r="Q6434" s="13"/>
    </row>
    <row r="6435" spans="3:17" x14ac:dyDescent="0.25">
      <c r="C6435" s="12"/>
      <c r="D6435" s="7"/>
      <c r="P6435" s="14"/>
      <c r="Q6435" s="13"/>
    </row>
    <row r="6436" spans="3:17" x14ac:dyDescent="0.25">
      <c r="C6436" s="12"/>
      <c r="D6436" s="7"/>
      <c r="P6436" s="14"/>
      <c r="Q6436" s="13"/>
    </row>
    <row r="6437" spans="3:17" x14ac:dyDescent="0.25">
      <c r="C6437" s="12"/>
      <c r="D6437" s="7"/>
      <c r="P6437" s="14"/>
      <c r="Q6437" s="13"/>
    </row>
    <row r="6438" spans="3:17" x14ac:dyDescent="0.25">
      <c r="C6438" s="12"/>
      <c r="D6438" s="7"/>
      <c r="P6438" s="14"/>
      <c r="Q6438" s="13"/>
    </row>
    <row r="6439" spans="3:17" x14ac:dyDescent="0.25">
      <c r="C6439" s="12"/>
      <c r="D6439" s="7"/>
      <c r="P6439" s="14"/>
      <c r="Q6439" s="13"/>
    </row>
    <row r="6440" spans="3:17" x14ac:dyDescent="0.25">
      <c r="C6440" s="12"/>
      <c r="D6440" s="7"/>
      <c r="P6440" s="14"/>
      <c r="Q6440" s="13"/>
    </row>
    <row r="6441" spans="3:17" x14ac:dyDescent="0.25">
      <c r="C6441" s="12"/>
      <c r="D6441" s="7"/>
      <c r="P6441" s="14"/>
      <c r="Q6441" s="13"/>
    </row>
    <row r="6442" spans="3:17" x14ac:dyDescent="0.25">
      <c r="C6442" s="12"/>
      <c r="D6442" s="7"/>
      <c r="P6442" s="14"/>
      <c r="Q6442" s="13"/>
    </row>
    <row r="6443" spans="3:17" x14ac:dyDescent="0.25">
      <c r="C6443" s="12"/>
      <c r="D6443" s="7"/>
      <c r="P6443" s="14"/>
      <c r="Q6443" s="13"/>
    </row>
    <row r="6444" spans="3:17" x14ac:dyDescent="0.25">
      <c r="C6444" s="12"/>
      <c r="D6444" s="7"/>
      <c r="P6444" s="14"/>
      <c r="Q6444" s="13"/>
    </row>
    <row r="6445" spans="3:17" x14ac:dyDescent="0.25">
      <c r="C6445" s="12"/>
      <c r="D6445" s="7"/>
      <c r="P6445" s="14"/>
      <c r="Q6445" s="13"/>
    </row>
    <row r="6446" spans="3:17" x14ac:dyDescent="0.25">
      <c r="C6446" s="12"/>
      <c r="D6446" s="7"/>
      <c r="P6446" s="14"/>
      <c r="Q6446" s="13"/>
    </row>
    <row r="6447" spans="3:17" x14ac:dyDescent="0.25">
      <c r="C6447" s="12"/>
      <c r="D6447" s="7"/>
      <c r="P6447" s="14"/>
      <c r="Q6447" s="13"/>
    </row>
    <row r="6448" spans="3:17" x14ac:dyDescent="0.25">
      <c r="C6448" s="12"/>
      <c r="D6448" s="7"/>
      <c r="P6448" s="14"/>
      <c r="Q6448" s="13"/>
    </row>
    <row r="6449" spans="3:17" x14ac:dyDescent="0.25">
      <c r="C6449" s="12"/>
      <c r="D6449" s="7"/>
      <c r="P6449" s="14"/>
      <c r="Q6449" s="13"/>
    </row>
    <row r="6450" spans="3:17" x14ac:dyDescent="0.25">
      <c r="C6450" s="12"/>
      <c r="D6450" s="7"/>
      <c r="P6450" s="14"/>
      <c r="Q6450" s="13"/>
    </row>
    <row r="6451" spans="3:17" x14ac:dyDescent="0.25">
      <c r="C6451" s="12"/>
      <c r="D6451" s="7"/>
      <c r="P6451" s="14"/>
      <c r="Q6451" s="13"/>
    </row>
    <row r="6452" spans="3:17" x14ac:dyDescent="0.25">
      <c r="C6452" s="12"/>
      <c r="D6452" s="7"/>
      <c r="P6452" s="14"/>
      <c r="Q6452" s="13"/>
    </row>
    <row r="6453" spans="3:17" x14ac:dyDescent="0.25">
      <c r="C6453" s="12"/>
      <c r="D6453" s="7"/>
      <c r="P6453" s="14"/>
      <c r="Q6453" s="13"/>
    </row>
    <row r="6454" spans="3:17" x14ac:dyDescent="0.25">
      <c r="C6454" s="12"/>
      <c r="D6454" s="7"/>
      <c r="P6454" s="14"/>
      <c r="Q6454" s="13"/>
    </row>
    <row r="6455" spans="3:17" x14ac:dyDescent="0.25">
      <c r="C6455" s="12"/>
      <c r="D6455" s="7"/>
      <c r="P6455" s="14"/>
      <c r="Q6455" s="13"/>
    </row>
    <row r="6456" spans="3:17" x14ac:dyDescent="0.25">
      <c r="C6456" s="12"/>
      <c r="D6456" s="7"/>
      <c r="P6456" s="14"/>
      <c r="Q6456" s="13"/>
    </row>
    <row r="6457" spans="3:17" x14ac:dyDescent="0.25">
      <c r="C6457" s="12"/>
      <c r="D6457" s="7"/>
      <c r="P6457" s="14"/>
      <c r="Q6457" s="13"/>
    </row>
    <row r="6458" spans="3:17" x14ac:dyDescent="0.25">
      <c r="C6458" s="12"/>
      <c r="D6458" s="7"/>
      <c r="P6458" s="14"/>
      <c r="Q6458" s="13"/>
    </row>
    <row r="6459" spans="3:17" x14ac:dyDescent="0.25">
      <c r="C6459" s="12"/>
      <c r="D6459" s="7"/>
      <c r="P6459" s="14"/>
      <c r="Q6459" s="13"/>
    </row>
    <row r="6460" spans="3:17" x14ac:dyDescent="0.25">
      <c r="C6460" s="12"/>
      <c r="D6460" s="7"/>
      <c r="P6460" s="14"/>
      <c r="Q6460" s="13"/>
    </row>
    <row r="6461" spans="3:17" x14ac:dyDescent="0.25">
      <c r="C6461" s="12"/>
      <c r="D6461" s="7"/>
      <c r="P6461" s="14"/>
      <c r="Q6461" s="13"/>
    </row>
    <row r="6462" spans="3:17" x14ac:dyDescent="0.25">
      <c r="C6462" s="12"/>
      <c r="D6462" s="7"/>
      <c r="P6462" s="14"/>
      <c r="Q6462" s="13"/>
    </row>
    <row r="6463" spans="3:17" x14ac:dyDescent="0.25">
      <c r="C6463" s="12"/>
      <c r="D6463" s="7"/>
      <c r="P6463" s="14"/>
      <c r="Q6463" s="13"/>
    </row>
    <row r="6464" spans="3:17" x14ac:dyDescent="0.25">
      <c r="C6464" s="12"/>
      <c r="D6464" s="7"/>
      <c r="P6464" s="14"/>
      <c r="Q6464" s="13"/>
    </row>
    <row r="6465" spans="3:17" x14ac:dyDescent="0.25">
      <c r="C6465" s="12"/>
      <c r="D6465" s="7"/>
      <c r="P6465" s="14"/>
      <c r="Q6465" s="13"/>
    </row>
    <row r="6466" spans="3:17" x14ac:dyDescent="0.25">
      <c r="C6466" s="12"/>
      <c r="D6466" s="7"/>
      <c r="P6466" s="14"/>
      <c r="Q6466" s="13"/>
    </row>
    <row r="6467" spans="3:17" x14ac:dyDescent="0.25">
      <c r="C6467" s="12"/>
      <c r="D6467" s="7"/>
      <c r="P6467" s="14"/>
      <c r="Q6467" s="13"/>
    </row>
    <row r="6468" spans="3:17" x14ac:dyDescent="0.25">
      <c r="C6468" s="12"/>
      <c r="D6468" s="7"/>
      <c r="P6468" s="14"/>
      <c r="Q6468" s="13"/>
    </row>
    <row r="6469" spans="3:17" x14ac:dyDescent="0.25">
      <c r="C6469" s="12"/>
      <c r="D6469" s="7"/>
      <c r="P6469" s="14"/>
      <c r="Q6469" s="13"/>
    </row>
    <row r="6470" spans="3:17" x14ac:dyDescent="0.25">
      <c r="C6470" s="12"/>
      <c r="D6470" s="7"/>
      <c r="P6470" s="14"/>
      <c r="Q6470" s="13"/>
    </row>
    <row r="6471" spans="3:17" x14ac:dyDescent="0.25">
      <c r="C6471" s="12"/>
      <c r="D6471" s="7"/>
      <c r="P6471" s="14"/>
      <c r="Q6471" s="13"/>
    </row>
    <row r="6472" spans="3:17" x14ac:dyDescent="0.25">
      <c r="C6472" s="12"/>
      <c r="D6472" s="7"/>
      <c r="P6472" s="14"/>
      <c r="Q6472" s="13"/>
    </row>
    <row r="6473" spans="3:17" x14ac:dyDescent="0.25">
      <c r="C6473" s="12"/>
      <c r="D6473" s="7"/>
      <c r="P6473" s="14"/>
      <c r="Q6473" s="13"/>
    </row>
    <row r="6474" spans="3:17" x14ac:dyDescent="0.25">
      <c r="C6474" s="12"/>
      <c r="D6474" s="7"/>
      <c r="P6474" s="14"/>
      <c r="Q6474" s="13"/>
    </row>
    <row r="6475" spans="3:17" x14ac:dyDescent="0.25">
      <c r="C6475" s="12"/>
      <c r="D6475" s="7"/>
      <c r="P6475" s="14"/>
      <c r="Q6475" s="13"/>
    </row>
    <row r="6476" spans="3:17" x14ac:dyDescent="0.25">
      <c r="C6476" s="12"/>
      <c r="D6476" s="7"/>
      <c r="P6476" s="14"/>
      <c r="Q6476" s="13"/>
    </row>
    <row r="6477" spans="3:17" x14ac:dyDescent="0.25">
      <c r="C6477" s="12"/>
      <c r="D6477" s="7"/>
      <c r="P6477" s="14"/>
      <c r="Q6477" s="13"/>
    </row>
    <row r="6478" spans="3:17" x14ac:dyDescent="0.25">
      <c r="C6478" s="12"/>
      <c r="D6478" s="7"/>
      <c r="P6478" s="14"/>
      <c r="Q6478" s="13"/>
    </row>
    <row r="6479" spans="3:17" x14ac:dyDescent="0.25">
      <c r="C6479" s="12"/>
      <c r="D6479" s="7"/>
      <c r="P6479" s="14"/>
      <c r="Q6479" s="13"/>
    </row>
    <row r="6480" spans="3:17" x14ac:dyDescent="0.25">
      <c r="C6480" s="12"/>
      <c r="D6480" s="7"/>
      <c r="P6480" s="14"/>
      <c r="Q6480" s="13"/>
    </row>
    <row r="6481" spans="3:17" x14ac:dyDescent="0.25">
      <c r="C6481" s="12"/>
      <c r="D6481" s="7"/>
      <c r="P6481" s="14"/>
      <c r="Q6481" s="13"/>
    </row>
    <row r="6482" spans="3:17" x14ac:dyDescent="0.25">
      <c r="C6482" s="12"/>
      <c r="D6482" s="7"/>
      <c r="P6482" s="14"/>
      <c r="Q6482" s="13"/>
    </row>
    <row r="6483" spans="3:17" x14ac:dyDescent="0.25">
      <c r="C6483" s="12"/>
      <c r="D6483" s="7"/>
      <c r="P6483" s="14"/>
      <c r="Q6483" s="13"/>
    </row>
    <row r="6484" spans="3:17" x14ac:dyDescent="0.25">
      <c r="C6484" s="12"/>
      <c r="D6484" s="7"/>
      <c r="P6484" s="14"/>
      <c r="Q6484" s="13"/>
    </row>
    <row r="6485" spans="3:17" x14ac:dyDescent="0.25">
      <c r="C6485" s="12"/>
      <c r="D6485" s="7"/>
      <c r="P6485" s="14"/>
      <c r="Q6485" s="13"/>
    </row>
    <row r="6486" spans="3:17" x14ac:dyDescent="0.25">
      <c r="C6486" s="12"/>
      <c r="D6486" s="7"/>
      <c r="P6486" s="14"/>
      <c r="Q6486" s="13"/>
    </row>
    <row r="6487" spans="3:17" x14ac:dyDescent="0.25">
      <c r="C6487" s="12"/>
      <c r="D6487" s="7"/>
      <c r="P6487" s="14"/>
      <c r="Q6487" s="13"/>
    </row>
    <row r="6488" spans="3:17" x14ac:dyDescent="0.25">
      <c r="C6488" s="12"/>
      <c r="D6488" s="7"/>
      <c r="P6488" s="14"/>
      <c r="Q6488" s="13"/>
    </row>
    <row r="6489" spans="3:17" x14ac:dyDescent="0.25">
      <c r="C6489" s="12"/>
      <c r="D6489" s="7"/>
      <c r="P6489" s="14"/>
      <c r="Q6489" s="13"/>
    </row>
    <row r="6490" spans="3:17" x14ac:dyDescent="0.25">
      <c r="C6490" s="12"/>
      <c r="D6490" s="7"/>
      <c r="P6490" s="14"/>
      <c r="Q6490" s="13"/>
    </row>
    <row r="6491" spans="3:17" x14ac:dyDescent="0.25">
      <c r="C6491" s="12"/>
      <c r="D6491" s="7"/>
      <c r="P6491" s="14"/>
      <c r="Q6491" s="13"/>
    </row>
    <row r="6492" spans="3:17" x14ac:dyDescent="0.25">
      <c r="C6492" s="12"/>
      <c r="D6492" s="7"/>
      <c r="P6492" s="14"/>
      <c r="Q6492" s="13"/>
    </row>
    <row r="6493" spans="3:17" x14ac:dyDescent="0.25">
      <c r="C6493" s="12"/>
      <c r="D6493" s="7"/>
      <c r="P6493" s="14"/>
      <c r="Q6493" s="13"/>
    </row>
    <row r="6494" spans="3:17" x14ac:dyDescent="0.25">
      <c r="C6494" s="12"/>
      <c r="D6494" s="7"/>
      <c r="P6494" s="14"/>
      <c r="Q6494" s="13"/>
    </row>
    <row r="6495" spans="3:17" x14ac:dyDescent="0.25">
      <c r="C6495" s="12"/>
      <c r="D6495" s="7"/>
      <c r="P6495" s="14"/>
      <c r="Q6495" s="13"/>
    </row>
    <row r="6496" spans="3:17" x14ac:dyDescent="0.25">
      <c r="C6496" s="12"/>
      <c r="D6496" s="7"/>
      <c r="P6496" s="14"/>
      <c r="Q6496" s="13"/>
    </row>
    <row r="6497" spans="3:17" x14ac:dyDescent="0.25">
      <c r="C6497" s="12"/>
      <c r="D6497" s="7"/>
      <c r="P6497" s="14"/>
      <c r="Q6497" s="13"/>
    </row>
    <row r="6498" spans="3:17" x14ac:dyDescent="0.25">
      <c r="C6498" s="12"/>
      <c r="D6498" s="7"/>
      <c r="P6498" s="14"/>
      <c r="Q6498" s="13"/>
    </row>
    <row r="6499" spans="3:17" x14ac:dyDescent="0.25">
      <c r="C6499" s="12"/>
      <c r="D6499" s="7"/>
      <c r="P6499" s="14"/>
      <c r="Q6499" s="13"/>
    </row>
    <row r="6500" spans="3:17" x14ac:dyDescent="0.25">
      <c r="C6500" s="12"/>
      <c r="D6500" s="7"/>
      <c r="P6500" s="14"/>
      <c r="Q6500" s="13"/>
    </row>
    <row r="6501" spans="3:17" x14ac:dyDescent="0.25">
      <c r="C6501" s="12"/>
      <c r="D6501" s="7"/>
      <c r="P6501" s="14"/>
      <c r="Q6501" s="13"/>
    </row>
    <row r="6502" spans="3:17" x14ac:dyDescent="0.25">
      <c r="C6502" s="12"/>
      <c r="D6502" s="7"/>
      <c r="P6502" s="14"/>
      <c r="Q6502" s="13"/>
    </row>
    <row r="6503" spans="3:17" x14ac:dyDescent="0.25">
      <c r="C6503" s="12"/>
      <c r="D6503" s="7"/>
      <c r="P6503" s="14"/>
      <c r="Q6503" s="13"/>
    </row>
    <row r="6504" spans="3:17" x14ac:dyDescent="0.25">
      <c r="C6504" s="12"/>
      <c r="D6504" s="7"/>
      <c r="P6504" s="14"/>
      <c r="Q6504" s="13"/>
    </row>
    <row r="6505" spans="3:17" x14ac:dyDescent="0.25">
      <c r="C6505" s="12"/>
      <c r="D6505" s="7"/>
      <c r="P6505" s="14"/>
      <c r="Q6505" s="13"/>
    </row>
    <row r="6506" spans="3:17" x14ac:dyDescent="0.25">
      <c r="C6506" s="12"/>
      <c r="D6506" s="7"/>
      <c r="P6506" s="14"/>
      <c r="Q6506" s="13"/>
    </row>
    <row r="6507" spans="3:17" x14ac:dyDescent="0.25">
      <c r="C6507" s="12"/>
      <c r="D6507" s="7"/>
      <c r="P6507" s="14"/>
      <c r="Q6507" s="13"/>
    </row>
    <row r="6508" spans="3:17" x14ac:dyDescent="0.25">
      <c r="C6508" s="12"/>
      <c r="D6508" s="7"/>
      <c r="P6508" s="14"/>
      <c r="Q6508" s="13"/>
    </row>
    <row r="6509" spans="3:17" x14ac:dyDescent="0.25">
      <c r="C6509" s="12"/>
      <c r="D6509" s="7"/>
      <c r="P6509" s="14"/>
      <c r="Q6509" s="13"/>
    </row>
    <row r="6510" spans="3:17" x14ac:dyDescent="0.25">
      <c r="C6510" s="12"/>
      <c r="D6510" s="7"/>
      <c r="P6510" s="14"/>
      <c r="Q6510" s="13"/>
    </row>
    <row r="6511" spans="3:17" x14ac:dyDescent="0.25">
      <c r="C6511" s="12"/>
      <c r="D6511" s="7"/>
      <c r="P6511" s="14"/>
      <c r="Q6511" s="13"/>
    </row>
    <row r="6512" spans="3:17" x14ac:dyDescent="0.25">
      <c r="C6512" s="12"/>
      <c r="D6512" s="7"/>
      <c r="P6512" s="14"/>
      <c r="Q6512" s="13"/>
    </row>
    <row r="6513" spans="3:17" x14ac:dyDescent="0.25">
      <c r="C6513" s="12"/>
      <c r="D6513" s="7"/>
      <c r="P6513" s="14"/>
      <c r="Q6513" s="13"/>
    </row>
    <row r="6514" spans="3:17" x14ac:dyDescent="0.25">
      <c r="C6514" s="12"/>
      <c r="D6514" s="7"/>
      <c r="P6514" s="14"/>
      <c r="Q6514" s="13"/>
    </row>
    <row r="6515" spans="3:17" x14ac:dyDescent="0.25">
      <c r="C6515" s="12"/>
      <c r="D6515" s="7"/>
      <c r="P6515" s="14"/>
      <c r="Q6515" s="13"/>
    </row>
    <row r="6516" spans="3:17" x14ac:dyDescent="0.25">
      <c r="C6516" s="12"/>
      <c r="D6516" s="7"/>
      <c r="P6516" s="14"/>
      <c r="Q6516" s="13"/>
    </row>
    <row r="6517" spans="3:17" x14ac:dyDescent="0.25">
      <c r="C6517" s="12"/>
      <c r="D6517" s="7"/>
      <c r="P6517" s="14"/>
      <c r="Q6517" s="13"/>
    </row>
    <row r="6518" spans="3:17" x14ac:dyDescent="0.25">
      <c r="C6518" s="12"/>
      <c r="D6518" s="7"/>
      <c r="P6518" s="14"/>
      <c r="Q6518" s="13"/>
    </row>
    <row r="6519" spans="3:17" x14ac:dyDescent="0.25">
      <c r="C6519" s="12"/>
      <c r="D6519" s="7"/>
      <c r="P6519" s="14"/>
      <c r="Q6519" s="13"/>
    </row>
    <row r="6520" spans="3:17" x14ac:dyDescent="0.25">
      <c r="C6520" s="12"/>
      <c r="D6520" s="7"/>
      <c r="P6520" s="14"/>
      <c r="Q6520" s="13"/>
    </row>
    <row r="6521" spans="3:17" x14ac:dyDescent="0.25">
      <c r="C6521" s="12"/>
      <c r="D6521" s="7"/>
      <c r="P6521" s="14"/>
      <c r="Q6521" s="13"/>
    </row>
    <row r="6522" spans="3:17" x14ac:dyDescent="0.25">
      <c r="C6522" s="12"/>
      <c r="D6522" s="7"/>
      <c r="P6522" s="14"/>
      <c r="Q6522" s="13"/>
    </row>
    <row r="6523" spans="3:17" x14ac:dyDescent="0.25">
      <c r="C6523" s="12"/>
      <c r="D6523" s="7"/>
      <c r="P6523" s="14"/>
      <c r="Q6523" s="13"/>
    </row>
    <row r="6524" spans="3:17" x14ac:dyDescent="0.25">
      <c r="C6524" s="12"/>
      <c r="D6524" s="7"/>
      <c r="P6524" s="14"/>
      <c r="Q6524" s="13"/>
    </row>
    <row r="6525" spans="3:17" x14ac:dyDescent="0.25">
      <c r="C6525" s="12"/>
      <c r="D6525" s="7"/>
      <c r="P6525" s="14"/>
      <c r="Q6525" s="13"/>
    </row>
    <row r="6526" spans="3:17" x14ac:dyDescent="0.25">
      <c r="C6526" s="12"/>
      <c r="D6526" s="7"/>
      <c r="P6526" s="14"/>
      <c r="Q6526" s="13"/>
    </row>
    <row r="6527" spans="3:17" x14ac:dyDescent="0.25">
      <c r="C6527" s="12"/>
      <c r="D6527" s="7"/>
      <c r="P6527" s="14"/>
      <c r="Q6527" s="13"/>
    </row>
    <row r="6528" spans="3:17" x14ac:dyDescent="0.25">
      <c r="C6528" s="12"/>
      <c r="D6528" s="7"/>
      <c r="P6528" s="14"/>
      <c r="Q6528" s="13"/>
    </row>
    <row r="6529" spans="3:17" x14ac:dyDescent="0.25">
      <c r="C6529" s="12"/>
      <c r="D6529" s="7"/>
      <c r="P6529" s="14"/>
      <c r="Q6529" s="13"/>
    </row>
    <row r="6530" spans="3:17" x14ac:dyDescent="0.25">
      <c r="C6530" s="12"/>
      <c r="D6530" s="7"/>
      <c r="P6530" s="14"/>
      <c r="Q6530" s="13"/>
    </row>
    <row r="6531" spans="3:17" x14ac:dyDescent="0.25">
      <c r="C6531" s="12"/>
      <c r="D6531" s="7"/>
      <c r="P6531" s="14"/>
      <c r="Q6531" s="13"/>
    </row>
    <row r="6532" spans="3:17" x14ac:dyDescent="0.25">
      <c r="C6532" s="12"/>
      <c r="D6532" s="7"/>
      <c r="P6532" s="14"/>
      <c r="Q6532" s="13"/>
    </row>
    <row r="6533" spans="3:17" x14ac:dyDescent="0.25">
      <c r="C6533" s="12"/>
      <c r="D6533" s="7"/>
      <c r="P6533" s="14"/>
      <c r="Q6533" s="13"/>
    </row>
    <row r="6534" spans="3:17" x14ac:dyDescent="0.25">
      <c r="C6534" s="12"/>
      <c r="D6534" s="7"/>
      <c r="P6534" s="14"/>
      <c r="Q6534" s="13"/>
    </row>
    <row r="6535" spans="3:17" x14ac:dyDescent="0.25">
      <c r="C6535" s="12"/>
      <c r="D6535" s="7"/>
      <c r="P6535" s="14"/>
      <c r="Q6535" s="13"/>
    </row>
    <row r="6536" spans="3:17" x14ac:dyDescent="0.25">
      <c r="C6536" s="12"/>
      <c r="D6536" s="7"/>
      <c r="P6536" s="14"/>
      <c r="Q6536" s="13"/>
    </row>
    <row r="6537" spans="3:17" x14ac:dyDescent="0.25">
      <c r="C6537" s="12"/>
      <c r="D6537" s="7"/>
      <c r="P6537" s="14"/>
      <c r="Q6537" s="13"/>
    </row>
    <row r="6538" spans="3:17" x14ac:dyDescent="0.25">
      <c r="C6538" s="12"/>
      <c r="D6538" s="7"/>
      <c r="P6538" s="14"/>
      <c r="Q6538" s="13"/>
    </row>
    <row r="6539" spans="3:17" x14ac:dyDescent="0.25">
      <c r="C6539" s="12"/>
      <c r="D6539" s="7"/>
      <c r="P6539" s="14"/>
      <c r="Q6539" s="13"/>
    </row>
    <row r="6540" spans="3:17" x14ac:dyDescent="0.25">
      <c r="C6540" s="12"/>
      <c r="D6540" s="7"/>
      <c r="P6540" s="14"/>
      <c r="Q6540" s="13"/>
    </row>
    <row r="6541" spans="3:17" x14ac:dyDescent="0.25">
      <c r="C6541" s="12"/>
      <c r="D6541" s="7"/>
      <c r="P6541" s="14"/>
      <c r="Q6541" s="13"/>
    </row>
    <row r="6542" spans="3:17" x14ac:dyDescent="0.25">
      <c r="C6542" s="12"/>
      <c r="D6542" s="7"/>
      <c r="P6542" s="14"/>
      <c r="Q6542" s="13"/>
    </row>
    <row r="6543" spans="3:17" x14ac:dyDescent="0.25">
      <c r="C6543" s="12"/>
      <c r="D6543" s="7"/>
      <c r="P6543" s="14"/>
      <c r="Q6543" s="13"/>
    </row>
    <row r="6544" spans="3:17" x14ac:dyDescent="0.25">
      <c r="C6544" s="12"/>
      <c r="D6544" s="7"/>
      <c r="P6544" s="14"/>
      <c r="Q6544" s="13"/>
    </row>
    <row r="6545" spans="3:17" x14ac:dyDescent="0.25">
      <c r="C6545" s="12"/>
      <c r="D6545" s="7"/>
      <c r="P6545" s="14"/>
      <c r="Q6545" s="13"/>
    </row>
    <row r="6546" spans="3:17" x14ac:dyDescent="0.25">
      <c r="C6546" s="12"/>
      <c r="D6546" s="7"/>
      <c r="P6546" s="14"/>
      <c r="Q6546" s="13"/>
    </row>
    <row r="6547" spans="3:17" x14ac:dyDescent="0.25">
      <c r="C6547" s="12"/>
      <c r="D6547" s="7"/>
      <c r="P6547" s="14"/>
      <c r="Q6547" s="13"/>
    </row>
    <row r="6548" spans="3:17" x14ac:dyDescent="0.25">
      <c r="C6548" s="12"/>
      <c r="D6548" s="7"/>
      <c r="P6548" s="14"/>
      <c r="Q6548" s="13"/>
    </row>
    <row r="6549" spans="3:17" x14ac:dyDescent="0.25">
      <c r="C6549" s="12"/>
      <c r="D6549" s="7"/>
      <c r="P6549" s="14"/>
      <c r="Q6549" s="13"/>
    </row>
    <row r="6550" spans="3:17" x14ac:dyDescent="0.25">
      <c r="C6550" s="12"/>
      <c r="D6550" s="7"/>
      <c r="P6550" s="14"/>
      <c r="Q6550" s="13"/>
    </row>
    <row r="6551" spans="3:17" x14ac:dyDescent="0.25">
      <c r="C6551" s="12"/>
      <c r="D6551" s="7"/>
      <c r="P6551" s="14"/>
      <c r="Q6551" s="13"/>
    </row>
    <row r="6552" spans="3:17" x14ac:dyDescent="0.25">
      <c r="C6552" s="12"/>
      <c r="D6552" s="7"/>
      <c r="P6552" s="14"/>
      <c r="Q6552" s="13"/>
    </row>
    <row r="6553" spans="3:17" x14ac:dyDescent="0.25">
      <c r="C6553" s="12"/>
      <c r="D6553" s="7"/>
      <c r="P6553" s="14"/>
      <c r="Q6553" s="13"/>
    </row>
    <row r="6554" spans="3:17" x14ac:dyDescent="0.25">
      <c r="C6554" s="12"/>
      <c r="D6554" s="7"/>
      <c r="P6554" s="14"/>
      <c r="Q6554" s="13"/>
    </row>
    <row r="6555" spans="3:17" x14ac:dyDescent="0.25">
      <c r="C6555" s="12"/>
      <c r="D6555" s="7"/>
      <c r="P6555" s="14"/>
      <c r="Q6555" s="13"/>
    </row>
    <row r="6556" spans="3:17" x14ac:dyDescent="0.25">
      <c r="C6556" s="12"/>
      <c r="D6556" s="7"/>
      <c r="P6556" s="14"/>
      <c r="Q6556" s="13"/>
    </row>
    <row r="6557" spans="3:17" x14ac:dyDescent="0.25">
      <c r="C6557" s="12"/>
      <c r="D6557" s="7"/>
      <c r="P6557" s="14"/>
      <c r="Q6557" s="13"/>
    </row>
    <row r="6558" spans="3:17" x14ac:dyDescent="0.25">
      <c r="C6558" s="12"/>
      <c r="D6558" s="7"/>
      <c r="P6558" s="14"/>
      <c r="Q6558" s="13"/>
    </row>
    <row r="6559" spans="3:17" x14ac:dyDescent="0.25">
      <c r="C6559" s="12"/>
      <c r="D6559" s="7"/>
      <c r="P6559" s="14"/>
      <c r="Q6559" s="13"/>
    </row>
    <row r="6560" spans="3:17" x14ac:dyDescent="0.25">
      <c r="C6560" s="12"/>
      <c r="D6560" s="7"/>
      <c r="P6560" s="14"/>
      <c r="Q6560" s="13"/>
    </row>
    <row r="6561" spans="3:17" x14ac:dyDescent="0.25">
      <c r="C6561" s="12"/>
      <c r="D6561" s="7"/>
      <c r="P6561" s="14"/>
      <c r="Q6561" s="13"/>
    </row>
    <row r="6562" spans="3:17" x14ac:dyDescent="0.25">
      <c r="C6562" s="12"/>
      <c r="D6562" s="7"/>
      <c r="P6562" s="14"/>
      <c r="Q6562" s="13"/>
    </row>
    <row r="6563" spans="3:17" x14ac:dyDescent="0.25">
      <c r="C6563" s="12"/>
      <c r="D6563" s="7"/>
      <c r="P6563" s="14"/>
      <c r="Q6563" s="13"/>
    </row>
    <row r="6564" spans="3:17" x14ac:dyDescent="0.25">
      <c r="C6564" s="12"/>
      <c r="D6564" s="7"/>
      <c r="P6564" s="14"/>
      <c r="Q6564" s="13"/>
    </row>
    <row r="6565" spans="3:17" x14ac:dyDescent="0.25">
      <c r="C6565" s="12"/>
      <c r="D6565" s="7"/>
      <c r="P6565" s="14"/>
      <c r="Q6565" s="13"/>
    </row>
    <row r="6566" spans="3:17" x14ac:dyDescent="0.25">
      <c r="C6566" s="12"/>
      <c r="D6566" s="7"/>
      <c r="P6566" s="14"/>
      <c r="Q6566" s="13"/>
    </row>
    <row r="6567" spans="3:17" x14ac:dyDescent="0.25">
      <c r="C6567" s="12"/>
      <c r="D6567" s="7"/>
      <c r="P6567" s="14"/>
      <c r="Q6567" s="13"/>
    </row>
    <row r="6568" spans="3:17" x14ac:dyDescent="0.25">
      <c r="C6568" s="12"/>
      <c r="D6568" s="7"/>
      <c r="P6568" s="14"/>
      <c r="Q6568" s="13"/>
    </row>
    <row r="6569" spans="3:17" x14ac:dyDescent="0.25">
      <c r="C6569" s="12"/>
      <c r="D6569" s="7"/>
      <c r="P6569" s="14"/>
      <c r="Q6569" s="13"/>
    </row>
    <row r="6570" spans="3:17" x14ac:dyDescent="0.25">
      <c r="C6570" s="12"/>
      <c r="D6570" s="7"/>
      <c r="P6570" s="14"/>
      <c r="Q6570" s="13"/>
    </row>
    <row r="6571" spans="3:17" x14ac:dyDescent="0.25">
      <c r="C6571" s="12"/>
      <c r="D6571" s="7"/>
      <c r="P6571" s="14"/>
      <c r="Q6571" s="13"/>
    </row>
    <row r="6572" spans="3:17" x14ac:dyDescent="0.25">
      <c r="C6572" s="12"/>
      <c r="D6572" s="7"/>
      <c r="P6572" s="14"/>
      <c r="Q6572" s="13"/>
    </row>
    <row r="6573" spans="3:17" x14ac:dyDescent="0.25">
      <c r="C6573" s="12"/>
      <c r="D6573" s="7"/>
      <c r="P6573" s="14"/>
      <c r="Q6573" s="13"/>
    </row>
    <row r="6574" spans="3:17" x14ac:dyDescent="0.25">
      <c r="C6574" s="12"/>
      <c r="D6574" s="7"/>
      <c r="P6574" s="14"/>
      <c r="Q6574" s="13"/>
    </row>
    <row r="6575" spans="3:17" x14ac:dyDescent="0.25">
      <c r="C6575" s="12"/>
      <c r="D6575" s="7"/>
      <c r="P6575" s="14"/>
      <c r="Q6575" s="13"/>
    </row>
    <row r="6576" spans="3:17" x14ac:dyDescent="0.25">
      <c r="C6576" s="12"/>
      <c r="D6576" s="7"/>
      <c r="P6576" s="14"/>
      <c r="Q6576" s="13"/>
    </row>
    <row r="6577" spans="3:17" x14ac:dyDescent="0.25">
      <c r="C6577" s="12"/>
      <c r="D6577" s="7"/>
      <c r="P6577" s="14"/>
      <c r="Q6577" s="13"/>
    </row>
    <row r="6578" spans="3:17" x14ac:dyDescent="0.25">
      <c r="C6578" s="12"/>
      <c r="D6578" s="7"/>
      <c r="P6578" s="14"/>
      <c r="Q6578" s="13"/>
    </row>
    <row r="6579" spans="3:17" x14ac:dyDescent="0.25">
      <c r="C6579" s="12"/>
      <c r="D6579" s="7"/>
      <c r="P6579" s="14"/>
      <c r="Q6579" s="13"/>
    </row>
    <row r="6580" spans="3:17" x14ac:dyDescent="0.25">
      <c r="C6580" s="12"/>
      <c r="D6580" s="7"/>
      <c r="P6580" s="14"/>
      <c r="Q6580" s="13"/>
    </row>
    <row r="6581" spans="3:17" x14ac:dyDescent="0.25">
      <c r="C6581" s="12"/>
      <c r="D6581" s="7"/>
      <c r="P6581" s="14"/>
      <c r="Q6581" s="13"/>
    </row>
    <row r="6582" spans="3:17" x14ac:dyDescent="0.25">
      <c r="C6582" s="12"/>
      <c r="D6582" s="7"/>
      <c r="P6582" s="14"/>
      <c r="Q6582" s="13"/>
    </row>
    <row r="6583" spans="3:17" x14ac:dyDescent="0.25">
      <c r="C6583" s="12"/>
      <c r="D6583" s="7"/>
      <c r="P6583" s="14"/>
      <c r="Q6583" s="13"/>
    </row>
    <row r="6584" spans="3:17" x14ac:dyDescent="0.25">
      <c r="C6584" s="12"/>
      <c r="D6584" s="7"/>
      <c r="P6584" s="14"/>
      <c r="Q6584" s="13"/>
    </row>
    <row r="6585" spans="3:17" x14ac:dyDescent="0.25">
      <c r="C6585" s="12"/>
      <c r="D6585" s="7"/>
      <c r="P6585" s="14"/>
      <c r="Q6585" s="13"/>
    </row>
    <row r="6586" spans="3:17" x14ac:dyDescent="0.25">
      <c r="C6586" s="12"/>
      <c r="D6586" s="7"/>
      <c r="P6586" s="14"/>
      <c r="Q6586" s="13"/>
    </row>
    <row r="6587" spans="3:17" x14ac:dyDescent="0.25">
      <c r="C6587" s="12"/>
      <c r="D6587" s="7"/>
      <c r="P6587" s="14"/>
      <c r="Q6587" s="13"/>
    </row>
    <row r="6588" spans="3:17" x14ac:dyDescent="0.25">
      <c r="C6588" s="12"/>
      <c r="D6588" s="7"/>
      <c r="P6588" s="14"/>
      <c r="Q6588" s="13"/>
    </row>
    <row r="6589" spans="3:17" x14ac:dyDescent="0.25">
      <c r="C6589" s="12"/>
      <c r="D6589" s="7"/>
      <c r="P6589" s="14"/>
      <c r="Q6589" s="13"/>
    </row>
    <row r="6590" spans="3:17" x14ac:dyDescent="0.25">
      <c r="C6590" s="12"/>
      <c r="D6590" s="7"/>
      <c r="P6590" s="14"/>
      <c r="Q6590" s="13"/>
    </row>
    <row r="6591" spans="3:17" x14ac:dyDescent="0.25">
      <c r="C6591" s="12"/>
      <c r="D6591" s="7"/>
      <c r="P6591" s="14"/>
      <c r="Q6591" s="13"/>
    </row>
    <row r="6592" spans="3:17" x14ac:dyDescent="0.25">
      <c r="C6592" s="12"/>
      <c r="D6592" s="7"/>
      <c r="P6592" s="14"/>
      <c r="Q6592" s="13"/>
    </row>
    <row r="6593" spans="3:17" x14ac:dyDescent="0.25">
      <c r="C6593" s="12"/>
      <c r="D6593" s="7"/>
      <c r="P6593" s="14"/>
      <c r="Q6593" s="13"/>
    </row>
    <row r="6594" spans="3:17" x14ac:dyDescent="0.25">
      <c r="C6594" s="12"/>
      <c r="D6594" s="7"/>
      <c r="P6594" s="14"/>
      <c r="Q6594" s="13"/>
    </row>
    <row r="6595" spans="3:17" x14ac:dyDescent="0.25">
      <c r="C6595" s="12"/>
      <c r="D6595" s="7"/>
      <c r="P6595" s="14"/>
      <c r="Q6595" s="13"/>
    </row>
    <row r="6596" spans="3:17" x14ac:dyDescent="0.25">
      <c r="C6596" s="12"/>
      <c r="D6596" s="7"/>
      <c r="P6596" s="14"/>
      <c r="Q6596" s="13"/>
    </row>
    <row r="6597" spans="3:17" x14ac:dyDescent="0.25">
      <c r="C6597" s="12"/>
      <c r="D6597" s="7"/>
      <c r="P6597" s="14"/>
      <c r="Q6597" s="13"/>
    </row>
    <row r="6598" spans="3:17" x14ac:dyDescent="0.25">
      <c r="C6598" s="12"/>
      <c r="D6598" s="7"/>
      <c r="P6598" s="14"/>
      <c r="Q6598" s="13"/>
    </row>
    <row r="6599" spans="3:17" x14ac:dyDescent="0.25">
      <c r="C6599" s="12"/>
      <c r="D6599" s="7"/>
      <c r="P6599" s="14"/>
      <c r="Q6599" s="13"/>
    </row>
    <row r="6600" spans="3:17" x14ac:dyDescent="0.25">
      <c r="C6600" s="12"/>
      <c r="D6600" s="7"/>
      <c r="P6600" s="14"/>
      <c r="Q6600" s="13"/>
    </row>
    <row r="6601" spans="3:17" x14ac:dyDescent="0.25">
      <c r="C6601" s="12"/>
      <c r="D6601" s="7"/>
      <c r="P6601" s="14"/>
      <c r="Q6601" s="13"/>
    </row>
    <row r="6602" spans="3:17" x14ac:dyDescent="0.25">
      <c r="C6602" s="12"/>
      <c r="D6602" s="7"/>
      <c r="P6602" s="14"/>
      <c r="Q6602" s="13"/>
    </row>
    <row r="6603" spans="3:17" x14ac:dyDescent="0.25">
      <c r="C6603" s="12"/>
      <c r="D6603" s="7"/>
      <c r="P6603" s="14"/>
      <c r="Q6603" s="13"/>
    </row>
    <row r="6604" spans="3:17" x14ac:dyDescent="0.25">
      <c r="C6604" s="12"/>
      <c r="D6604" s="7"/>
      <c r="P6604" s="14"/>
      <c r="Q6604" s="13"/>
    </row>
    <row r="6605" spans="3:17" x14ac:dyDescent="0.25">
      <c r="C6605" s="12"/>
      <c r="D6605" s="7"/>
      <c r="P6605" s="14"/>
      <c r="Q6605" s="13"/>
    </row>
    <row r="6606" spans="3:17" x14ac:dyDescent="0.25">
      <c r="C6606" s="12"/>
      <c r="D6606" s="7"/>
      <c r="P6606" s="14"/>
      <c r="Q6606" s="13"/>
    </row>
    <row r="6607" spans="3:17" x14ac:dyDescent="0.25">
      <c r="C6607" s="12"/>
      <c r="D6607" s="7"/>
      <c r="P6607" s="14"/>
      <c r="Q6607" s="13"/>
    </row>
    <row r="6608" spans="3:17" x14ac:dyDescent="0.25">
      <c r="C6608" s="12"/>
      <c r="D6608" s="7"/>
      <c r="P6608" s="14"/>
      <c r="Q6608" s="13"/>
    </row>
    <row r="6609" spans="3:17" x14ac:dyDescent="0.25">
      <c r="C6609" s="12"/>
      <c r="D6609" s="7"/>
      <c r="P6609" s="14"/>
      <c r="Q6609" s="13"/>
    </row>
    <row r="6610" spans="3:17" x14ac:dyDescent="0.25">
      <c r="C6610" s="12"/>
      <c r="D6610" s="7"/>
      <c r="P6610" s="14"/>
      <c r="Q6610" s="13"/>
    </row>
    <row r="6611" spans="3:17" x14ac:dyDescent="0.25">
      <c r="C6611" s="12"/>
      <c r="D6611" s="7"/>
      <c r="P6611" s="14"/>
      <c r="Q6611" s="13"/>
    </row>
    <row r="6612" spans="3:17" x14ac:dyDescent="0.25">
      <c r="C6612" s="12"/>
      <c r="D6612" s="7"/>
      <c r="P6612" s="14"/>
      <c r="Q6612" s="13"/>
    </row>
    <row r="6613" spans="3:17" x14ac:dyDescent="0.25">
      <c r="C6613" s="12"/>
      <c r="D6613" s="7"/>
      <c r="P6613" s="14"/>
      <c r="Q6613" s="13"/>
    </row>
    <row r="6614" spans="3:17" x14ac:dyDescent="0.25">
      <c r="C6614" s="12"/>
      <c r="D6614" s="7"/>
      <c r="P6614" s="14"/>
      <c r="Q6614" s="13"/>
    </row>
    <row r="6615" spans="3:17" x14ac:dyDescent="0.25">
      <c r="C6615" s="12"/>
      <c r="D6615" s="7"/>
      <c r="P6615" s="14"/>
      <c r="Q6615" s="13"/>
    </row>
    <row r="6616" spans="3:17" x14ac:dyDescent="0.25">
      <c r="C6616" s="12"/>
      <c r="D6616" s="7"/>
      <c r="P6616" s="14"/>
      <c r="Q6616" s="13"/>
    </row>
    <row r="6617" spans="3:17" x14ac:dyDescent="0.25">
      <c r="C6617" s="12"/>
      <c r="D6617" s="7"/>
      <c r="P6617" s="14"/>
      <c r="Q6617" s="13"/>
    </row>
    <row r="6618" spans="3:17" x14ac:dyDescent="0.25">
      <c r="C6618" s="12"/>
      <c r="D6618" s="7"/>
      <c r="P6618" s="14"/>
      <c r="Q6618" s="13"/>
    </row>
    <row r="6619" spans="3:17" x14ac:dyDescent="0.25">
      <c r="C6619" s="12"/>
      <c r="D6619" s="7"/>
      <c r="P6619" s="14"/>
      <c r="Q6619" s="13"/>
    </row>
    <row r="6620" spans="3:17" x14ac:dyDescent="0.25">
      <c r="C6620" s="12"/>
      <c r="D6620" s="7"/>
      <c r="P6620" s="14"/>
      <c r="Q6620" s="13"/>
    </row>
    <row r="6621" spans="3:17" x14ac:dyDescent="0.25">
      <c r="C6621" s="12"/>
      <c r="D6621" s="7"/>
      <c r="P6621" s="14"/>
      <c r="Q6621" s="13"/>
    </row>
    <row r="6622" spans="3:17" x14ac:dyDescent="0.25">
      <c r="C6622" s="12"/>
      <c r="D6622" s="7"/>
      <c r="P6622" s="14"/>
      <c r="Q6622" s="13"/>
    </row>
    <row r="6623" spans="3:17" x14ac:dyDescent="0.25">
      <c r="C6623" s="12"/>
      <c r="D6623" s="7"/>
      <c r="P6623" s="14"/>
      <c r="Q6623" s="13"/>
    </row>
    <row r="6624" spans="3:17" x14ac:dyDescent="0.25">
      <c r="C6624" s="12"/>
      <c r="D6624" s="7"/>
      <c r="P6624" s="14"/>
      <c r="Q6624" s="13"/>
    </row>
    <row r="6625" spans="3:17" x14ac:dyDescent="0.25">
      <c r="C6625" s="12"/>
      <c r="D6625" s="7"/>
      <c r="P6625" s="14"/>
      <c r="Q6625" s="13"/>
    </row>
    <row r="6626" spans="3:17" x14ac:dyDescent="0.25">
      <c r="C6626" s="12"/>
      <c r="D6626" s="7"/>
      <c r="P6626" s="14"/>
      <c r="Q6626" s="13"/>
    </row>
    <row r="6627" spans="3:17" x14ac:dyDescent="0.25">
      <c r="C6627" s="12"/>
      <c r="D6627" s="7"/>
      <c r="P6627" s="14"/>
      <c r="Q6627" s="13"/>
    </row>
    <row r="6628" spans="3:17" x14ac:dyDescent="0.25">
      <c r="C6628" s="12"/>
      <c r="D6628" s="7"/>
      <c r="P6628" s="14"/>
      <c r="Q6628" s="13"/>
    </row>
    <row r="6629" spans="3:17" x14ac:dyDescent="0.25">
      <c r="C6629" s="12"/>
      <c r="D6629" s="7"/>
      <c r="P6629" s="14"/>
      <c r="Q6629" s="13"/>
    </row>
    <row r="6630" spans="3:17" x14ac:dyDescent="0.25">
      <c r="C6630" s="12"/>
      <c r="D6630" s="7"/>
      <c r="P6630" s="14"/>
      <c r="Q6630" s="13"/>
    </row>
    <row r="6631" spans="3:17" x14ac:dyDescent="0.25">
      <c r="C6631" s="12"/>
      <c r="D6631" s="7"/>
      <c r="P6631" s="14"/>
      <c r="Q6631" s="13"/>
    </row>
    <row r="6632" spans="3:17" x14ac:dyDescent="0.25">
      <c r="C6632" s="12"/>
      <c r="D6632" s="7"/>
      <c r="P6632" s="14"/>
      <c r="Q6632" s="13"/>
    </row>
    <row r="6633" spans="3:17" x14ac:dyDescent="0.25">
      <c r="C6633" s="12"/>
      <c r="D6633" s="7"/>
      <c r="P6633" s="14"/>
      <c r="Q6633" s="13"/>
    </row>
    <row r="6634" spans="3:17" x14ac:dyDescent="0.25">
      <c r="C6634" s="12"/>
      <c r="D6634" s="7"/>
      <c r="P6634" s="14"/>
      <c r="Q6634" s="13"/>
    </row>
    <row r="6635" spans="3:17" x14ac:dyDescent="0.25">
      <c r="C6635" s="12"/>
      <c r="D6635" s="7"/>
      <c r="P6635" s="14"/>
      <c r="Q6635" s="13"/>
    </row>
    <row r="6636" spans="3:17" x14ac:dyDescent="0.25">
      <c r="C6636" s="12"/>
      <c r="D6636" s="7"/>
      <c r="P6636" s="14"/>
      <c r="Q6636" s="13"/>
    </row>
    <row r="6637" spans="3:17" x14ac:dyDescent="0.25">
      <c r="C6637" s="12"/>
      <c r="D6637" s="7"/>
      <c r="P6637" s="14"/>
      <c r="Q6637" s="13"/>
    </row>
    <row r="6638" spans="3:17" x14ac:dyDescent="0.25">
      <c r="C6638" s="12"/>
      <c r="D6638" s="7"/>
      <c r="P6638" s="14"/>
      <c r="Q6638" s="13"/>
    </row>
    <row r="6639" spans="3:17" x14ac:dyDescent="0.25">
      <c r="C6639" s="12"/>
      <c r="D6639" s="7"/>
      <c r="P6639" s="14"/>
      <c r="Q6639" s="13"/>
    </row>
    <row r="6640" spans="3:17" x14ac:dyDescent="0.25">
      <c r="C6640" s="12"/>
      <c r="D6640" s="7"/>
      <c r="P6640" s="14"/>
      <c r="Q6640" s="13"/>
    </row>
    <row r="6641" spans="3:17" x14ac:dyDescent="0.25">
      <c r="C6641" s="12"/>
      <c r="D6641" s="7"/>
      <c r="P6641" s="14"/>
      <c r="Q6641" s="13"/>
    </row>
    <row r="6642" spans="3:17" x14ac:dyDescent="0.25">
      <c r="C6642" s="12"/>
      <c r="D6642" s="7"/>
      <c r="P6642" s="14"/>
      <c r="Q6642" s="13"/>
    </row>
    <row r="6643" spans="3:17" x14ac:dyDescent="0.25">
      <c r="C6643" s="12"/>
      <c r="D6643" s="7"/>
      <c r="P6643" s="14"/>
      <c r="Q6643" s="13"/>
    </row>
    <row r="6644" spans="3:17" x14ac:dyDescent="0.25">
      <c r="C6644" s="12"/>
      <c r="D6644" s="7"/>
      <c r="P6644" s="14"/>
      <c r="Q6644" s="13"/>
    </row>
    <row r="6645" spans="3:17" x14ac:dyDescent="0.25">
      <c r="C6645" s="12"/>
      <c r="D6645" s="7"/>
      <c r="P6645" s="14"/>
      <c r="Q6645" s="13"/>
    </row>
    <row r="6646" spans="3:17" x14ac:dyDescent="0.25">
      <c r="C6646" s="12"/>
      <c r="D6646" s="7"/>
      <c r="P6646" s="14"/>
      <c r="Q6646" s="13"/>
    </row>
    <row r="6647" spans="3:17" x14ac:dyDescent="0.25">
      <c r="C6647" s="12"/>
      <c r="D6647" s="7"/>
      <c r="P6647" s="14"/>
      <c r="Q6647" s="13"/>
    </row>
    <row r="6648" spans="3:17" x14ac:dyDescent="0.25">
      <c r="C6648" s="12"/>
      <c r="D6648" s="7"/>
      <c r="P6648" s="14"/>
      <c r="Q6648" s="13"/>
    </row>
    <row r="6649" spans="3:17" x14ac:dyDescent="0.25">
      <c r="C6649" s="12"/>
      <c r="D6649" s="7"/>
      <c r="P6649" s="14"/>
      <c r="Q6649" s="13"/>
    </row>
    <row r="6650" spans="3:17" x14ac:dyDescent="0.25">
      <c r="C6650" s="12"/>
      <c r="D6650" s="7"/>
      <c r="P6650" s="14"/>
      <c r="Q6650" s="13"/>
    </row>
    <row r="6651" spans="3:17" x14ac:dyDescent="0.25">
      <c r="C6651" s="12"/>
      <c r="D6651" s="7"/>
      <c r="P6651" s="14"/>
      <c r="Q6651" s="13"/>
    </row>
    <row r="6652" spans="3:17" x14ac:dyDescent="0.25">
      <c r="C6652" s="12"/>
      <c r="D6652" s="7"/>
      <c r="P6652" s="14"/>
      <c r="Q6652" s="13"/>
    </row>
    <row r="6653" spans="3:17" x14ac:dyDescent="0.25">
      <c r="C6653" s="12"/>
      <c r="D6653" s="7"/>
      <c r="P6653" s="14"/>
      <c r="Q6653" s="13"/>
    </row>
    <row r="6654" spans="3:17" x14ac:dyDescent="0.25">
      <c r="C6654" s="12"/>
      <c r="D6654" s="7"/>
      <c r="P6654" s="14"/>
      <c r="Q6654" s="13"/>
    </row>
    <row r="6655" spans="3:17" x14ac:dyDescent="0.25">
      <c r="C6655" s="12"/>
      <c r="D6655" s="7"/>
      <c r="P6655" s="14"/>
      <c r="Q6655" s="13"/>
    </row>
    <row r="6656" spans="3:17" x14ac:dyDescent="0.25">
      <c r="C6656" s="12"/>
      <c r="D6656" s="7"/>
      <c r="P6656" s="14"/>
      <c r="Q6656" s="13"/>
    </row>
    <row r="6657" spans="3:17" x14ac:dyDescent="0.25">
      <c r="C6657" s="12"/>
      <c r="D6657" s="7"/>
      <c r="P6657" s="14"/>
      <c r="Q6657" s="13"/>
    </row>
    <row r="6658" spans="3:17" x14ac:dyDescent="0.25">
      <c r="C6658" s="12"/>
      <c r="D6658" s="7"/>
      <c r="P6658" s="14"/>
      <c r="Q6658" s="13"/>
    </row>
    <row r="6659" spans="3:17" x14ac:dyDescent="0.25">
      <c r="C6659" s="12"/>
      <c r="D6659" s="7"/>
      <c r="P6659" s="14"/>
      <c r="Q6659" s="13"/>
    </row>
    <row r="6660" spans="3:17" x14ac:dyDescent="0.25">
      <c r="C6660" s="12"/>
      <c r="D6660" s="7"/>
      <c r="P6660" s="14"/>
      <c r="Q6660" s="13"/>
    </row>
    <row r="6661" spans="3:17" x14ac:dyDescent="0.25">
      <c r="C6661" s="12"/>
      <c r="D6661" s="7"/>
      <c r="P6661" s="14"/>
      <c r="Q6661" s="13"/>
    </row>
    <row r="6662" spans="3:17" x14ac:dyDescent="0.25">
      <c r="C6662" s="12"/>
      <c r="D6662" s="7"/>
      <c r="P6662" s="14"/>
      <c r="Q6662" s="13"/>
    </row>
    <row r="6663" spans="3:17" x14ac:dyDescent="0.25">
      <c r="C6663" s="12"/>
      <c r="D6663" s="7"/>
      <c r="P6663" s="14"/>
      <c r="Q6663" s="13"/>
    </row>
    <row r="6664" spans="3:17" x14ac:dyDescent="0.25">
      <c r="C6664" s="12"/>
      <c r="D6664" s="7"/>
      <c r="P6664" s="14"/>
      <c r="Q6664" s="13"/>
    </row>
    <row r="6665" spans="3:17" x14ac:dyDescent="0.25">
      <c r="C6665" s="12"/>
      <c r="D6665" s="7"/>
      <c r="P6665" s="14"/>
      <c r="Q6665" s="13"/>
    </row>
    <row r="6666" spans="3:17" x14ac:dyDescent="0.25">
      <c r="C6666" s="12"/>
      <c r="D6666" s="7"/>
      <c r="P6666" s="14"/>
      <c r="Q6666" s="13"/>
    </row>
    <row r="6667" spans="3:17" x14ac:dyDescent="0.25">
      <c r="C6667" s="12"/>
      <c r="D6667" s="7"/>
      <c r="P6667" s="14"/>
      <c r="Q6667" s="13"/>
    </row>
    <row r="6668" spans="3:17" x14ac:dyDescent="0.25">
      <c r="C6668" s="12"/>
      <c r="D6668" s="7"/>
      <c r="P6668" s="14"/>
      <c r="Q6668" s="13"/>
    </row>
    <row r="6669" spans="3:17" x14ac:dyDescent="0.25">
      <c r="C6669" s="12"/>
      <c r="D6669" s="7"/>
      <c r="P6669" s="14"/>
      <c r="Q6669" s="13"/>
    </row>
    <row r="6670" spans="3:17" x14ac:dyDescent="0.25">
      <c r="C6670" s="12"/>
      <c r="D6670" s="7"/>
      <c r="P6670" s="14"/>
      <c r="Q6670" s="13"/>
    </row>
    <row r="6671" spans="3:17" x14ac:dyDescent="0.25">
      <c r="C6671" s="12"/>
      <c r="D6671" s="7"/>
      <c r="P6671" s="14"/>
      <c r="Q6671" s="13"/>
    </row>
    <row r="6672" spans="3:17" x14ac:dyDescent="0.25">
      <c r="C6672" s="12"/>
      <c r="D6672" s="7"/>
      <c r="P6672" s="14"/>
      <c r="Q6672" s="13"/>
    </row>
    <row r="6673" spans="3:17" x14ac:dyDescent="0.25">
      <c r="C6673" s="12"/>
      <c r="D6673" s="7"/>
      <c r="P6673" s="14"/>
      <c r="Q6673" s="13"/>
    </row>
    <row r="6674" spans="3:17" x14ac:dyDescent="0.25">
      <c r="C6674" s="12"/>
      <c r="D6674" s="7"/>
      <c r="P6674" s="14"/>
      <c r="Q6674" s="13"/>
    </row>
    <row r="6675" spans="3:17" x14ac:dyDescent="0.25">
      <c r="C6675" s="12"/>
      <c r="D6675" s="7"/>
      <c r="P6675" s="14"/>
      <c r="Q6675" s="13"/>
    </row>
    <row r="6676" spans="3:17" x14ac:dyDescent="0.25">
      <c r="C6676" s="12"/>
      <c r="D6676" s="7"/>
      <c r="P6676" s="14"/>
      <c r="Q6676" s="13"/>
    </row>
    <row r="6677" spans="3:17" x14ac:dyDescent="0.25">
      <c r="C6677" s="12"/>
      <c r="D6677" s="7"/>
      <c r="P6677" s="14"/>
      <c r="Q6677" s="13"/>
    </row>
    <row r="6678" spans="3:17" x14ac:dyDescent="0.25">
      <c r="C6678" s="12"/>
      <c r="D6678" s="7"/>
      <c r="P6678" s="14"/>
      <c r="Q6678" s="13"/>
    </row>
    <row r="6679" spans="3:17" x14ac:dyDescent="0.25">
      <c r="C6679" s="12"/>
      <c r="D6679" s="7"/>
      <c r="P6679" s="14"/>
      <c r="Q6679" s="13"/>
    </row>
    <row r="6680" spans="3:17" x14ac:dyDescent="0.25">
      <c r="C6680" s="12"/>
      <c r="D6680" s="7"/>
      <c r="P6680" s="14"/>
      <c r="Q6680" s="13"/>
    </row>
    <row r="6681" spans="3:17" x14ac:dyDescent="0.25">
      <c r="C6681" s="12"/>
      <c r="D6681" s="7"/>
      <c r="P6681" s="14"/>
      <c r="Q6681" s="13"/>
    </row>
    <row r="6682" spans="3:17" x14ac:dyDescent="0.25">
      <c r="C6682" s="12"/>
      <c r="D6682" s="7"/>
      <c r="P6682" s="14"/>
      <c r="Q6682" s="13"/>
    </row>
    <row r="6683" spans="3:17" x14ac:dyDescent="0.25">
      <c r="C6683" s="12"/>
      <c r="D6683" s="7"/>
      <c r="P6683" s="14"/>
      <c r="Q6683" s="13"/>
    </row>
    <row r="6684" spans="3:17" x14ac:dyDescent="0.25">
      <c r="C6684" s="12"/>
      <c r="D6684" s="7"/>
      <c r="P6684" s="14"/>
      <c r="Q6684" s="13"/>
    </row>
    <row r="6685" spans="3:17" x14ac:dyDescent="0.25">
      <c r="C6685" s="12"/>
      <c r="D6685" s="7"/>
      <c r="P6685" s="14"/>
      <c r="Q6685" s="13"/>
    </row>
    <row r="6686" spans="3:17" x14ac:dyDescent="0.25">
      <c r="C6686" s="12"/>
      <c r="D6686" s="7"/>
      <c r="P6686" s="14"/>
      <c r="Q6686" s="13"/>
    </row>
    <row r="6687" spans="3:17" x14ac:dyDescent="0.25">
      <c r="C6687" s="12"/>
      <c r="D6687" s="7"/>
      <c r="P6687" s="14"/>
      <c r="Q6687" s="13"/>
    </row>
    <row r="6688" spans="3:17" x14ac:dyDescent="0.25">
      <c r="C6688" s="12"/>
      <c r="D6688" s="7"/>
      <c r="P6688" s="14"/>
      <c r="Q6688" s="13"/>
    </row>
    <row r="6689" spans="3:17" x14ac:dyDescent="0.25">
      <c r="C6689" s="12"/>
      <c r="D6689" s="7"/>
      <c r="P6689" s="14"/>
      <c r="Q6689" s="13"/>
    </row>
    <row r="6690" spans="3:17" x14ac:dyDescent="0.25">
      <c r="C6690" s="12"/>
      <c r="D6690" s="7"/>
      <c r="P6690" s="14"/>
      <c r="Q6690" s="13"/>
    </row>
    <row r="6691" spans="3:17" x14ac:dyDescent="0.25">
      <c r="C6691" s="12"/>
      <c r="D6691" s="7"/>
      <c r="P6691" s="14"/>
      <c r="Q6691" s="13"/>
    </row>
    <row r="6692" spans="3:17" x14ac:dyDescent="0.25">
      <c r="C6692" s="12"/>
      <c r="D6692" s="7"/>
      <c r="P6692" s="14"/>
      <c r="Q6692" s="13"/>
    </row>
    <row r="6693" spans="3:17" x14ac:dyDescent="0.25">
      <c r="C6693" s="12"/>
      <c r="D6693" s="7"/>
      <c r="P6693" s="14"/>
      <c r="Q6693" s="13"/>
    </row>
    <row r="6694" spans="3:17" x14ac:dyDescent="0.25">
      <c r="C6694" s="12"/>
      <c r="D6694" s="7"/>
      <c r="P6694" s="14"/>
      <c r="Q6694" s="13"/>
    </row>
    <row r="6695" spans="3:17" x14ac:dyDescent="0.25">
      <c r="C6695" s="12"/>
      <c r="D6695" s="7"/>
      <c r="P6695" s="14"/>
      <c r="Q6695" s="13"/>
    </row>
    <row r="6696" spans="3:17" x14ac:dyDescent="0.25">
      <c r="C6696" s="12"/>
      <c r="D6696" s="7"/>
      <c r="P6696" s="14"/>
      <c r="Q6696" s="13"/>
    </row>
    <row r="6697" spans="3:17" x14ac:dyDescent="0.25">
      <c r="C6697" s="12"/>
      <c r="D6697" s="7"/>
      <c r="P6697" s="14"/>
      <c r="Q6697" s="13"/>
    </row>
    <row r="6698" spans="3:17" x14ac:dyDescent="0.25">
      <c r="C6698" s="12"/>
      <c r="D6698" s="7"/>
      <c r="P6698" s="14"/>
      <c r="Q6698" s="13"/>
    </row>
    <row r="6699" spans="3:17" x14ac:dyDescent="0.25">
      <c r="C6699" s="12"/>
      <c r="D6699" s="7"/>
      <c r="P6699" s="14"/>
      <c r="Q6699" s="13"/>
    </row>
    <row r="6700" spans="3:17" x14ac:dyDescent="0.25">
      <c r="C6700" s="12"/>
      <c r="D6700" s="7"/>
      <c r="P6700" s="14"/>
      <c r="Q6700" s="13"/>
    </row>
    <row r="6701" spans="3:17" x14ac:dyDescent="0.25">
      <c r="C6701" s="12"/>
      <c r="D6701" s="7"/>
      <c r="P6701" s="14"/>
      <c r="Q6701" s="13"/>
    </row>
    <row r="6702" spans="3:17" x14ac:dyDescent="0.25">
      <c r="C6702" s="12"/>
      <c r="D6702" s="7"/>
      <c r="P6702" s="14"/>
      <c r="Q6702" s="13"/>
    </row>
    <row r="6703" spans="3:17" x14ac:dyDescent="0.25">
      <c r="C6703" s="12"/>
      <c r="D6703" s="7"/>
      <c r="P6703" s="14"/>
      <c r="Q6703" s="13"/>
    </row>
    <row r="6704" spans="3:17" x14ac:dyDescent="0.25">
      <c r="C6704" s="12"/>
      <c r="D6704" s="7"/>
      <c r="P6704" s="14"/>
      <c r="Q6704" s="13"/>
    </row>
    <row r="6705" spans="3:17" x14ac:dyDescent="0.25">
      <c r="C6705" s="12"/>
      <c r="D6705" s="7"/>
      <c r="P6705" s="14"/>
      <c r="Q6705" s="13"/>
    </row>
    <row r="6706" spans="3:17" x14ac:dyDescent="0.25">
      <c r="C6706" s="12"/>
      <c r="D6706" s="7"/>
      <c r="P6706" s="14"/>
      <c r="Q6706" s="13"/>
    </row>
    <row r="6707" spans="3:17" x14ac:dyDescent="0.25">
      <c r="C6707" s="12"/>
      <c r="D6707" s="7"/>
      <c r="P6707" s="14"/>
      <c r="Q6707" s="13"/>
    </row>
    <row r="6708" spans="3:17" x14ac:dyDescent="0.25">
      <c r="C6708" s="12"/>
      <c r="D6708" s="7"/>
      <c r="P6708" s="14"/>
      <c r="Q6708" s="13"/>
    </row>
    <row r="6709" spans="3:17" x14ac:dyDescent="0.25">
      <c r="C6709" s="12"/>
      <c r="D6709" s="7"/>
      <c r="P6709" s="14"/>
      <c r="Q6709" s="13"/>
    </row>
    <row r="6710" spans="3:17" x14ac:dyDescent="0.25">
      <c r="C6710" s="12"/>
      <c r="D6710" s="7"/>
      <c r="P6710" s="14"/>
      <c r="Q6710" s="13"/>
    </row>
    <row r="6711" spans="3:17" x14ac:dyDescent="0.25">
      <c r="C6711" s="12"/>
      <c r="D6711" s="7"/>
      <c r="P6711" s="14"/>
      <c r="Q6711" s="13"/>
    </row>
    <row r="6712" spans="3:17" x14ac:dyDescent="0.25">
      <c r="C6712" s="12"/>
      <c r="D6712" s="7"/>
      <c r="P6712" s="14"/>
      <c r="Q6712" s="13"/>
    </row>
    <row r="6713" spans="3:17" x14ac:dyDescent="0.25">
      <c r="C6713" s="12"/>
      <c r="D6713" s="7"/>
      <c r="P6713" s="14"/>
      <c r="Q6713" s="13"/>
    </row>
    <row r="6714" spans="3:17" x14ac:dyDescent="0.25">
      <c r="C6714" s="12"/>
      <c r="D6714" s="7"/>
      <c r="P6714" s="14"/>
      <c r="Q6714" s="13"/>
    </row>
    <row r="6715" spans="3:17" x14ac:dyDescent="0.25">
      <c r="C6715" s="12"/>
      <c r="D6715" s="7"/>
      <c r="P6715" s="14"/>
      <c r="Q6715" s="13"/>
    </row>
    <row r="6716" spans="3:17" x14ac:dyDescent="0.25">
      <c r="C6716" s="12"/>
      <c r="D6716" s="7"/>
      <c r="P6716" s="14"/>
      <c r="Q6716" s="13"/>
    </row>
    <row r="6717" spans="3:17" x14ac:dyDescent="0.25">
      <c r="C6717" s="12"/>
      <c r="D6717" s="7"/>
      <c r="P6717" s="14"/>
      <c r="Q6717" s="13"/>
    </row>
    <row r="6718" spans="3:17" x14ac:dyDescent="0.25">
      <c r="C6718" s="12"/>
      <c r="D6718" s="7"/>
      <c r="P6718" s="14"/>
      <c r="Q6718" s="13"/>
    </row>
    <row r="6719" spans="3:17" x14ac:dyDescent="0.25">
      <c r="C6719" s="12"/>
      <c r="D6719" s="7"/>
      <c r="P6719" s="14"/>
      <c r="Q6719" s="13"/>
    </row>
    <row r="6720" spans="3:17" x14ac:dyDescent="0.25">
      <c r="C6720" s="12"/>
      <c r="D6720" s="7"/>
      <c r="P6720" s="14"/>
      <c r="Q6720" s="13"/>
    </row>
    <row r="6721" spans="3:17" x14ac:dyDescent="0.25">
      <c r="C6721" s="12"/>
      <c r="D6721" s="7"/>
      <c r="P6721" s="14"/>
      <c r="Q6721" s="13"/>
    </row>
    <row r="6722" spans="3:17" x14ac:dyDescent="0.25">
      <c r="C6722" s="12"/>
      <c r="D6722" s="7"/>
      <c r="P6722" s="14"/>
      <c r="Q6722" s="13"/>
    </row>
    <row r="6723" spans="3:17" x14ac:dyDescent="0.25">
      <c r="C6723" s="12"/>
      <c r="D6723" s="7"/>
      <c r="P6723" s="14"/>
      <c r="Q6723" s="13"/>
    </row>
    <row r="6724" spans="3:17" x14ac:dyDescent="0.25">
      <c r="C6724" s="12"/>
      <c r="D6724" s="7"/>
      <c r="P6724" s="14"/>
      <c r="Q6724" s="13"/>
    </row>
    <row r="6725" spans="3:17" x14ac:dyDescent="0.25">
      <c r="C6725" s="12"/>
      <c r="D6725" s="7"/>
      <c r="P6725" s="14"/>
      <c r="Q6725" s="13"/>
    </row>
    <row r="6726" spans="3:17" x14ac:dyDescent="0.25">
      <c r="C6726" s="12"/>
      <c r="D6726" s="7"/>
      <c r="P6726" s="14"/>
      <c r="Q6726" s="13"/>
    </row>
    <row r="6727" spans="3:17" x14ac:dyDescent="0.25">
      <c r="C6727" s="12"/>
      <c r="D6727" s="7"/>
      <c r="P6727" s="14"/>
      <c r="Q6727" s="13"/>
    </row>
    <row r="6728" spans="3:17" x14ac:dyDescent="0.25">
      <c r="C6728" s="12"/>
      <c r="D6728" s="7"/>
      <c r="P6728" s="14"/>
      <c r="Q6728" s="13"/>
    </row>
    <row r="6729" spans="3:17" x14ac:dyDescent="0.25">
      <c r="C6729" s="12"/>
      <c r="D6729" s="7"/>
      <c r="P6729" s="14"/>
      <c r="Q6729" s="13"/>
    </row>
    <row r="6730" spans="3:17" x14ac:dyDescent="0.25">
      <c r="C6730" s="12"/>
      <c r="D6730" s="7"/>
      <c r="P6730" s="14"/>
      <c r="Q6730" s="13"/>
    </row>
    <row r="6731" spans="3:17" x14ac:dyDescent="0.25">
      <c r="C6731" s="12"/>
      <c r="D6731" s="7"/>
      <c r="P6731" s="14"/>
      <c r="Q6731" s="13"/>
    </row>
    <row r="6732" spans="3:17" x14ac:dyDescent="0.25">
      <c r="C6732" s="12"/>
      <c r="D6732" s="7"/>
      <c r="P6732" s="14"/>
      <c r="Q6732" s="13"/>
    </row>
    <row r="6733" spans="3:17" x14ac:dyDescent="0.25">
      <c r="C6733" s="12"/>
      <c r="D6733" s="7"/>
      <c r="P6733" s="14"/>
      <c r="Q6733" s="13"/>
    </row>
    <row r="6734" spans="3:17" x14ac:dyDescent="0.25">
      <c r="C6734" s="12"/>
      <c r="D6734" s="7"/>
      <c r="P6734" s="14"/>
      <c r="Q6734" s="13"/>
    </row>
    <row r="6735" spans="3:17" x14ac:dyDescent="0.25">
      <c r="C6735" s="12"/>
      <c r="D6735" s="7"/>
      <c r="P6735" s="14"/>
      <c r="Q6735" s="13"/>
    </row>
    <row r="6736" spans="3:17" x14ac:dyDescent="0.25">
      <c r="C6736" s="12"/>
      <c r="D6736" s="7"/>
      <c r="P6736" s="14"/>
      <c r="Q6736" s="13"/>
    </row>
    <row r="6737" spans="3:17" x14ac:dyDescent="0.25">
      <c r="C6737" s="12"/>
      <c r="D6737" s="7"/>
      <c r="P6737" s="14"/>
      <c r="Q6737" s="13"/>
    </row>
    <row r="6738" spans="3:17" x14ac:dyDescent="0.25">
      <c r="C6738" s="12"/>
      <c r="D6738" s="7"/>
      <c r="P6738" s="14"/>
      <c r="Q6738" s="13"/>
    </row>
    <row r="6739" spans="3:17" x14ac:dyDescent="0.25">
      <c r="C6739" s="12"/>
      <c r="D6739" s="7"/>
      <c r="P6739" s="14"/>
      <c r="Q6739" s="13"/>
    </row>
    <row r="6740" spans="3:17" x14ac:dyDescent="0.25">
      <c r="C6740" s="12"/>
      <c r="D6740" s="7"/>
      <c r="P6740" s="14"/>
      <c r="Q6740" s="13"/>
    </row>
    <row r="6741" spans="3:17" x14ac:dyDescent="0.25">
      <c r="C6741" s="12"/>
      <c r="D6741" s="7"/>
      <c r="P6741" s="14"/>
      <c r="Q6741" s="13"/>
    </row>
    <row r="6742" spans="3:17" x14ac:dyDescent="0.25">
      <c r="C6742" s="12"/>
      <c r="D6742" s="7"/>
      <c r="P6742" s="14"/>
      <c r="Q6742" s="13"/>
    </row>
    <row r="6743" spans="3:17" x14ac:dyDescent="0.25">
      <c r="C6743" s="12"/>
      <c r="D6743" s="7"/>
      <c r="P6743" s="14"/>
      <c r="Q6743" s="13"/>
    </row>
    <row r="6744" spans="3:17" x14ac:dyDescent="0.25">
      <c r="C6744" s="12"/>
      <c r="D6744" s="7"/>
      <c r="P6744" s="14"/>
      <c r="Q6744" s="13"/>
    </row>
    <row r="6745" spans="3:17" x14ac:dyDescent="0.25">
      <c r="C6745" s="12"/>
      <c r="D6745" s="7"/>
      <c r="P6745" s="14"/>
      <c r="Q6745" s="13"/>
    </row>
    <row r="6746" spans="3:17" x14ac:dyDescent="0.25">
      <c r="C6746" s="12"/>
      <c r="D6746" s="7"/>
      <c r="P6746" s="14"/>
      <c r="Q6746" s="13"/>
    </row>
    <row r="6747" spans="3:17" x14ac:dyDescent="0.25">
      <c r="C6747" s="12"/>
      <c r="D6747" s="7"/>
      <c r="P6747" s="14"/>
      <c r="Q6747" s="13"/>
    </row>
    <row r="6748" spans="3:17" x14ac:dyDescent="0.25">
      <c r="C6748" s="12"/>
      <c r="D6748" s="7"/>
      <c r="P6748" s="14"/>
      <c r="Q6748" s="13"/>
    </row>
    <row r="6749" spans="3:17" x14ac:dyDescent="0.25">
      <c r="C6749" s="12"/>
      <c r="D6749" s="7"/>
      <c r="P6749" s="14"/>
      <c r="Q6749" s="13"/>
    </row>
    <row r="6750" spans="3:17" x14ac:dyDescent="0.25">
      <c r="C6750" s="12"/>
      <c r="D6750" s="7"/>
      <c r="P6750" s="14"/>
      <c r="Q6750" s="13"/>
    </row>
    <row r="6751" spans="3:17" x14ac:dyDescent="0.25">
      <c r="C6751" s="12"/>
      <c r="D6751" s="7"/>
      <c r="P6751" s="14"/>
      <c r="Q6751" s="13"/>
    </row>
    <row r="6752" spans="3:17" x14ac:dyDescent="0.25">
      <c r="C6752" s="12"/>
      <c r="D6752" s="7"/>
      <c r="P6752" s="14"/>
      <c r="Q6752" s="13"/>
    </row>
    <row r="6753" spans="3:17" x14ac:dyDescent="0.25">
      <c r="C6753" s="12"/>
      <c r="D6753" s="7"/>
      <c r="P6753" s="14"/>
      <c r="Q6753" s="13"/>
    </row>
    <row r="6754" spans="3:17" x14ac:dyDescent="0.25">
      <c r="C6754" s="12"/>
      <c r="D6754" s="7"/>
      <c r="P6754" s="14"/>
      <c r="Q6754" s="13"/>
    </row>
    <row r="6755" spans="3:17" x14ac:dyDescent="0.25">
      <c r="C6755" s="12"/>
      <c r="D6755" s="7"/>
      <c r="P6755" s="14"/>
      <c r="Q6755" s="13"/>
    </row>
    <row r="6756" spans="3:17" x14ac:dyDescent="0.25">
      <c r="C6756" s="12"/>
      <c r="D6756" s="7"/>
      <c r="P6756" s="14"/>
      <c r="Q6756" s="13"/>
    </row>
    <row r="6757" spans="3:17" x14ac:dyDescent="0.25">
      <c r="C6757" s="12"/>
      <c r="D6757" s="7"/>
      <c r="P6757" s="14"/>
      <c r="Q6757" s="13"/>
    </row>
    <row r="6758" spans="3:17" x14ac:dyDescent="0.25">
      <c r="C6758" s="12"/>
      <c r="D6758" s="7"/>
      <c r="P6758" s="14"/>
      <c r="Q6758" s="13"/>
    </row>
    <row r="6759" spans="3:17" x14ac:dyDescent="0.25">
      <c r="C6759" s="12"/>
      <c r="D6759" s="7"/>
      <c r="P6759" s="14"/>
      <c r="Q6759" s="13"/>
    </row>
    <row r="6760" spans="3:17" x14ac:dyDescent="0.25">
      <c r="C6760" s="12"/>
      <c r="D6760" s="7"/>
      <c r="P6760" s="14"/>
      <c r="Q6760" s="13"/>
    </row>
    <row r="6761" spans="3:17" x14ac:dyDescent="0.25">
      <c r="C6761" s="12"/>
      <c r="D6761" s="7"/>
      <c r="P6761" s="14"/>
      <c r="Q6761" s="13"/>
    </row>
    <row r="6762" spans="3:17" x14ac:dyDescent="0.25">
      <c r="C6762" s="12"/>
      <c r="D6762" s="7"/>
      <c r="P6762" s="14"/>
      <c r="Q6762" s="13"/>
    </row>
    <row r="6763" spans="3:17" x14ac:dyDescent="0.25">
      <c r="C6763" s="12"/>
      <c r="D6763" s="7"/>
      <c r="P6763" s="14"/>
      <c r="Q6763" s="13"/>
    </row>
    <row r="6764" spans="3:17" x14ac:dyDescent="0.25">
      <c r="C6764" s="12"/>
      <c r="D6764" s="7"/>
      <c r="P6764" s="14"/>
      <c r="Q6764" s="13"/>
    </row>
    <row r="6765" spans="3:17" x14ac:dyDescent="0.25">
      <c r="C6765" s="12"/>
      <c r="D6765" s="7"/>
      <c r="P6765" s="14"/>
      <c r="Q6765" s="13"/>
    </row>
    <row r="6766" spans="3:17" x14ac:dyDescent="0.25">
      <c r="C6766" s="12"/>
      <c r="D6766" s="7"/>
      <c r="P6766" s="14"/>
      <c r="Q6766" s="13"/>
    </row>
    <row r="6767" spans="3:17" x14ac:dyDescent="0.25">
      <c r="C6767" s="12"/>
      <c r="D6767" s="7"/>
      <c r="P6767" s="14"/>
      <c r="Q6767" s="13"/>
    </row>
    <row r="6768" spans="3:17" x14ac:dyDescent="0.25">
      <c r="C6768" s="12"/>
      <c r="D6768" s="7"/>
      <c r="P6768" s="14"/>
      <c r="Q6768" s="13"/>
    </row>
    <row r="6769" spans="3:17" x14ac:dyDescent="0.25">
      <c r="C6769" s="12"/>
      <c r="D6769" s="7"/>
      <c r="P6769" s="14"/>
      <c r="Q6769" s="13"/>
    </row>
    <row r="6770" spans="3:17" x14ac:dyDescent="0.25">
      <c r="C6770" s="12"/>
      <c r="D6770" s="7"/>
      <c r="P6770" s="14"/>
      <c r="Q6770" s="13"/>
    </row>
    <row r="6771" spans="3:17" x14ac:dyDescent="0.25">
      <c r="C6771" s="12"/>
      <c r="D6771" s="7"/>
      <c r="P6771" s="14"/>
      <c r="Q6771" s="13"/>
    </row>
    <row r="6772" spans="3:17" x14ac:dyDescent="0.25">
      <c r="C6772" s="12"/>
      <c r="D6772" s="7"/>
      <c r="P6772" s="14"/>
      <c r="Q6772" s="13"/>
    </row>
    <row r="6773" spans="3:17" x14ac:dyDescent="0.25">
      <c r="C6773" s="12"/>
      <c r="D6773" s="7"/>
      <c r="P6773" s="14"/>
      <c r="Q6773" s="13"/>
    </row>
    <row r="6774" spans="3:17" x14ac:dyDescent="0.25">
      <c r="C6774" s="12"/>
      <c r="D6774" s="7"/>
      <c r="P6774" s="14"/>
      <c r="Q6774" s="13"/>
    </row>
    <row r="6775" spans="3:17" x14ac:dyDescent="0.25">
      <c r="C6775" s="12"/>
      <c r="D6775" s="7"/>
      <c r="P6775" s="14"/>
      <c r="Q6775" s="13"/>
    </row>
    <row r="6776" spans="3:17" x14ac:dyDescent="0.25">
      <c r="C6776" s="12"/>
      <c r="D6776" s="7"/>
      <c r="P6776" s="14"/>
      <c r="Q6776" s="13"/>
    </row>
    <row r="6777" spans="3:17" x14ac:dyDescent="0.25">
      <c r="C6777" s="12"/>
      <c r="D6777" s="7"/>
      <c r="P6777" s="14"/>
      <c r="Q6777" s="13"/>
    </row>
    <row r="6778" spans="3:17" x14ac:dyDescent="0.25">
      <c r="C6778" s="12"/>
      <c r="D6778" s="7"/>
      <c r="P6778" s="14"/>
      <c r="Q6778" s="13"/>
    </row>
    <row r="6779" spans="3:17" x14ac:dyDescent="0.25">
      <c r="C6779" s="12"/>
      <c r="D6779" s="7"/>
      <c r="P6779" s="14"/>
      <c r="Q6779" s="13"/>
    </row>
    <row r="6780" spans="3:17" x14ac:dyDescent="0.25">
      <c r="C6780" s="12"/>
      <c r="D6780" s="7"/>
      <c r="P6780" s="14"/>
      <c r="Q6780" s="13"/>
    </row>
    <row r="6781" spans="3:17" x14ac:dyDescent="0.25">
      <c r="C6781" s="12"/>
      <c r="D6781" s="7"/>
      <c r="P6781" s="14"/>
      <c r="Q6781" s="13"/>
    </row>
    <row r="6782" spans="3:17" x14ac:dyDescent="0.25">
      <c r="C6782" s="12"/>
      <c r="D6782" s="7"/>
      <c r="P6782" s="14"/>
      <c r="Q6782" s="13"/>
    </row>
    <row r="6783" spans="3:17" x14ac:dyDescent="0.25">
      <c r="C6783" s="12"/>
      <c r="D6783" s="7"/>
      <c r="P6783" s="14"/>
      <c r="Q6783" s="13"/>
    </row>
    <row r="6784" spans="3:17" x14ac:dyDescent="0.25">
      <c r="C6784" s="12"/>
      <c r="D6784" s="7"/>
      <c r="P6784" s="14"/>
      <c r="Q6784" s="13"/>
    </row>
    <row r="6785" spans="3:17" x14ac:dyDescent="0.25">
      <c r="C6785" s="12"/>
      <c r="D6785" s="7"/>
      <c r="P6785" s="14"/>
      <c r="Q6785" s="13"/>
    </row>
    <row r="6786" spans="3:17" x14ac:dyDescent="0.25">
      <c r="C6786" s="12"/>
      <c r="D6786" s="7"/>
      <c r="P6786" s="14"/>
      <c r="Q6786" s="13"/>
    </row>
    <row r="6787" spans="3:17" x14ac:dyDescent="0.25">
      <c r="C6787" s="12"/>
      <c r="D6787" s="7"/>
      <c r="P6787" s="14"/>
      <c r="Q6787" s="13"/>
    </row>
    <row r="6788" spans="3:17" x14ac:dyDescent="0.25">
      <c r="C6788" s="12"/>
      <c r="D6788" s="7"/>
      <c r="P6788" s="14"/>
      <c r="Q6788" s="13"/>
    </row>
    <row r="6789" spans="3:17" x14ac:dyDescent="0.25">
      <c r="C6789" s="12"/>
      <c r="D6789" s="7"/>
      <c r="P6789" s="14"/>
      <c r="Q6789" s="13"/>
    </row>
    <row r="6790" spans="3:17" x14ac:dyDescent="0.25">
      <c r="C6790" s="12"/>
      <c r="D6790" s="7"/>
      <c r="P6790" s="14"/>
      <c r="Q6790" s="13"/>
    </row>
    <row r="6791" spans="3:17" x14ac:dyDescent="0.25">
      <c r="C6791" s="12"/>
      <c r="D6791" s="7"/>
      <c r="P6791" s="14"/>
      <c r="Q6791" s="13"/>
    </row>
    <row r="6792" spans="3:17" x14ac:dyDescent="0.25">
      <c r="C6792" s="12"/>
      <c r="D6792" s="7"/>
      <c r="P6792" s="14"/>
      <c r="Q6792" s="13"/>
    </row>
    <row r="6793" spans="3:17" x14ac:dyDescent="0.25">
      <c r="C6793" s="12"/>
      <c r="D6793" s="7"/>
      <c r="P6793" s="14"/>
      <c r="Q6793" s="13"/>
    </row>
    <row r="6794" spans="3:17" x14ac:dyDescent="0.25">
      <c r="C6794" s="12"/>
      <c r="D6794" s="7"/>
      <c r="P6794" s="14"/>
      <c r="Q6794" s="13"/>
    </row>
    <row r="6795" spans="3:17" x14ac:dyDescent="0.25">
      <c r="C6795" s="12"/>
      <c r="D6795" s="7"/>
      <c r="P6795" s="14"/>
      <c r="Q6795" s="13"/>
    </row>
    <row r="6796" spans="3:17" x14ac:dyDescent="0.25">
      <c r="C6796" s="12"/>
      <c r="D6796" s="7"/>
      <c r="P6796" s="14"/>
      <c r="Q6796" s="13"/>
    </row>
    <row r="6797" spans="3:17" x14ac:dyDescent="0.25">
      <c r="C6797" s="12"/>
      <c r="D6797" s="7"/>
      <c r="P6797" s="14"/>
      <c r="Q6797" s="13"/>
    </row>
    <row r="6798" spans="3:17" x14ac:dyDescent="0.25">
      <c r="C6798" s="12"/>
      <c r="D6798" s="7"/>
      <c r="P6798" s="14"/>
      <c r="Q6798" s="13"/>
    </row>
    <row r="6799" spans="3:17" x14ac:dyDescent="0.25">
      <c r="C6799" s="12"/>
      <c r="D6799" s="7"/>
      <c r="P6799" s="14"/>
      <c r="Q6799" s="13"/>
    </row>
    <row r="6800" spans="3:17" x14ac:dyDescent="0.25">
      <c r="C6800" s="12"/>
      <c r="D6800" s="7"/>
      <c r="P6800" s="14"/>
      <c r="Q6800" s="13"/>
    </row>
    <row r="6801" spans="3:17" x14ac:dyDescent="0.25">
      <c r="C6801" s="12"/>
      <c r="D6801" s="7"/>
      <c r="P6801" s="14"/>
      <c r="Q6801" s="13"/>
    </row>
    <row r="6802" spans="3:17" x14ac:dyDescent="0.25">
      <c r="C6802" s="12"/>
      <c r="D6802" s="7"/>
      <c r="P6802" s="14"/>
      <c r="Q6802" s="13"/>
    </row>
    <row r="6803" spans="3:17" x14ac:dyDescent="0.25">
      <c r="C6803" s="12"/>
      <c r="D6803" s="7"/>
      <c r="P6803" s="14"/>
      <c r="Q6803" s="13"/>
    </row>
    <row r="6804" spans="3:17" x14ac:dyDescent="0.25">
      <c r="C6804" s="12"/>
      <c r="D6804" s="7"/>
      <c r="P6804" s="14"/>
      <c r="Q6804" s="13"/>
    </row>
    <row r="6805" spans="3:17" x14ac:dyDescent="0.25">
      <c r="C6805" s="12"/>
      <c r="D6805" s="7"/>
      <c r="P6805" s="14"/>
      <c r="Q6805" s="13"/>
    </row>
    <row r="6806" spans="3:17" x14ac:dyDescent="0.25">
      <c r="C6806" s="12"/>
      <c r="D6806" s="7"/>
      <c r="P6806" s="14"/>
      <c r="Q6806" s="13"/>
    </row>
    <row r="6807" spans="3:17" x14ac:dyDescent="0.25">
      <c r="C6807" s="12"/>
      <c r="D6807" s="7"/>
      <c r="P6807" s="14"/>
      <c r="Q6807" s="13"/>
    </row>
    <row r="6808" spans="3:17" x14ac:dyDescent="0.25">
      <c r="C6808" s="12"/>
      <c r="D6808" s="7"/>
      <c r="P6808" s="14"/>
      <c r="Q6808" s="13"/>
    </row>
    <row r="6809" spans="3:17" x14ac:dyDescent="0.25">
      <c r="C6809" s="12"/>
      <c r="D6809" s="7"/>
      <c r="P6809" s="14"/>
      <c r="Q6809" s="13"/>
    </row>
    <row r="6810" spans="3:17" x14ac:dyDescent="0.25">
      <c r="C6810" s="12"/>
      <c r="D6810" s="7"/>
      <c r="P6810" s="14"/>
      <c r="Q6810" s="13"/>
    </row>
    <row r="6811" spans="3:17" x14ac:dyDescent="0.25">
      <c r="C6811" s="12"/>
      <c r="D6811" s="7"/>
      <c r="P6811" s="14"/>
      <c r="Q6811" s="13"/>
    </row>
    <row r="6812" spans="3:17" x14ac:dyDescent="0.25">
      <c r="C6812" s="12"/>
      <c r="D6812" s="7"/>
      <c r="P6812" s="14"/>
      <c r="Q6812" s="13"/>
    </row>
    <row r="6813" spans="3:17" x14ac:dyDescent="0.25">
      <c r="C6813" s="12"/>
      <c r="D6813" s="7"/>
      <c r="P6813" s="14"/>
      <c r="Q6813" s="13"/>
    </row>
    <row r="6814" spans="3:17" x14ac:dyDescent="0.25">
      <c r="C6814" s="12"/>
      <c r="D6814" s="7"/>
      <c r="P6814" s="14"/>
      <c r="Q6814" s="13"/>
    </row>
    <row r="6815" spans="3:17" x14ac:dyDescent="0.25">
      <c r="C6815" s="12"/>
      <c r="D6815" s="7"/>
      <c r="P6815" s="14"/>
      <c r="Q6815" s="13"/>
    </row>
    <row r="6816" spans="3:17" x14ac:dyDescent="0.25">
      <c r="C6816" s="12"/>
      <c r="D6816" s="7"/>
      <c r="P6816" s="14"/>
      <c r="Q6816" s="13"/>
    </row>
    <row r="6817" spans="3:17" x14ac:dyDescent="0.25">
      <c r="C6817" s="12"/>
      <c r="D6817" s="7"/>
      <c r="P6817" s="14"/>
      <c r="Q6817" s="13"/>
    </row>
    <row r="6818" spans="3:17" x14ac:dyDescent="0.25">
      <c r="C6818" s="12"/>
      <c r="D6818" s="7"/>
      <c r="P6818" s="14"/>
      <c r="Q6818" s="13"/>
    </row>
    <row r="6819" spans="3:17" x14ac:dyDescent="0.25">
      <c r="C6819" s="12"/>
      <c r="D6819" s="7"/>
      <c r="P6819" s="14"/>
      <c r="Q6819" s="13"/>
    </row>
    <row r="6820" spans="3:17" x14ac:dyDescent="0.25">
      <c r="C6820" s="12"/>
      <c r="D6820" s="7"/>
      <c r="P6820" s="14"/>
      <c r="Q6820" s="13"/>
    </row>
    <row r="6821" spans="3:17" x14ac:dyDescent="0.25">
      <c r="C6821" s="12"/>
      <c r="D6821" s="7"/>
      <c r="P6821" s="14"/>
      <c r="Q6821" s="13"/>
    </row>
    <row r="6822" spans="3:17" x14ac:dyDescent="0.25">
      <c r="C6822" s="12"/>
      <c r="D6822" s="7"/>
      <c r="P6822" s="14"/>
      <c r="Q6822" s="13"/>
    </row>
    <row r="6823" spans="3:17" x14ac:dyDescent="0.25">
      <c r="C6823" s="12"/>
      <c r="D6823" s="7"/>
      <c r="P6823" s="14"/>
      <c r="Q6823" s="13"/>
    </row>
    <row r="6824" spans="3:17" x14ac:dyDescent="0.25">
      <c r="C6824" s="12"/>
      <c r="D6824" s="7"/>
      <c r="P6824" s="14"/>
      <c r="Q6824" s="13"/>
    </row>
    <row r="6825" spans="3:17" x14ac:dyDescent="0.25">
      <c r="C6825" s="12"/>
      <c r="D6825" s="7"/>
      <c r="P6825" s="14"/>
      <c r="Q6825" s="13"/>
    </row>
    <row r="6826" spans="3:17" x14ac:dyDescent="0.25">
      <c r="C6826" s="12"/>
      <c r="D6826" s="7"/>
      <c r="P6826" s="14"/>
      <c r="Q6826" s="13"/>
    </row>
    <row r="6827" spans="3:17" x14ac:dyDescent="0.25">
      <c r="C6827" s="12"/>
      <c r="D6827" s="7"/>
      <c r="P6827" s="14"/>
      <c r="Q6827" s="13"/>
    </row>
    <row r="6828" spans="3:17" x14ac:dyDescent="0.25">
      <c r="C6828" s="12"/>
      <c r="D6828" s="7"/>
      <c r="P6828" s="14"/>
      <c r="Q6828" s="13"/>
    </row>
    <row r="6829" spans="3:17" x14ac:dyDescent="0.25">
      <c r="C6829" s="12"/>
      <c r="D6829" s="7"/>
      <c r="P6829" s="14"/>
      <c r="Q6829" s="13"/>
    </row>
    <row r="6830" spans="3:17" x14ac:dyDescent="0.25">
      <c r="C6830" s="12"/>
      <c r="D6830" s="7"/>
      <c r="P6830" s="14"/>
      <c r="Q6830" s="13"/>
    </row>
    <row r="6831" spans="3:17" x14ac:dyDescent="0.25">
      <c r="C6831" s="12"/>
      <c r="D6831" s="7"/>
      <c r="P6831" s="14"/>
      <c r="Q6831" s="13"/>
    </row>
    <row r="6832" spans="3:17" x14ac:dyDescent="0.25">
      <c r="C6832" s="12"/>
      <c r="D6832" s="7"/>
      <c r="P6832" s="14"/>
      <c r="Q6832" s="13"/>
    </row>
    <row r="6833" spans="3:17" x14ac:dyDescent="0.25">
      <c r="C6833" s="12"/>
      <c r="D6833" s="7"/>
      <c r="P6833" s="14"/>
      <c r="Q6833" s="13"/>
    </row>
    <row r="6834" spans="3:17" x14ac:dyDescent="0.25">
      <c r="C6834" s="12"/>
      <c r="D6834" s="7"/>
      <c r="P6834" s="14"/>
      <c r="Q6834" s="13"/>
    </row>
    <row r="6835" spans="3:17" x14ac:dyDescent="0.25">
      <c r="C6835" s="12"/>
      <c r="D6835" s="7"/>
      <c r="P6835" s="14"/>
      <c r="Q6835" s="13"/>
    </row>
    <row r="6836" spans="3:17" x14ac:dyDescent="0.25">
      <c r="C6836" s="12"/>
      <c r="D6836" s="7"/>
      <c r="P6836" s="14"/>
      <c r="Q6836" s="13"/>
    </row>
    <row r="6837" spans="3:17" x14ac:dyDescent="0.25">
      <c r="C6837" s="12"/>
      <c r="D6837" s="7"/>
      <c r="P6837" s="14"/>
      <c r="Q6837" s="13"/>
    </row>
    <row r="6838" spans="3:17" x14ac:dyDescent="0.25">
      <c r="C6838" s="12"/>
      <c r="D6838" s="7"/>
      <c r="P6838" s="14"/>
      <c r="Q6838" s="13"/>
    </row>
    <row r="6839" spans="3:17" x14ac:dyDescent="0.25">
      <c r="C6839" s="12"/>
      <c r="D6839" s="7"/>
      <c r="P6839" s="14"/>
      <c r="Q6839" s="13"/>
    </row>
    <row r="6840" spans="3:17" x14ac:dyDescent="0.25">
      <c r="C6840" s="12"/>
      <c r="D6840" s="7"/>
      <c r="P6840" s="14"/>
      <c r="Q6840" s="13"/>
    </row>
    <row r="6841" spans="3:17" x14ac:dyDescent="0.25">
      <c r="C6841" s="12"/>
      <c r="D6841" s="7"/>
      <c r="P6841" s="14"/>
      <c r="Q6841" s="13"/>
    </row>
    <row r="6842" spans="3:17" x14ac:dyDescent="0.25">
      <c r="C6842" s="12"/>
      <c r="D6842" s="7"/>
      <c r="P6842" s="14"/>
      <c r="Q6842" s="13"/>
    </row>
    <row r="6843" spans="3:17" x14ac:dyDescent="0.25">
      <c r="C6843" s="12"/>
      <c r="D6843" s="7"/>
      <c r="P6843" s="14"/>
      <c r="Q6843" s="13"/>
    </row>
    <row r="6844" spans="3:17" x14ac:dyDescent="0.25">
      <c r="C6844" s="12"/>
      <c r="D6844" s="7"/>
      <c r="P6844" s="14"/>
      <c r="Q6844" s="13"/>
    </row>
    <row r="6845" spans="3:17" x14ac:dyDescent="0.25">
      <c r="C6845" s="12"/>
      <c r="D6845" s="7"/>
      <c r="P6845" s="14"/>
      <c r="Q6845" s="13"/>
    </row>
    <row r="6846" spans="3:17" x14ac:dyDescent="0.25">
      <c r="C6846" s="12"/>
      <c r="D6846" s="7"/>
      <c r="P6846" s="14"/>
      <c r="Q6846" s="13"/>
    </row>
    <row r="6847" spans="3:17" x14ac:dyDescent="0.25">
      <c r="C6847" s="12"/>
      <c r="D6847" s="7"/>
      <c r="P6847" s="14"/>
      <c r="Q6847" s="13"/>
    </row>
    <row r="6848" spans="3:17" x14ac:dyDescent="0.25">
      <c r="C6848" s="12"/>
      <c r="D6848" s="7"/>
      <c r="P6848" s="14"/>
      <c r="Q6848" s="13"/>
    </row>
    <row r="6849" spans="3:17" x14ac:dyDescent="0.25">
      <c r="C6849" s="12"/>
      <c r="D6849" s="7"/>
      <c r="P6849" s="14"/>
      <c r="Q6849" s="13"/>
    </row>
    <row r="6850" spans="3:17" x14ac:dyDescent="0.25">
      <c r="C6850" s="12"/>
      <c r="D6850" s="7"/>
      <c r="P6850" s="14"/>
      <c r="Q6850" s="13"/>
    </row>
    <row r="6851" spans="3:17" x14ac:dyDescent="0.25">
      <c r="C6851" s="12"/>
      <c r="D6851" s="7"/>
      <c r="P6851" s="14"/>
      <c r="Q6851" s="13"/>
    </row>
    <row r="6852" spans="3:17" x14ac:dyDescent="0.25">
      <c r="C6852" s="12"/>
      <c r="D6852" s="7"/>
      <c r="P6852" s="14"/>
      <c r="Q6852" s="13"/>
    </row>
    <row r="6853" spans="3:17" x14ac:dyDescent="0.25">
      <c r="C6853" s="12"/>
      <c r="D6853" s="7"/>
      <c r="P6853" s="14"/>
      <c r="Q6853" s="13"/>
    </row>
    <row r="6854" spans="3:17" x14ac:dyDescent="0.25">
      <c r="C6854" s="12"/>
      <c r="D6854" s="7"/>
      <c r="P6854" s="14"/>
      <c r="Q6854" s="13"/>
    </row>
    <row r="6855" spans="3:17" x14ac:dyDescent="0.25">
      <c r="C6855" s="12"/>
      <c r="D6855" s="7"/>
      <c r="P6855" s="14"/>
      <c r="Q6855" s="13"/>
    </row>
    <row r="6856" spans="3:17" x14ac:dyDescent="0.25">
      <c r="C6856" s="12"/>
      <c r="D6856" s="7"/>
      <c r="P6856" s="14"/>
      <c r="Q6856" s="13"/>
    </row>
    <row r="6857" spans="3:17" x14ac:dyDescent="0.25">
      <c r="C6857" s="12"/>
      <c r="D6857" s="7"/>
      <c r="P6857" s="14"/>
      <c r="Q6857" s="13"/>
    </row>
    <row r="6858" spans="3:17" x14ac:dyDescent="0.25">
      <c r="C6858" s="12"/>
      <c r="D6858" s="7"/>
      <c r="P6858" s="14"/>
      <c r="Q6858" s="13"/>
    </row>
    <row r="6859" spans="3:17" x14ac:dyDescent="0.25">
      <c r="C6859" s="12"/>
      <c r="D6859" s="7"/>
      <c r="P6859" s="14"/>
      <c r="Q6859" s="13"/>
    </row>
    <row r="6860" spans="3:17" x14ac:dyDescent="0.25">
      <c r="C6860" s="12"/>
      <c r="D6860" s="7"/>
      <c r="P6860" s="14"/>
      <c r="Q6860" s="13"/>
    </row>
    <row r="6861" spans="3:17" x14ac:dyDescent="0.25">
      <c r="C6861" s="12"/>
      <c r="D6861" s="7"/>
      <c r="P6861" s="14"/>
      <c r="Q6861" s="13"/>
    </row>
    <row r="6862" spans="3:17" x14ac:dyDescent="0.25">
      <c r="C6862" s="12"/>
      <c r="D6862" s="7"/>
      <c r="P6862" s="14"/>
      <c r="Q6862" s="13"/>
    </row>
    <row r="6863" spans="3:17" x14ac:dyDescent="0.25">
      <c r="C6863" s="12"/>
      <c r="D6863" s="7"/>
      <c r="P6863" s="14"/>
      <c r="Q6863" s="13"/>
    </row>
    <row r="6864" spans="3:17" x14ac:dyDescent="0.25">
      <c r="C6864" s="12"/>
      <c r="D6864" s="7"/>
      <c r="P6864" s="14"/>
      <c r="Q6864" s="13"/>
    </row>
    <row r="6865" spans="3:17" x14ac:dyDescent="0.25">
      <c r="C6865" s="12"/>
      <c r="D6865" s="7"/>
      <c r="P6865" s="14"/>
      <c r="Q6865" s="13"/>
    </row>
    <row r="6866" spans="3:17" x14ac:dyDescent="0.25">
      <c r="C6866" s="12"/>
      <c r="D6866" s="7"/>
      <c r="P6866" s="14"/>
      <c r="Q6866" s="13"/>
    </row>
    <row r="6867" spans="3:17" x14ac:dyDescent="0.25">
      <c r="C6867" s="12"/>
      <c r="D6867" s="7"/>
      <c r="P6867" s="14"/>
      <c r="Q6867" s="13"/>
    </row>
    <row r="6868" spans="3:17" x14ac:dyDescent="0.25">
      <c r="C6868" s="12"/>
      <c r="D6868" s="7"/>
      <c r="P6868" s="14"/>
      <c r="Q6868" s="13"/>
    </row>
    <row r="6869" spans="3:17" x14ac:dyDescent="0.25">
      <c r="C6869" s="12"/>
      <c r="D6869" s="7"/>
      <c r="P6869" s="14"/>
      <c r="Q6869" s="13"/>
    </row>
    <row r="6870" spans="3:17" x14ac:dyDescent="0.25">
      <c r="C6870" s="12"/>
      <c r="D6870" s="7"/>
      <c r="P6870" s="14"/>
      <c r="Q6870" s="13"/>
    </row>
    <row r="6871" spans="3:17" x14ac:dyDescent="0.25">
      <c r="C6871" s="12"/>
      <c r="D6871" s="7"/>
      <c r="P6871" s="14"/>
      <c r="Q6871" s="13"/>
    </row>
    <row r="6872" spans="3:17" x14ac:dyDescent="0.25">
      <c r="C6872" s="12"/>
      <c r="D6872" s="7"/>
      <c r="P6872" s="14"/>
      <c r="Q6872" s="13"/>
    </row>
    <row r="6873" spans="3:17" x14ac:dyDescent="0.25">
      <c r="C6873" s="12"/>
      <c r="D6873" s="7"/>
      <c r="P6873" s="14"/>
      <c r="Q6873" s="13"/>
    </row>
    <row r="6874" spans="3:17" x14ac:dyDescent="0.25">
      <c r="C6874" s="12"/>
      <c r="D6874" s="7"/>
      <c r="P6874" s="14"/>
      <c r="Q6874" s="13"/>
    </row>
    <row r="6875" spans="3:17" x14ac:dyDescent="0.25">
      <c r="C6875" s="12"/>
      <c r="D6875" s="7"/>
      <c r="P6875" s="14"/>
      <c r="Q6875" s="13"/>
    </row>
    <row r="6876" spans="3:17" x14ac:dyDescent="0.25">
      <c r="C6876" s="12"/>
      <c r="D6876" s="7"/>
      <c r="P6876" s="14"/>
      <c r="Q6876" s="13"/>
    </row>
    <row r="6877" spans="3:17" x14ac:dyDescent="0.25">
      <c r="C6877" s="12"/>
      <c r="D6877" s="7"/>
      <c r="P6877" s="14"/>
      <c r="Q6877" s="13"/>
    </row>
    <row r="6878" spans="3:17" x14ac:dyDescent="0.25">
      <c r="C6878" s="12"/>
      <c r="D6878" s="7"/>
      <c r="P6878" s="14"/>
      <c r="Q6878" s="13"/>
    </row>
    <row r="6879" spans="3:17" x14ac:dyDescent="0.25">
      <c r="C6879" s="12"/>
      <c r="D6879" s="7"/>
      <c r="P6879" s="14"/>
      <c r="Q6879" s="13"/>
    </row>
    <row r="6880" spans="3:17" x14ac:dyDescent="0.25">
      <c r="C6880" s="12"/>
      <c r="D6880" s="7"/>
      <c r="P6880" s="14"/>
      <c r="Q6880" s="13"/>
    </row>
    <row r="6881" spans="3:17" x14ac:dyDescent="0.25">
      <c r="C6881" s="12"/>
      <c r="D6881" s="7"/>
      <c r="P6881" s="14"/>
      <c r="Q6881" s="13"/>
    </row>
    <row r="6882" spans="3:17" x14ac:dyDescent="0.25">
      <c r="C6882" s="12"/>
      <c r="D6882" s="7"/>
      <c r="P6882" s="14"/>
      <c r="Q6882" s="13"/>
    </row>
    <row r="6883" spans="3:17" x14ac:dyDescent="0.25">
      <c r="C6883" s="12"/>
      <c r="D6883" s="7"/>
      <c r="P6883" s="14"/>
      <c r="Q6883" s="13"/>
    </row>
    <row r="6884" spans="3:17" x14ac:dyDescent="0.25">
      <c r="C6884" s="12"/>
      <c r="D6884" s="7"/>
      <c r="P6884" s="14"/>
      <c r="Q6884" s="13"/>
    </row>
    <row r="6885" spans="3:17" x14ac:dyDescent="0.25">
      <c r="C6885" s="12"/>
      <c r="D6885" s="7"/>
      <c r="P6885" s="14"/>
      <c r="Q6885" s="13"/>
    </row>
    <row r="6886" spans="3:17" x14ac:dyDescent="0.25">
      <c r="C6886" s="12"/>
      <c r="D6886" s="7"/>
      <c r="P6886" s="14"/>
      <c r="Q6886" s="13"/>
    </row>
    <row r="6887" spans="3:17" x14ac:dyDescent="0.25">
      <c r="C6887" s="12"/>
      <c r="D6887" s="7"/>
      <c r="P6887" s="14"/>
      <c r="Q6887" s="13"/>
    </row>
    <row r="6888" spans="3:17" x14ac:dyDescent="0.25">
      <c r="C6888" s="12"/>
      <c r="D6888" s="7"/>
      <c r="P6888" s="14"/>
      <c r="Q6888" s="13"/>
    </row>
    <row r="6889" spans="3:17" x14ac:dyDescent="0.25">
      <c r="C6889" s="12"/>
      <c r="D6889" s="7"/>
      <c r="P6889" s="14"/>
      <c r="Q6889" s="13"/>
    </row>
    <row r="6890" spans="3:17" x14ac:dyDescent="0.25">
      <c r="C6890" s="12"/>
      <c r="D6890" s="7"/>
      <c r="P6890" s="14"/>
      <c r="Q6890" s="13"/>
    </row>
    <row r="6891" spans="3:17" x14ac:dyDescent="0.25">
      <c r="C6891" s="12"/>
      <c r="D6891" s="7"/>
      <c r="P6891" s="14"/>
      <c r="Q6891" s="13"/>
    </row>
    <row r="6892" spans="3:17" x14ac:dyDescent="0.25">
      <c r="C6892" s="12"/>
      <c r="D6892" s="7"/>
      <c r="P6892" s="14"/>
      <c r="Q6892" s="13"/>
    </row>
    <row r="6893" spans="3:17" x14ac:dyDescent="0.25">
      <c r="C6893" s="12"/>
      <c r="D6893" s="7"/>
      <c r="P6893" s="14"/>
      <c r="Q6893" s="13"/>
    </row>
    <row r="6894" spans="3:17" x14ac:dyDescent="0.25">
      <c r="C6894" s="12"/>
      <c r="D6894" s="7"/>
      <c r="P6894" s="14"/>
      <c r="Q6894" s="13"/>
    </row>
    <row r="6895" spans="3:17" x14ac:dyDescent="0.25">
      <c r="C6895" s="12"/>
      <c r="D6895" s="7"/>
      <c r="P6895" s="14"/>
      <c r="Q6895" s="13"/>
    </row>
    <row r="6896" spans="3:17" x14ac:dyDescent="0.25">
      <c r="C6896" s="12"/>
      <c r="D6896" s="7"/>
      <c r="P6896" s="14"/>
      <c r="Q6896" s="13"/>
    </row>
    <row r="6897" spans="3:17" x14ac:dyDescent="0.25">
      <c r="C6897" s="12"/>
      <c r="D6897" s="7"/>
      <c r="P6897" s="14"/>
      <c r="Q6897" s="13"/>
    </row>
    <row r="6898" spans="3:17" x14ac:dyDescent="0.25">
      <c r="C6898" s="12"/>
      <c r="D6898" s="7"/>
      <c r="P6898" s="14"/>
      <c r="Q6898" s="13"/>
    </row>
    <row r="6899" spans="3:17" x14ac:dyDescent="0.25">
      <c r="C6899" s="12"/>
      <c r="D6899" s="7"/>
      <c r="P6899" s="14"/>
      <c r="Q6899" s="13"/>
    </row>
    <row r="6900" spans="3:17" x14ac:dyDescent="0.25">
      <c r="C6900" s="12"/>
      <c r="D6900" s="7"/>
      <c r="P6900" s="14"/>
      <c r="Q6900" s="13"/>
    </row>
    <row r="6901" spans="3:17" x14ac:dyDescent="0.25">
      <c r="C6901" s="12"/>
      <c r="D6901" s="7"/>
      <c r="P6901" s="14"/>
      <c r="Q6901" s="13"/>
    </row>
    <row r="6902" spans="3:17" x14ac:dyDescent="0.25">
      <c r="C6902" s="12"/>
      <c r="D6902" s="7"/>
      <c r="P6902" s="14"/>
      <c r="Q6902" s="13"/>
    </row>
    <row r="6903" spans="3:17" x14ac:dyDescent="0.25">
      <c r="C6903" s="12"/>
      <c r="D6903" s="7"/>
      <c r="P6903" s="14"/>
      <c r="Q6903" s="13"/>
    </row>
    <row r="6904" spans="3:17" x14ac:dyDescent="0.25">
      <c r="C6904" s="12"/>
      <c r="D6904" s="7"/>
      <c r="P6904" s="14"/>
      <c r="Q6904" s="13"/>
    </row>
    <row r="6905" spans="3:17" x14ac:dyDescent="0.25">
      <c r="C6905" s="12"/>
      <c r="D6905" s="7"/>
      <c r="P6905" s="14"/>
      <c r="Q6905" s="13"/>
    </row>
    <row r="6906" spans="3:17" x14ac:dyDescent="0.25">
      <c r="C6906" s="12"/>
      <c r="D6906" s="7"/>
      <c r="P6906" s="14"/>
      <c r="Q6906" s="13"/>
    </row>
    <row r="6907" spans="3:17" x14ac:dyDescent="0.25">
      <c r="C6907" s="12"/>
      <c r="D6907" s="7"/>
      <c r="P6907" s="14"/>
      <c r="Q6907" s="13"/>
    </row>
    <row r="6908" spans="3:17" x14ac:dyDescent="0.25">
      <c r="C6908" s="12"/>
      <c r="D6908" s="7"/>
      <c r="P6908" s="14"/>
      <c r="Q6908" s="13"/>
    </row>
    <row r="6909" spans="3:17" x14ac:dyDescent="0.25">
      <c r="C6909" s="12"/>
      <c r="D6909" s="7"/>
      <c r="P6909" s="14"/>
      <c r="Q6909" s="13"/>
    </row>
    <row r="6910" spans="3:17" x14ac:dyDescent="0.25">
      <c r="C6910" s="12"/>
      <c r="D6910" s="7"/>
      <c r="P6910" s="14"/>
      <c r="Q6910" s="13"/>
    </row>
    <row r="6911" spans="3:17" x14ac:dyDescent="0.25">
      <c r="C6911" s="12"/>
      <c r="D6911" s="7"/>
      <c r="P6911" s="14"/>
      <c r="Q6911" s="13"/>
    </row>
    <row r="6912" spans="3:17" x14ac:dyDescent="0.25">
      <c r="C6912" s="12"/>
      <c r="D6912" s="7"/>
      <c r="P6912" s="14"/>
      <c r="Q6912" s="13"/>
    </row>
    <row r="6913" spans="3:17" x14ac:dyDescent="0.25">
      <c r="C6913" s="12"/>
      <c r="D6913" s="7"/>
      <c r="P6913" s="14"/>
      <c r="Q6913" s="13"/>
    </row>
    <row r="6914" spans="3:17" x14ac:dyDescent="0.25">
      <c r="C6914" s="12"/>
      <c r="D6914" s="7"/>
      <c r="P6914" s="14"/>
      <c r="Q6914" s="13"/>
    </row>
    <row r="6915" spans="3:17" x14ac:dyDescent="0.25">
      <c r="C6915" s="12"/>
      <c r="D6915" s="7"/>
      <c r="P6915" s="14"/>
      <c r="Q6915" s="13"/>
    </row>
    <row r="6916" spans="3:17" x14ac:dyDescent="0.25">
      <c r="C6916" s="12"/>
      <c r="D6916" s="7"/>
      <c r="P6916" s="14"/>
      <c r="Q6916" s="13"/>
    </row>
    <row r="6917" spans="3:17" x14ac:dyDescent="0.25">
      <c r="C6917" s="12"/>
      <c r="D6917" s="7"/>
      <c r="P6917" s="14"/>
      <c r="Q6917" s="13"/>
    </row>
    <row r="6918" spans="3:17" x14ac:dyDescent="0.25">
      <c r="C6918" s="12"/>
      <c r="D6918" s="7"/>
      <c r="P6918" s="14"/>
      <c r="Q6918" s="13"/>
    </row>
    <row r="6919" spans="3:17" x14ac:dyDescent="0.25">
      <c r="C6919" s="12"/>
      <c r="D6919" s="7"/>
      <c r="P6919" s="14"/>
      <c r="Q6919" s="13"/>
    </row>
    <row r="6920" spans="3:17" x14ac:dyDescent="0.25">
      <c r="C6920" s="12"/>
      <c r="D6920" s="7"/>
      <c r="P6920" s="14"/>
      <c r="Q6920" s="13"/>
    </row>
    <row r="6921" spans="3:17" x14ac:dyDescent="0.25">
      <c r="C6921" s="12"/>
      <c r="D6921" s="7"/>
      <c r="P6921" s="14"/>
      <c r="Q6921" s="13"/>
    </row>
    <row r="6922" spans="3:17" x14ac:dyDescent="0.25">
      <c r="C6922" s="12"/>
      <c r="D6922" s="7"/>
      <c r="P6922" s="14"/>
      <c r="Q6922" s="13"/>
    </row>
    <row r="6923" spans="3:17" x14ac:dyDescent="0.25">
      <c r="C6923" s="12"/>
      <c r="D6923" s="7"/>
      <c r="P6923" s="14"/>
      <c r="Q6923" s="13"/>
    </row>
    <row r="6924" spans="3:17" x14ac:dyDescent="0.25">
      <c r="C6924" s="12"/>
      <c r="D6924" s="7"/>
      <c r="P6924" s="14"/>
      <c r="Q6924" s="13"/>
    </row>
    <row r="6925" spans="3:17" x14ac:dyDescent="0.25">
      <c r="C6925" s="12"/>
      <c r="D6925" s="7"/>
      <c r="P6925" s="14"/>
      <c r="Q6925" s="13"/>
    </row>
    <row r="6926" spans="3:17" x14ac:dyDescent="0.25">
      <c r="C6926" s="12"/>
      <c r="D6926" s="7"/>
      <c r="P6926" s="14"/>
      <c r="Q6926" s="13"/>
    </row>
    <row r="6927" spans="3:17" x14ac:dyDescent="0.25">
      <c r="C6927" s="12"/>
      <c r="D6927" s="7"/>
      <c r="P6927" s="14"/>
      <c r="Q6927" s="13"/>
    </row>
    <row r="6928" spans="3:17" x14ac:dyDescent="0.25">
      <c r="C6928" s="12"/>
      <c r="D6928" s="7"/>
      <c r="P6928" s="14"/>
      <c r="Q6928" s="13"/>
    </row>
    <row r="6929" spans="3:17" x14ac:dyDescent="0.25">
      <c r="C6929" s="12"/>
      <c r="D6929" s="7"/>
      <c r="P6929" s="14"/>
      <c r="Q6929" s="13"/>
    </row>
    <row r="6930" spans="3:17" x14ac:dyDescent="0.25">
      <c r="C6930" s="12"/>
      <c r="D6930" s="7"/>
      <c r="P6930" s="14"/>
      <c r="Q6930" s="13"/>
    </row>
    <row r="6931" spans="3:17" x14ac:dyDescent="0.25">
      <c r="C6931" s="12"/>
      <c r="D6931" s="7"/>
      <c r="P6931" s="14"/>
      <c r="Q6931" s="13"/>
    </row>
    <row r="6932" spans="3:17" x14ac:dyDescent="0.25">
      <c r="C6932" s="12"/>
      <c r="D6932" s="7"/>
      <c r="P6932" s="14"/>
      <c r="Q6932" s="13"/>
    </row>
    <row r="6933" spans="3:17" x14ac:dyDescent="0.25">
      <c r="C6933" s="12"/>
      <c r="D6933" s="7"/>
      <c r="P6933" s="14"/>
      <c r="Q6933" s="13"/>
    </row>
    <row r="6934" spans="3:17" x14ac:dyDescent="0.25">
      <c r="C6934" s="12"/>
      <c r="D6934" s="7"/>
      <c r="P6934" s="14"/>
      <c r="Q6934" s="13"/>
    </row>
    <row r="6935" spans="3:17" x14ac:dyDescent="0.25">
      <c r="C6935" s="12"/>
      <c r="D6935" s="7"/>
      <c r="P6935" s="14"/>
      <c r="Q6935" s="13"/>
    </row>
    <row r="6936" spans="3:17" x14ac:dyDescent="0.25">
      <c r="C6936" s="12"/>
      <c r="D6936" s="7"/>
      <c r="P6936" s="14"/>
      <c r="Q6936" s="13"/>
    </row>
    <row r="6937" spans="3:17" x14ac:dyDescent="0.25">
      <c r="C6937" s="12"/>
      <c r="D6937" s="7"/>
      <c r="P6937" s="14"/>
      <c r="Q6937" s="13"/>
    </row>
    <row r="6938" spans="3:17" x14ac:dyDescent="0.25">
      <c r="C6938" s="12"/>
      <c r="D6938" s="7"/>
      <c r="P6938" s="14"/>
      <c r="Q6938" s="13"/>
    </row>
    <row r="6939" spans="3:17" x14ac:dyDescent="0.25">
      <c r="C6939" s="12"/>
      <c r="D6939" s="7"/>
      <c r="P6939" s="14"/>
      <c r="Q6939" s="13"/>
    </row>
    <row r="6940" spans="3:17" x14ac:dyDescent="0.25">
      <c r="C6940" s="12"/>
      <c r="D6940" s="7"/>
      <c r="P6940" s="14"/>
      <c r="Q6940" s="13"/>
    </row>
    <row r="6941" spans="3:17" x14ac:dyDescent="0.25">
      <c r="C6941" s="12"/>
      <c r="D6941" s="7"/>
      <c r="P6941" s="14"/>
      <c r="Q6941" s="13"/>
    </row>
    <row r="6942" spans="3:17" x14ac:dyDescent="0.25">
      <c r="C6942" s="12"/>
      <c r="D6942" s="7"/>
      <c r="P6942" s="14"/>
      <c r="Q6942" s="13"/>
    </row>
    <row r="6943" spans="3:17" x14ac:dyDescent="0.25">
      <c r="C6943" s="12"/>
      <c r="D6943" s="7"/>
      <c r="P6943" s="14"/>
      <c r="Q6943" s="13"/>
    </row>
    <row r="6944" spans="3:17" x14ac:dyDescent="0.25">
      <c r="C6944" s="12"/>
      <c r="D6944" s="7"/>
      <c r="P6944" s="14"/>
      <c r="Q6944" s="13"/>
    </row>
    <row r="6945" spans="3:17" x14ac:dyDescent="0.25">
      <c r="C6945" s="12"/>
      <c r="D6945" s="7"/>
      <c r="P6945" s="14"/>
      <c r="Q6945" s="13"/>
    </row>
    <row r="6946" spans="3:17" x14ac:dyDescent="0.25">
      <c r="C6946" s="12"/>
      <c r="D6946" s="7"/>
      <c r="P6946" s="14"/>
      <c r="Q6946" s="13"/>
    </row>
    <row r="6947" spans="3:17" x14ac:dyDescent="0.25">
      <c r="C6947" s="12"/>
      <c r="D6947" s="7"/>
      <c r="P6947" s="14"/>
      <c r="Q6947" s="13"/>
    </row>
    <row r="6948" spans="3:17" x14ac:dyDescent="0.25">
      <c r="C6948" s="12"/>
      <c r="D6948" s="7"/>
      <c r="P6948" s="14"/>
      <c r="Q6948" s="13"/>
    </row>
    <row r="6949" spans="3:17" x14ac:dyDescent="0.25">
      <c r="C6949" s="12"/>
      <c r="D6949" s="7"/>
      <c r="P6949" s="14"/>
      <c r="Q6949" s="13"/>
    </row>
    <row r="6950" spans="3:17" x14ac:dyDescent="0.25">
      <c r="C6950" s="12"/>
      <c r="D6950" s="7"/>
      <c r="P6950" s="14"/>
      <c r="Q6950" s="13"/>
    </row>
    <row r="6951" spans="3:17" x14ac:dyDescent="0.25">
      <c r="C6951" s="12"/>
      <c r="D6951" s="7"/>
      <c r="P6951" s="14"/>
      <c r="Q6951" s="13"/>
    </row>
    <row r="6952" spans="3:17" x14ac:dyDescent="0.25">
      <c r="C6952" s="12"/>
      <c r="D6952" s="7"/>
      <c r="P6952" s="14"/>
      <c r="Q6952" s="13"/>
    </row>
    <row r="6953" spans="3:17" x14ac:dyDescent="0.25">
      <c r="C6953" s="12"/>
      <c r="D6953" s="7"/>
      <c r="P6953" s="14"/>
      <c r="Q6953" s="13"/>
    </row>
    <row r="6954" spans="3:17" x14ac:dyDescent="0.25">
      <c r="C6954" s="12"/>
      <c r="D6954" s="7"/>
      <c r="P6954" s="14"/>
      <c r="Q6954" s="13"/>
    </row>
    <row r="6955" spans="3:17" x14ac:dyDescent="0.25">
      <c r="C6955" s="12"/>
      <c r="D6955" s="7"/>
      <c r="P6955" s="14"/>
      <c r="Q6955" s="13"/>
    </row>
    <row r="6956" spans="3:17" x14ac:dyDescent="0.25">
      <c r="C6956" s="12"/>
      <c r="D6956" s="7"/>
      <c r="P6956" s="14"/>
      <c r="Q6956" s="13"/>
    </row>
    <row r="6957" spans="3:17" x14ac:dyDescent="0.25">
      <c r="C6957" s="12"/>
      <c r="D6957" s="7"/>
      <c r="P6957" s="14"/>
      <c r="Q6957" s="13"/>
    </row>
    <row r="6958" spans="3:17" x14ac:dyDescent="0.25">
      <c r="C6958" s="12"/>
      <c r="D6958" s="7"/>
      <c r="P6958" s="14"/>
      <c r="Q6958" s="13"/>
    </row>
    <row r="6959" spans="3:17" x14ac:dyDescent="0.25">
      <c r="C6959" s="12"/>
      <c r="D6959" s="7"/>
      <c r="P6959" s="14"/>
      <c r="Q6959" s="13"/>
    </row>
    <row r="6960" spans="3:17" x14ac:dyDescent="0.25">
      <c r="C6960" s="12"/>
      <c r="D6960" s="7"/>
      <c r="P6960" s="14"/>
      <c r="Q6960" s="13"/>
    </row>
    <row r="6961" spans="3:17" x14ac:dyDescent="0.25">
      <c r="C6961" s="12"/>
      <c r="D6961" s="7"/>
      <c r="P6961" s="14"/>
      <c r="Q6961" s="13"/>
    </row>
    <row r="6962" spans="3:17" x14ac:dyDescent="0.25">
      <c r="C6962" s="12"/>
      <c r="D6962" s="7"/>
      <c r="P6962" s="14"/>
      <c r="Q6962" s="13"/>
    </row>
    <row r="6963" spans="3:17" x14ac:dyDescent="0.25">
      <c r="C6963" s="12"/>
      <c r="D6963" s="7"/>
      <c r="P6963" s="14"/>
      <c r="Q6963" s="13"/>
    </row>
    <row r="6964" spans="3:17" x14ac:dyDescent="0.25">
      <c r="C6964" s="12"/>
      <c r="D6964" s="7"/>
      <c r="P6964" s="14"/>
      <c r="Q6964" s="13"/>
    </row>
    <row r="6965" spans="3:17" x14ac:dyDescent="0.25">
      <c r="C6965" s="12"/>
      <c r="D6965" s="7"/>
      <c r="P6965" s="14"/>
      <c r="Q6965" s="13"/>
    </row>
    <row r="6966" spans="3:17" x14ac:dyDescent="0.25">
      <c r="C6966" s="12"/>
      <c r="D6966" s="7"/>
      <c r="P6966" s="14"/>
      <c r="Q6966" s="13"/>
    </row>
    <row r="6967" spans="3:17" x14ac:dyDescent="0.25">
      <c r="C6967" s="12"/>
      <c r="D6967" s="7"/>
      <c r="P6967" s="14"/>
      <c r="Q6967" s="13"/>
    </row>
    <row r="6968" spans="3:17" x14ac:dyDescent="0.25">
      <c r="C6968" s="12"/>
      <c r="D6968" s="7"/>
      <c r="P6968" s="14"/>
      <c r="Q6968" s="13"/>
    </row>
    <row r="6969" spans="3:17" x14ac:dyDescent="0.25">
      <c r="C6969" s="12"/>
      <c r="D6969" s="7"/>
      <c r="P6969" s="14"/>
      <c r="Q6969" s="13"/>
    </row>
    <row r="6970" spans="3:17" x14ac:dyDescent="0.25">
      <c r="C6970" s="12"/>
      <c r="D6970" s="7"/>
      <c r="P6970" s="14"/>
      <c r="Q6970" s="13"/>
    </row>
    <row r="6971" spans="3:17" x14ac:dyDescent="0.25">
      <c r="C6971" s="12"/>
      <c r="D6971" s="7"/>
      <c r="P6971" s="14"/>
      <c r="Q6971" s="13"/>
    </row>
    <row r="6972" spans="3:17" x14ac:dyDescent="0.25">
      <c r="C6972" s="12"/>
      <c r="D6972" s="7"/>
      <c r="P6972" s="14"/>
      <c r="Q6972" s="13"/>
    </row>
    <row r="6973" spans="3:17" x14ac:dyDescent="0.25">
      <c r="C6973" s="12"/>
      <c r="D6973" s="7"/>
      <c r="P6973" s="14"/>
      <c r="Q6973" s="13"/>
    </row>
    <row r="6974" spans="3:17" x14ac:dyDescent="0.25">
      <c r="C6974" s="12"/>
      <c r="D6974" s="7"/>
      <c r="P6974" s="14"/>
      <c r="Q6974" s="13"/>
    </row>
    <row r="6975" spans="3:17" x14ac:dyDescent="0.25">
      <c r="C6975" s="12"/>
      <c r="D6975" s="7"/>
      <c r="P6975" s="14"/>
      <c r="Q6975" s="13"/>
    </row>
    <row r="6976" spans="3:17" x14ac:dyDescent="0.25">
      <c r="C6976" s="12"/>
      <c r="D6976" s="7"/>
      <c r="P6976" s="14"/>
      <c r="Q6976" s="13"/>
    </row>
    <row r="6977" spans="3:17" x14ac:dyDescent="0.25">
      <c r="C6977" s="12"/>
      <c r="D6977" s="7"/>
      <c r="P6977" s="14"/>
      <c r="Q6977" s="13"/>
    </row>
    <row r="6978" spans="3:17" x14ac:dyDescent="0.25">
      <c r="C6978" s="12"/>
      <c r="D6978" s="7"/>
      <c r="P6978" s="14"/>
      <c r="Q6978" s="13"/>
    </row>
    <row r="6979" spans="3:17" x14ac:dyDescent="0.25">
      <c r="C6979" s="12"/>
      <c r="D6979" s="7"/>
      <c r="P6979" s="14"/>
      <c r="Q6979" s="13"/>
    </row>
    <row r="6980" spans="3:17" x14ac:dyDescent="0.25">
      <c r="C6980" s="12"/>
      <c r="D6980" s="7"/>
      <c r="P6980" s="14"/>
      <c r="Q6980" s="13"/>
    </row>
    <row r="6981" spans="3:17" x14ac:dyDescent="0.25">
      <c r="C6981" s="12"/>
      <c r="D6981" s="7"/>
      <c r="P6981" s="14"/>
      <c r="Q6981" s="13"/>
    </row>
    <row r="6982" spans="3:17" x14ac:dyDescent="0.25">
      <c r="C6982" s="12"/>
      <c r="D6982" s="7"/>
      <c r="P6982" s="14"/>
      <c r="Q6982" s="13"/>
    </row>
    <row r="6983" spans="3:17" x14ac:dyDescent="0.25">
      <c r="C6983" s="12"/>
      <c r="D6983" s="7"/>
      <c r="P6983" s="14"/>
      <c r="Q6983" s="13"/>
    </row>
    <row r="6984" spans="3:17" x14ac:dyDescent="0.25">
      <c r="C6984" s="12"/>
      <c r="D6984" s="7"/>
      <c r="P6984" s="14"/>
      <c r="Q6984" s="13"/>
    </row>
    <row r="6985" spans="3:17" x14ac:dyDescent="0.25">
      <c r="C6985" s="12"/>
      <c r="D6985" s="7"/>
      <c r="P6985" s="14"/>
      <c r="Q6985" s="13"/>
    </row>
    <row r="6986" spans="3:17" x14ac:dyDescent="0.25">
      <c r="C6986" s="12"/>
      <c r="D6986" s="7"/>
      <c r="P6986" s="14"/>
      <c r="Q6986" s="13"/>
    </row>
    <row r="6987" spans="3:17" x14ac:dyDescent="0.25">
      <c r="C6987" s="12"/>
      <c r="D6987" s="7"/>
      <c r="P6987" s="14"/>
      <c r="Q6987" s="13"/>
    </row>
    <row r="6988" spans="3:17" x14ac:dyDescent="0.25">
      <c r="C6988" s="12"/>
      <c r="D6988" s="7"/>
      <c r="P6988" s="14"/>
      <c r="Q6988" s="13"/>
    </row>
    <row r="6989" spans="3:17" x14ac:dyDescent="0.25">
      <c r="C6989" s="12"/>
      <c r="D6989" s="7"/>
      <c r="P6989" s="14"/>
      <c r="Q6989" s="13"/>
    </row>
    <row r="6990" spans="3:17" x14ac:dyDescent="0.25">
      <c r="C6990" s="12"/>
      <c r="D6990" s="7"/>
      <c r="P6990" s="14"/>
      <c r="Q6990" s="13"/>
    </row>
    <row r="6991" spans="3:17" x14ac:dyDescent="0.25">
      <c r="C6991" s="12"/>
      <c r="D6991" s="7"/>
      <c r="P6991" s="14"/>
      <c r="Q6991" s="13"/>
    </row>
    <row r="6992" spans="3:17" x14ac:dyDescent="0.25">
      <c r="C6992" s="12"/>
      <c r="D6992" s="7"/>
      <c r="P6992" s="14"/>
      <c r="Q6992" s="13"/>
    </row>
    <row r="6993" spans="3:17" x14ac:dyDescent="0.25">
      <c r="C6993" s="12"/>
      <c r="D6993" s="7"/>
      <c r="P6993" s="14"/>
      <c r="Q6993" s="13"/>
    </row>
    <row r="6994" spans="3:17" x14ac:dyDescent="0.25">
      <c r="C6994" s="12"/>
      <c r="D6994" s="7"/>
      <c r="P6994" s="14"/>
      <c r="Q6994" s="13"/>
    </row>
    <row r="6995" spans="3:17" x14ac:dyDescent="0.25">
      <c r="C6995" s="12"/>
      <c r="D6995" s="7"/>
      <c r="P6995" s="14"/>
      <c r="Q6995" s="13"/>
    </row>
    <row r="6996" spans="3:17" x14ac:dyDescent="0.25">
      <c r="C6996" s="12"/>
      <c r="D6996" s="7"/>
      <c r="P6996" s="14"/>
      <c r="Q6996" s="13"/>
    </row>
    <row r="6997" spans="3:17" x14ac:dyDescent="0.25">
      <c r="C6997" s="12"/>
      <c r="D6997" s="7"/>
      <c r="P6997" s="14"/>
      <c r="Q6997" s="13"/>
    </row>
    <row r="6998" spans="3:17" x14ac:dyDescent="0.25">
      <c r="C6998" s="12"/>
      <c r="D6998" s="7"/>
      <c r="P6998" s="14"/>
      <c r="Q6998" s="13"/>
    </row>
    <row r="6999" spans="3:17" x14ac:dyDescent="0.25">
      <c r="C6999" s="12"/>
      <c r="D6999" s="7"/>
      <c r="P6999" s="14"/>
      <c r="Q6999" s="13"/>
    </row>
    <row r="7000" spans="3:17" x14ac:dyDescent="0.25">
      <c r="C7000" s="12"/>
      <c r="D7000" s="7"/>
      <c r="P7000" s="14"/>
      <c r="Q7000" s="13"/>
    </row>
    <row r="7001" spans="3:17" x14ac:dyDescent="0.25">
      <c r="C7001" s="12"/>
      <c r="D7001" s="7"/>
      <c r="P7001" s="14"/>
      <c r="Q7001" s="13"/>
    </row>
    <row r="7002" spans="3:17" x14ac:dyDescent="0.25">
      <c r="C7002" s="12"/>
      <c r="D7002" s="7"/>
      <c r="P7002" s="14"/>
      <c r="Q7002" s="13"/>
    </row>
    <row r="7003" spans="3:17" x14ac:dyDescent="0.25">
      <c r="C7003" s="12"/>
      <c r="D7003" s="7"/>
      <c r="P7003" s="14"/>
      <c r="Q7003" s="13"/>
    </row>
    <row r="7004" spans="3:17" x14ac:dyDescent="0.25">
      <c r="C7004" s="12"/>
      <c r="D7004" s="7"/>
      <c r="P7004" s="14"/>
      <c r="Q7004" s="13"/>
    </row>
    <row r="7005" spans="3:17" x14ac:dyDescent="0.25">
      <c r="C7005" s="12"/>
      <c r="D7005" s="7"/>
      <c r="P7005" s="14"/>
      <c r="Q7005" s="13"/>
    </row>
    <row r="7006" spans="3:17" x14ac:dyDescent="0.25">
      <c r="C7006" s="12"/>
      <c r="D7006" s="7"/>
      <c r="P7006" s="14"/>
      <c r="Q7006" s="13"/>
    </row>
    <row r="7007" spans="3:17" x14ac:dyDescent="0.25">
      <c r="C7007" s="12"/>
      <c r="D7007" s="7"/>
      <c r="P7007" s="14"/>
      <c r="Q7007" s="13"/>
    </row>
    <row r="7008" spans="3:17" x14ac:dyDescent="0.25">
      <c r="C7008" s="12"/>
      <c r="D7008" s="7"/>
      <c r="P7008" s="14"/>
      <c r="Q7008" s="13"/>
    </row>
    <row r="7009" spans="3:17" x14ac:dyDescent="0.25">
      <c r="C7009" s="12"/>
      <c r="D7009" s="7"/>
      <c r="P7009" s="14"/>
      <c r="Q7009" s="13"/>
    </row>
    <row r="7010" spans="3:17" x14ac:dyDescent="0.25">
      <c r="C7010" s="12"/>
      <c r="D7010" s="7"/>
      <c r="P7010" s="14"/>
      <c r="Q7010" s="13"/>
    </row>
    <row r="7011" spans="3:17" x14ac:dyDescent="0.25">
      <c r="C7011" s="12"/>
      <c r="D7011" s="7"/>
      <c r="P7011" s="14"/>
      <c r="Q7011" s="13"/>
    </row>
    <row r="7012" spans="3:17" x14ac:dyDescent="0.25">
      <c r="C7012" s="12"/>
      <c r="D7012" s="7"/>
      <c r="P7012" s="14"/>
      <c r="Q7012" s="13"/>
    </row>
    <row r="7013" spans="3:17" x14ac:dyDescent="0.25">
      <c r="C7013" s="12"/>
      <c r="D7013" s="7"/>
      <c r="P7013" s="14"/>
      <c r="Q7013" s="13"/>
    </row>
    <row r="7014" spans="3:17" x14ac:dyDescent="0.25">
      <c r="C7014" s="12"/>
      <c r="D7014" s="7"/>
      <c r="P7014" s="14"/>
      <c r="Q7014" s="13"/>
    </row>
    <row r="7015" spans="3:17" x14ac:dyDescent="0.25">
      <c r="C7015" s="12"/>
      <c r="D7015" s="7"/>
      <c r="P7015" s="14"/>
      <c r="Q7015" s="13"/>
    </row>
    <row r="7016" spans="3:17" x14ac:dyDescent="0.25">
      <c r="C7016" s="12"/>
      <c r="D7016" s="7"/>
      <c r="P7016" s="14"/>
      <c r="Q7016" s="13"/>
    </row>
    <row r="7017" spans="3:17" x14ac:dyDescent="0.25">
      <c r="C7017" s="12"/>
      <c r="D7017" s="7"/>
      <c r="P7017" s="14"/>
      <c r="Q7017" s="13"/>
    </row>
    <row r="7018" spans="3:17" x14ac:dyDescent="0.25">
      <c r="C7018" s="12"/>
      <c r="D7018" s="7"/>
      <c r="P7018" s="14"/>
      <c r="Q7018" s="13"/>
    </row>
    <row r="7019" spans="3:17" x14ac:dyDescent="0.25">
      <c r="C7019" s="12"/>
      <c r="D7019" s="7"/>
      <c r="P7019" s="14"/>
      <c r="Q7019" s="13"/>
    </row>
    <row r="7020" spans="3:17" x14ac:dyDescent="0.25">
      <c r="C7020" s="12"/>
      <c r="D7020" s="7"/>
      <c r="P7020" s="14"/>
      <c r="Q7020" s="13"/>
    </row>
    <row r="7021" spans="3:17" x14ac:dyDescent="0.25">
      <c r="C7021" s="12"/>
      <c r="D7021" s="7"/>
      <c r="P7021" s="14"/>
      <c r="Q7021" s="13"/>
    </row>
    <row r="7022" spans="3:17" x14ac:dyDescent="0.25">
      <c r="C7022" s="12"/>
      <c r="D7022" s="7"/>
      <c r="P7022" s="14"/>
      <c r="Q7022" s="13"/>
    </row>
    <row r="7023" spans="3:17" x14ac:dyDescent="0.25">
      <c r="C7023" s="12"/>
      <c r="D7023" s="7"/>
      <c r="P7023" s="14"/>
      <c r="Q7023" s="13"/>
    </row>
    <row r="7024" spans="3:17" x14ac:dyDescent="0.25">
      <c r="C7024" s="12"/>
      <c r="D7024" s="7"/>
      <c r="P7024" s="14"/>
      <c r="Q7024" s="13"/>
    </row>
    <row r="7025" spans="3:17" x14ac:dyDescent="0.25">
      <c r="C7025" s="12"/>
      <c r="D7025" s="7"/>
      <c r="P7025" s="14"/>
      <c r="Q7025" s="13"/>
    </row>
    <row r="7026" spans="3:17" x14ac:dyDescent="0.25">
      <c r="C7026" s="12"/>
      <c r="D7026" s="7"/>
      <c r="P7026" s="14"/>
      <c r="Q7026" s="13"/>
    </row>
    <row r="7027" spans="3:17" x14ac:dyDescent="0.25">
      <c r="C7027" s="12"/>
      <c r="D7027" s="7"/>
      <c r="P7027" s="14"/>
      <c r="Q7027" s="13"/>
    </row>
    <row r="7028" spans="3:17" x14ac:dyDescent="0.25">
      <c r="C7028" s="12"/>
      <c r="D7028" s="7"/>
      <c r="P7028" s="14"/>
      <c r="Q7028" s="13"/>
    </row>
    <row r="7029" spans="3:17" x14ac:dyDescent="0.25">
      <c r="C7029" s="12"/>
      <c r="D7029" s="7"/>
      <c r="P7029" s="14"/>
      <c r="Q7029" s="13"/>
    </row>
    <row r="7030" spans="3:17" x14ac:dyDescent="0.25">
      <c r="C7030" s="12"/>
      <c r="D7030" s="7"/>
      <c r="P7030" s="14"/>
      <c r="Q7030" s="13"/>
    </row>
    <row r="7031" spans="3:17" x14ac:dyDescent="0.25">
      <c r="C7031" s="12"/>
      <c r="D7031" s="7"/>
      <c r="P7031" s="14"/>
      <c r="Q7031" s="13"/>
    </row>
    <row r="7032" spans="3:17" x14ac:dyDescent="0.25">
      <c r="C7032" s="12"/>
      <c r="D7032" s="7"/>
      <c r="P7032" s="14"/>
      <c r="Q7032" s="13"/>
    </row>
    <row r="7033" spans="3:17" x14ac:dyDescent="0.25">
      <c r="C7033" s="12"/>
      <c r="D7033" s="7"/>
      <c r="P7033" s="14"/>
      <c r="Q7033" s="13"/>
    </row>
    <row r="7034" spans="3:17" x14ac:dyDescent="0.25">
      <c r="C7034" s="12"/>
      <c r="D7034" s="7"/>
      <c r="P7034" s="14"/>
      <c r="Q7034" s="13"/>
    </row>
    <row r="7035" spans="3:17" x14ac:dyDescent="0.25">
      <c r="C7035" s="12"/>
      <c r="D7035" s="7"/>
      <c r="P7035" s="14"/>
      <c r="Q7035" s="13"/>
    </row>
    <row r="7036" spans="3:17" x14ac:dyDescent="0.25">
      <c r="C7036" s="12"/>
      <c r="D7036" s="7"/>
      <c r="P7036" s="14"/>
      <c r="Q7036" s="13"/>
    </row>
    <row r="7037" spans="3:17" x14ac:dyDescent="0.25">
      <c r="C7037" s="12"/>
      <c r="D7037" s="7"/>
      <c r="P7037" s="14"/>
      <c r="Q7037" s="13"/>
    </row>
    <row r="7038" spans="3:17" x14ac:dyDescent="0.25">
      <c r="C7038" s="12"/>
      <c r="D7038" s="7"/>
      <c r="P7038" s="14"/>
      <c r="Q7038" s="13"/>
    </row>
    <row r="7039" spans="3:17" x14ac:dyDescent="0.25">
      <c r="C7039" s="12"/>
      <c r="D7039" s="7"/>
      <c r="P7039" s="14"/>
      <c r="Q7039" s="13"/>
    </row>
    <row r="7040" spans="3:17" x14ac:dyDescent="0.25">
      <c r="C7040" s="12"/>
      <c r="D7040" s="7"/>
      <c r="P7040" s="14"/>
      <c r="Q7040" s="13"/>
    </row>
    <row r="7041" spans="3:17" x14ac:dyDescent="0.25">
      <c r="C7041" s="12"/>
      <c r="D7041" s="7"/>
      <c r="P7041" s="14"/>
      <c r="Q7041" s="13"/>
    </row>
    <row r="7042" spans="3:17" x14ac:dyDescent="0.25">
      <c r="C7042" s="12"/>
      <c r="D7042" s="7"/>
      <c r="P7042" s="14"/>
      <c r="Q7042" s="13"/>
    </row>
    <row r="7043" spans="3:17" x14ac:dyDescent="0.25">
      <c r="C7043" s="12"/>
      <c r="D7043" s="7"/>
      <c r="P7043" s="14"/>
      <c r="Q7043" s="13"/>
    </row>
    <row r="7044" spans="3:17" x14ac:dyDescent="0.25">
      <c r="C7044" s="12"/>
      <c r="D7044" s="7"/>
      <c r="P7044" s="14"/>
      <c r="Q7044" s="13"/>
    </row>
    <row r="7045" spans="3:17" x14ac:dyDescent="0.25">
      <c r="C7045" s="12"/>
      <c r="D7045" s="7"/>
      <c r="P7045" s="14"/>
      <c r="Q7045" s="13"/>
    </row>
    <row r="7046" spans="3:17" x14ac:dyDescent="0.25">
      <c r="C7046" s="12"/>
      <c r="D7046" s="7"/>
      <c r="P7046" s="14"/>
      <c r="Q7046" s="13"/>
    </row>
    <row r="7047" spans="3:17" x14ac:dyDescent="0.25">
      <c r="C7047" s="12"/>
      <c r="D7047" s="7"/>
      <c r="P7047" s="14"/>
      <c r="Q7047" s="13"/>
    </row>
    <row r="7048" spans="3:17" x14ac:dyDescent="0.25">
      <c r="C7048" s="12"/>
      <c r="D7048" s="7"/>
      <c r="P7048" s="14"/>
      <c r="Q7048" s="13"/>
    </row>
    <row r="7049" spans="3:17" x14ac:dyDescent="0.25">
      <c r="C7049" s="12"/>
      <c r="D7049" s="7"/>
      <c r="P7049" s="14"/>
      <c r="Q7049" s="13"/>
    </row>
    <row r="7050" spans="3:17" x14ac:dyDescent="0.25">
      <c r="C7050" s="12"/>
      <c r="D7050" s="7"/>
      <c r="P7050" s="14"/>
      <c r="Q7050" s="13"/>
    </row>
    <row r="7051" spans="3:17" x14ac:dyDescent="0.25">
      <c r="C7051" s="12"/>
      <c r="D7051" s="7"/>
      <c r="P7051" s="14"/>
      <c r="Q7051" s="13"/>
    </row>
    <row r="7052" spans="3:17" x14ac:dyDescent="0.25">
      <c r="C7052" s="12"/>
      <c r="D7052" s="7"/>
      <c r="P7052" s="14"/>
      <c r="Q7052" s="13"/>
    </row>
    <row r="7053" spans="3:17" x14ac:dyDescent="0.25">
      <c r="C7053" s="12"/>
      <c r="D7053" s="7"/>
      <c r="P7053" s="14"/>
      <c r="Q7053" s="13"/>
    </row>
    <row r="7054" spans="3:17" x14ac:dyDescent="0.25">
      <c r="C7054" s="12"/>
      <c r="D7054" s="7"/>
      <c r="P7054" s="14"/>
      <c r="Q7054" s="13"/>
    </row>
    <row r="7055" spans="3:17" x14ac:dyDescent="0.25">
      <c r="C7055" s="12"/>
      <c r="D7055" s="7"/>
      <c r="P7055" s="14"/>
      <c r="Q7055" s="13"/>
    </row>
    <row r="7056" spans="3:17" x14ac:dyDescent="0.25">
      <c r="C7056" s="12"/>
      <c r="D7056" s="7"/>
      <c r="P7056" s="14"/>
      <c r="Q7056" s="13"/>
    </row>
    <row r="7057" spans="3:17" x14ac:dyDescent="0.25">
      <c r="C7057" s="12"/>
      <c r="D7057" s="7"/>
      <c r="P7057" s="14"/>
      <c r="Q7057" s="13"/>
    </row>
    <row r="7058" spans="3:17" x14ac:dyDescent="0.25">
      <c r="C7058" s="12"/>
      <c r="D7058" s="7"/>
      <c r="P7058" s="14"/>
      <c r="Q7058" s="13"/>
    </row>
    <row r="7059" spans="3:17" x14ac:dyDescent="0.25">
      <c r="C7059" s="12"/>
      <c r="D7059" s="7"/>
      <c r="P7059" s="14"/>
      <c r="Q7059" s="13"/>
    </row>
    <row r="7060" spans="3:17" x14ac:dyDescent="0.25">
      <c r="C7060" s="12"/>
      <c r="D7060" s="7"/>
      <c r="P7060" s="14"/>
      <c r="Q7060" s="13"/>
    </row>
    <row r="7061" spans="3:17" x14ac:dyDescent="0.25">
      <c r="C7061" s="12"/>
      <c r="D7061" s="7"/>
      <c r="P7061" s="14"/>
      <c r="Q7061" s="13"/>
    </row>
    <row r="7062" spans="3:17" x14ac:dyDescent="0.25">
      <c r="C7062" s="12"/>
      <c r="D7062" s="7"/>
      <c r="P7062" s="14"/>
      <c r="Q7062" s="13"/>
    </row>
    <row r="7063" spans="3:17" x14ac:dyDescent="0.25">
      <c r="C7063" s="12"/>
      <c r="D7063" s="7"/>
      <c r="P7063" s="14"/>
      <c r="Q7063" s="13"/>
    </row>
    <row r="7064" spans="3:17" x14ac:dyDescent="0.25">
      <c r="C7064" s="12"/>
      <c r="D7064" s="7"/>
      <c r="P7064" s="14"/>
      <c r="Q7064" s="13"/>
    </row>
    <row r="7065" spans="3:17" x14ac:dyDescent="0.25">
      <c r="C7065" s="12"/>
      <c r="D7065" s="7"/>
      <c r="P7065" s="14"/>
      <c r="Q7065" s="13"/>
    </row>
    <row r="7066" spans="3:17" x14ac:dyDescent="0.25">
      <c r="C7066" s="12"/>
      <c r="D7066" s="7"/>
      <c r="P7066" s="14"/>
      <c r="Q7066" s="13"/>
    </row>
    <row r="7067" spans="3:17" x14ac:dyDescent="0.25">
      <c r="C7067" s="12"/>
      <c r="D7067" s="7"/>
      <c r="P7067" s="14"/>
      <c r="Q7067" s="13"/>
    </row>
    <row r="7068" spans="3:17" x14ac:dyDescent="0.25">
      <c r="C7068" s="12"/>
      <c r="D7068" s="7"/>
      <c r="P7068" s="14"/>
      <c r="Q7068" s="13"/>
    </row>
    <row r="7069" spans="3:17" x14ac:dyDescent="0.25">
      <c r="C7069" s="12"/>
      <c r="D7069" s="7"/>
      <c r="P7069" s="14"/>
      <c r="Q7069" s="13"/>
    </row>
    <row r="7070" spans="3:17" x14ac:dyDescent="0.25">
      <c r="C7070" s="12"/>
      <c r="D7070" s="7"/>
      <c r="P7070" s="14"/>
      <c r="Q7070" s="13"/>
    </row>
    <row r="7071" spans="3:17" x14ac:dyDescent="0.25">
      <c r="C7071" s="12"/>
      <c r="D7071" s="7"/>
      <c r="P7071" s="14"/>
      <c r="Q7071" s="13"/>
    </row>
    <row r="7072" spans="3:17" x14ac:dyDescent="0.25">
      <c r="C7072" s="12"/>
      <c r="D7072" s="7"/>
      <c r="P7072" s="14"/>
      <c r="Q7072" s="13"/>
    </row>
    <row r="7073" spans="3:17" x14ac:dyDescent="0.25">
      <c r="C7073" s="12"/>
      <c r="D7073" s="7"/>
      <c r="P7073" s="14"/>
      <c r="Q7073" s="13"/>
    </row>
    <row r="7074" spans="3:17" x14ac:dyDescent="0.25">
      <c r="C7074" s="12"/>
      <c r="D7074" s="7"/>
      <c r="P7074" s="14"/>
      <c r="Q7074" s="13"/>
    </row>
    <row r="7075" spans="3:17" x14ac:dyDescent="0.25">
      <c r="C7075" s="12"/>
      <c r="D7075" s="7"/>
      <c r="P7075" s="14"/>
      <c r="Q7075" s="13"/>
    </row>
    <row r="7076" spans="3:17" x14ac:dyDescent="0.25">
      <c r="C7076" s="12"/>
      <c r="D7076" s="7"/>
      <c r="P7076" s="14"/>
      <c r="Q7076" s="13"/>
    </row>
    <row r="7077" spans="3:17" x14ac:dyDescent="0.25">
      <c r="C7077" s="12"/>
      <c r="D7077" s="7"/>
      <c r="P7077" s="14"/>
      <c r="Q7077" s="13"/>
    </row>
    <row r="7078" spans="3:17" x14ac:dyDescent="0.25">
      <c r="C7078" s="12"/>
      <c r="D7078" s="7"/>
      <c r="P7078" s="14"/>
      <c r="Q7078" s="13"/>
    </row>
    <row r="7079" spans="3:17" x14ac:dyDescent="0.25">
      <c r="C7079" s="12"/>
      <c r="D7079" s="7"/>
      <c r="P7079" s="14"/>
      <c r="Q7079" s="13"/>
    </row>
    <row r="7080" spans="3:17" x14ac:dyDescent="0.25">
      <c r="C7080" s="12"/>
      <c r="D7080" s="7"/>
      <c r="P7080" s="14"/>
      <c r="Q7080" s="13"/>
    </row>
    <row r="7081" spans="3:17" x14ac:dyDescent="0.25">
      <c r="C7081" s="12"/>
      <c r="D7081" s="7"/>
      <c r="P7081" s="14"/>
      <c r="Q7081" s="13"/>
    </row>
    <row r="7082" spans="3:17" x14ac:dyDescent="0.25">
      <c r="C7082" s="12"/>
      <c r="D7082" s="7"/>
      <c r="P7082" s="14"/>
      <c r="Q7082" s="13"/>
    </row>
    <row r="7083" spans="3:17" x14ac:dyDescent="0.25">
      <c r="C7083" s="12"/>
      <c r="D7083" s="7"/>
      <c r="P7083" s="14"/>
      <c r="Q7083" s="13"/>
    </row>
    <row r="7084" spans="3:17" x14ac:dyDescent="0.25">
      <c r="C7084" s="12"/>
      <c r="D7084" s="7"/>
      <c r="P7084" s="14"/>
      <c r="Q7084" s="13"/>
    </row>
    <row r="7085" spans="3:17" x14ac:dyDescent="0.25">
      <c r="C7085" s="12"/>
      <c r="D7085" s="7"/>
      <c r="P7085" s="14"/>
      <c r="Q7085" s="13"/>
    </row>
    <row r="7086" spans="3:17" x14ac:dyDescent="0.25">
      <c r="C7086" s="12"/>
      <c r="D7086" s="7"/>
      <c r="P7086" s="14"/>
      <c r="Q7086" s="13"/>
    </row>
    <row r="7087" spans="3:17" x14ac:dyDescent="0.25">
      <c r="C7087" s="12"/>
      <c r="D7087" s="7"/>
      <c r="P7087" s="14"/>
      <c r="Q7087" s="13"/>
    </row>
    <row r="7088" spans="3:17" x14ac:dyDescent="0.25">
      <c r="C7088" s="12"/>
      <c r="D7088" s="7"/>
      <c r="P7088" s="14"/>
      <c r="Q7088" s="13"/>
    </row>
    <row r="7089" spans="3:17" x14ac:dyDescent="0.25">
      <c r="C7089" s="12"/>
      <c r="D7089" s="7"/>
      <c r="P7089" s="14"/>
      <c r="Q7089" s="13"/>
    </row>
    <row r="7090" spans="3:17" x14ac:dyDescent="0.25">
      <c r="C7090" s="12"/>
      <c r="D7090" s="7"/>
      <c r="P7090" s="14"/>
      <c r="Q7090" s="13"/>
    </row>
    <row r="7091" spans="3:17" x14ac:dyDescent="0.25">
      <c r="C7091" s="12"/>
      <c r="D7091" s="7"/>
      <c r="P7091" s="14"/>
      <c r="Q7091" s="13"/>
    </row>
    <row r="7092" spans="3:17" x14ac:dyDescent="0.25">
      <c r="C7092" s="12"/>
      <c r="D7092" s="7"/>
      <c r="P7092" s="14"/>
      <c r="Q7092" s="13"/>
    </row>
    <row r="7093" spans="3:17" x14ac:dyDescent="0.25">
      <c r="C7093" s="12"/>
      <c r="D7093" s="7"/>
      <c r="P7093" s="14"/>
      <c r="Q7093" s="13"/>
    </row>
    <row r="7094" spans="3:17" x14ac:dyDescent="0.25">
      <c r="C7094" s="12"/>
      <c r="D7094" s="7"/>
      <c r="P7094" s="14"/>
      <c r="Q7094" s="13"/>
    </row>
    <row r="7095" spans="3:17" x14ac:dyDescent="0.25">
      <c r="C7095" s="12"/>
      <c r="D7095" s="7"/>
      <c r="P7095" s="14"/>
      <c r="Q7095" s="13"/>
    </row>
    <row r="7096" spans="3:17" x14ac:dyDescent="0.25">
      <c r="C7096" s="12"/>
      <c r="D7096" s="7"/>
      <c r="P7096" s="14"/>
      <c r="Q7096" s="13"/>
    </row>
    <row r="7097" spans="3:17" x14ac:dyDescent="0.25">
      <c r="C7097" s="12"/>
      <c r="D7097" s="7"/>
      <c r="P7097" s="14"/>
      <c r="Q7097" s="13"/>
    </row>
    <row r="7098" spans="3:17" x14ac:dyDescent="0.25">
      <c r="C7098" s="12"/>
      <c r="D7098" s="7"/>
      <c r="P7098" s="14"/>
      <c r="Q7098" s="13"/>
    </row>
    <row r="7099" spans="3:17" x14ac:dyDescent="0.25">
      <c r="C7099" s="12"/>
      <c r="D7099" s="7"/>
      <c r="P7099" s="14"/>
      <c r="Q7099" s="13"/>
    </row>
    <row r="7100" spans="3:17" x14ac:dyDescent="0.25">
      <c r="C7100" s="12"/>
      <c r="D7100" s="7"/>
      <c r="P7100" s="14"/>
      <c r="Q7100" s="13"/>
    </row>
    <row r="7101" spans="3:17" x14ac:dyDescent="0.25">
      <c r="C7101" s="12"/>
      <c r="D7101" s="7"/>
      <c r="P7101" s="14"/>
      <c r="Q7101" s="13"/>
    </row>
    <row r="7102" spans="3:17" x14ac:dyDescent="0.25">
      <c r="C7102" s="12"/>
      <c r="D7102" s="7"/>
      <c r="P7102" s="14"/>
      <c r="Q7102" s="13"/>
    </row>
    <row r="7103" spans="3:17" x14ac:dyDescent="0.25">
      <c r="C7103" s="12"/>
      <c r="D7103" s="7"/>
      <c r="P7103" s="14"/>
      <c r="Q7103" s="13"/>
    </row>
    <row r="7104" spans="3:17" x14ac:dyDescent="0.25">
      <c r="C7104" s="12"/>
      <c r="D7104" s="7"/>
      <c r="P7104" s="14"/>
      <c r="Q7104" s="13"/>
    </row>
    <row r="7105" spans="3:17" x14ac:dyDescent="0.25">
      <c r="C7105" s="12"/>
      <c r="D7105" s="7"/>
      <c r="P7105" s="14"/>
      <c r="Q7105" s="13"/>
    </row>
    <row r="7106" spans="3:17" x14ac:dyDescent="0.25">
      <c r="C7106" s="12"/>
      <c r="D7106" s="7"/>
      <c r="P7106" s="14"/>
      <c r="Q7106" s="13"/>
    </row>
    <row r="7107" spans="3:17" x14ac:dyDescent="0.25">
      <c r="C7107" s="12"/>
      <c r="D7107" s="7"/>
      <c r="P7107" s="14"/>
      <c r="Q7107" s="13"/>
    </row>
    <row r="7108" spans="3:17" x14ac:dyDescent="0.25">
      <c r="C7108" s="12"/>
      <c r="D7108" s="7"/>
      <c r="P7108" s="14"/>
      <c r="Q7108" s="13"/>
    </row>
    <row r="7109" spans="3:17" x14ac:dyDescent="0.25">
      <c r="C7109" s="12"/>
      <c r="D7109" s="7"/>
      <c r="P7109" s="14"/>
      <c r="Q7109" s="13"/>
    </row>
    <row r="7110" spans="3:17" x14ac:dyDescent="0.25">
      <c r="C7110" s="12"/>
      <c r="D7110" s="7"/>
      <c r="P7110" s="14"/>
      <c r="Q7110" s="13"/>
    </row>
    <row r="7111" spans="3:17" x14ac:dyDescent="0.25">
      <c r="C7111" s="12"/>
      <c r="D7111" s="7"/>
      <c r="P7111" s="14"/>
      <c r="Q7111" s="13"/>
    </row>
    <row r="7112" spans="3:17" x14ac:dyDescent="0.25">
      <c r="C7112" s="12"/>
      <c r="D7112" s="7"/>
      <c r="P7112" s="14"/>
      <c r="Q7112" s="13"/>
    </row>
    <row r="7113" spans="3:17" x14ac:dyDescent="0.25">
      <c r="C7113" s="12"/>
      <c r="D7113" s="7"/>
      <c r="P7113" s="14"/>
      <c r="Q7113" s="13"/>
    </row>
    <row r="7114" spans="3:17" x14ac:dyDescent="0.25">
      <c r="C7114" s="12"/>
      <c r="D7114" s="7"/>
      <c r="P7114" s="14"/>
      <c r="Q7114" s="13"/>
    </row>
    <row r="7115" spans="3:17" x14ac:dyDescent="0.25">
      <c r="C7115" s="12"/>
      <c r="D7115" s="7"/>
      <c r="P7115" s="14"/>
      <c r="Q7115" s="13"/>
    </row>
    <row r="7116" spans="3:17" x14ac:dyDescent="0.25">
      <c r="C7116" s="12"/>
      <c r="D7116" s="7"/>
      <c r="P7116" s="14"/>
      <c r="Q7116" s="13"/>
    </row>
    <row r="7117" spans="3:17" x14ac:dyDescent="0.25">
      <c r="C7117" s="12"/>
      <c r="D7117" s="7"/>
      <c r="P7117" s="14"/>
      <c r="Q7117" s="13"/>
    </row>
    <row r="7118" spans="3:17" x14ac:dyDescent="0.25">
      <c r="C7118" s="12"/>
      <c r="D7118" s="7"/>
      <c r="P7118" s="14"/>
      <c r="Q7118" s="13"/>
    </row>
    <row r="7119" spans="3:17" x14ac:dyDescent="0.25">
      <c r="C7119" s="12"/>
      <c r="D7119" s="7"/>
      <c r="P7119" s="14"/>
      <c r="Q7119" s="13"/>
    </row>
    <row r="7120" spans="3:17" x14ac:dyDescent="0.25">
      <c r="C7120" s="12"/>
      <c r="D7120" s="7"/>
      <c r="P7120" s="14"/>
      <c r="Q7120" s="13"/>
    </row>
    <row r="7121" spans="3:17" x14ac:dyDescent="0.25">
      <c r="C7121" s="12"/>
      <c r="D7121" s="7"/>
      <c r="P7121" s="14"/>
      <c r="Q7121" s="13"/>
    </row>
    <row r="7122" spans="3:17" x14ac:dyDescent="0.25">
      <c r="C7122" s="12"/>
      <c r="D7122" s="7"/>
      <c r="P7122" s="14"/>
      <c r="Q7122" s="13"/>
    </row>
    <row r="7123" spans="3:17" x14ac:dyDescent="0.25">
      <c r="C7123" s="12"/>
      <c r="D7123" s="7"/>
      <c r="P7123" s="14"/>
      <c r="Q7123" s="13"/>
    </row>
    <row r="7124" spans="3:17" x14ac:dyDescent="0.25">
      <c r="C7124" s="12"/>
      <c r="D7124" s="7"/>
      <c r="P7124" s="14"/>
      <c r="Q7124" s="13"/>
    </row>
    <row r="7125" spans="3:17" x14ac:dyDescent="0.25">
      <c r="C7125" s="12"/>
      <c r="D7125" s="7"/>
      <c r="P7125" s="14"/>
      <c r="Q7125" s="13"/>
    </row>
    <row r="7126" spans="3:17" x14ac:dyDescent="0.25">
      <c r="C7126" s="12"/>
      <c r="D7126" s="7"/>
      <c r="P7126" s="14"/>
      <c r="Q7126" s="13"/>
    </row>
    <row r="7127" spans="3:17" x14ac:dyDescent="0.25">
      <c r="C7127" s="12"/>
      <c r="D7127" s="7"/>
      <c r="P7127" s="14"/>
      <c r="Q7127" s="13"/>
    </row>
    <row r="7128" spans="3:17" x14ac:dyDescent="0.25">
      <c r="C7128" s="12"/>
      <c r="D7128" s="7"/>
      <c r="P7128" s="14"/>
      <c r="Q7128" s="13"/>
    </row>
    <row r="7129" spans="3:17" x14ac:dyDescent="0.25">
      <c r="C7129" s="12"/>
      <c r="D7129" s="7"/>
      <c r="P7129" s="14"/>
      <c r="Q7129" s="13"/>
    </row>
    <row r="7130" spans="3:17" x14ac:dyDescent="0.25">
      <c r="C7130" s="12"/>
      <c r="D7130" s="7"/>
      <c r="P7130" s="14"/>
      <c r="Q7130" s="13"/>
    </row>
    <row r="7131" spans="3:17" x14ac:dyDescent="0.25">
      <c r="C7131" s="12"/>
      <c r="D7131" s="7"/>
      <c r="P7131" s="14"/>
      <c r="Q7131" s="13"/>
    </row>
    <row r="7132" spans="3:17" x14ac:dyDescent="0.25">
      <c r="C7132" s="12"/>
      <c r="D7132" s="7"/>
      <c r="P7132" s="14"/>
      <c r="Q7132" s="13"/>
    </row>
    <row r="7133" spans="3:17" x14ac:dyDescent="0.25">
      <c r="C7133" s="12"/>
      <c r="D7133" s="7"/>
      <c r="P7133" s="14"/>
      <c r="Q7133" s="13"/>
    </row>
    <row r="7134" spans="3:17" x14ac:dyDescent="0.25">
      <c r="C7134" s="12"/>
      <c r="D7134" s="7"/>
      <c r="P7134" s="14"/>
      <c r="Q7134" s="13"/>
    </row>
    <row r="7135" spans="3:17" x14ac:dyDescent="0.25">
      <c r="C7135" s="12"/>
      <c r="D7135" s="7"/>
      <c r="P7135" s="14"/>
      <c r="Q7135" s="13"/>
    </row>
    <row r="7136" spans="3:17" x14ac:dyDescent="0.25">
      <c r="C7136" s="12"/>
      <c r="D7136" s="7"/>
      <c r="P7136" s="14"/>
      <c r="Q7136" s="13"/>
    </row>
    <row r="7137" spans="3:17" x14ac:dyDescent="0.25">
      <c r="C7137" s="12"/>
      <c r="D7137" s="7"/>
      <c r="P7137" s="14"/>
      <c r="Q7137" s="13"/>
    </row>
    <row r="7138" spans="3:17" x14ac:dyDescent="0.25">
      <c r="C7138" s="12"/>
      <c r="D7138" s="7"/>
      <c r="P7138" s="14"/>
      <c r="Q7138" s="13"/>
    </row>
    <row r="7139" spans="3:17" x14ac:dyDescent="0.25">
      <c r="C7139" s="12"/>
      <c r="D7139" s="7"/>
      <c r="P7139" s="14"/>
      <c r="Q7139" s="13"/>
    </row>
    <row r="7140" spans="3:17" x14ac:dyDescent="0.25">
      <c r="C7140" s="12"/>
      <c r="D7140" s="7"/>
      <c r="P7140" s="14"/>
      <c r="Q7140" s="13"/>
    </row>
    <row r="7141" spans="3:17" x14ac:dyDescent="0.25">
      <c r="C7141" s="12"/>
      <c r="D7141" s="7"/>
      <c r="P7141" s="14"/>
      <c r="Q7141" s="13"/>
    </row>
    <row r="7142" spans="3:17" x14ac:dyDescent="0.25">
      <c r="C7142" s="12"/>
      <c r="D7142" s="7"/>
      <c r="P7142" s="14"/>
      <c r="Q7142" s="13"/>
    </row>
    <row r="7143" spans="3:17" x14ac:dyDescent="0.25">
      <c r="C7143" s="12"/>
      <c r="D7143" s="7"/>
      <c r="P7143" s="14"/>
      <c r="Q7143" s="13"/>
    </row>
    <row r="7144" spans="3:17" x14ac:dyDescent="0.25">
      <c r="C7144" s="12"/>
      <c r="D7144" s="7"/>
      <c r="P7144" s="14"/>
      <c r="Q7144" s="13"/>
    </row>
    <row r="7145" spans="3:17" x14ac:dyDescent="0.25">
      <c r="C7145" s="12"/>
      <c r="D7145" s="7"/>
      <c r="P7145" s="14"/>
      <c r="Q7145" s="13"/>
    </row>
    <row r="7146" spans="3:17" x14ac:dyDescent="0.25">
      <c r="C7146" s="12"/>
      <c r="D7146" s="7"/>
      <c r="P7146" s="14"/>
      <c r="Q7146" s="13"/>
    </row>
    <row r="7147" spans="3:17" x14ac:dyDescent="0.25">
      <c r="C7147" s="12"/>
      <c r="D7147" s="7"/>
      <c r="P7147" s="14"/>
      <c r="Q7147" s="13"/>
    </row>
    <row r="7148" spans="3:17" x14ac:dyDescent="0.25">
      <c r="C7148" s="12"/>
      <c r="D7148" s="7"/>
      <c r="P7148" s="14"/>
      <c r="Q7148" s="13"/>
    </row>
    <row r="7149" spans="3:17" x14ac:dyDescent="0.25">
      <c r="C7149" s="12"/>
      <c r="D7149" s="7"/>
      <c r="P7149" s="14"/>
      <c r="Q7149" s="13"/>
    </row>
    <row r="7150" spans="3:17" x14ac:dyDescent="0.25">
      <c r="C7150" s="12"/>
      <c r="D7150" s="7"/>
      <c r="P7150" s="14"/>
      <c r="Q7150" s="13"/>
    </row>
    <row r="7151" spans="3:17" x14ac:dyDescent="0.25">
      <c r="C7151" s="12"/>
      <c r="D7151" s="7"/>
      <c r="P7151" s="14"/>
      <c r="Q7151" s="13"/>
    </row>
    <row r="7152" spans="3:17" x14ac:dyDescent="0.25">
      <c r="C7152" s="12"/>
      <c r="D7152" s="7"/>
      <c r="P7152" s="14"/>
      <c r="Q7152" s="13"/>
    </row>
    <row r="7153" spans="3:17" x14ac:dyDescent="0.25">
      <c r="C7153" s="12"/>
      <c r="D7153" s="7"/>
      <c r="P7153" s="14"/>
      <c r="Q7153" s="13"/>
    </row>
    <row r="7154" spans="3:17" x14ac:dyDescent="0.25">
      <c r="C7154" s="12"/>
      <c r="D7154" s="7"/>
      <c r="P7154" s="14"/>
      <c r="Q7154" s="13"/>
    </row>
    <row r="7155" spans="3:17" x14ac:dyDescent="0.25">
      <c r="C7155" s="12"/>
      <c r="D7155" s="7"/>
      <c r="P7155" s="14"/>
      <c r="Q7155" s="13"/>
    </row>
    <row r="7156" spans="3:17" x14ac:dyDescent="0.25">
      <c r="C7156" s="12"/>
      <c r="D7156" s="7"/>
      <c r="P7156" s="14"/>
      <c r="Q7156" s="13"/>
    </row>
    <row r="7157" spans="3:17" x14ac:dyDescent="0.25">
      <c r="C7157" s="12"/>
      <c r="D7157" s="7"/>
      <c r="P7157" s="14"/>
      <c r="Q7157" s="13"/>
    </row>
    <row r="7158" spans="3:17" x14ac:dyDescent="0.25">
      <c r="C7158" s="12"/>
      <c r="D7158" s="7"/>
      <c r="P7158" s="14"/>
      <c r="Q7158" s="13"/>
    </row>
    <row r="7159" spans="3:17" x14ac:dyDescent="0.25">
      <c r="C7159" s="12"/>
      <c r="D7159" s="7"/>
      <c r="P7159" s="14"/>
      <c r="Q7159" s="13"/>
    </row>
    <row r="7160" spans="3:17" x14ac:dyDescent="0.25">
      <c r="C7160" s="12"/>
      <c r="D7160" s="7"/>
      <c r="P7160" s="14"/>
      <c r="Q7160" s="13"/>
    </row>
    <row r="7161" spans="3:17" x14ac:dyDescent="0.25">
      <c r="C7161" s="12"/>
      <c r="D7161" s="7"/>
      <c r="P7161" s="14"/>
      <c r="Q7161" s="13"/>
    </row>
    <row r="7162" spans="3:17" x14ac:dyDescent="0.25">
      <c r="C7162" s="12"/>
      <c r="D7162" s="7"/>
      <c r="P7162" s="14"/>
      <c r="Q7162" s="13"/>
    </row>
    <row r="7163" spans="3:17" x14ac:dyDescent="0.25">
      <c r="C7163" s="12"/>
      <c r="D7163" s="7"/>
      <c r="P7163" s="14"/>
      <c r="Q7163" s="13"/>
    </row>
    <row r="7164" spans="3:17" x14ac:dyDescent="0.25">
      <c r="C7164" s="12"/>
      <c r="D7164" s="7"/>
      <c r="P7164" s="14"/>
      <c r="Q7164" s="13"/>
    </row>
    <row r="7165" spans="3:17" x14ac:dyDescent="0.25">
      <c r="C7165" s="12"/>
      <c r="D7165" s="7"/>
      <c r="P7165" s="14"/>
      <c r="Q7165" s="13"/>
    </row>
    <row r="7166" spans="3:17" x14ac:dyDescent="0.25">
      <c r="C7166" s="12"/>
      <c r="D7166" s="7"/>
      <c r="P7166" s="14"/>
      <c r="Q7166" s="13"/>
    </row>
    <row r="7167" spans="3:17" x14ac:dyDescent="0.25">
      <c r="C7167" s="12"/>
      <c r="D7167" s="7"/>
      <c r="P7167" s="14"/>
      <c r="Q7167" s="13"/>
    </row>
    <row r="7168" spans="3:17" x14ac:dyDescent="0.25">
      <c r="C7168" s="12"/>
      <c r="D7168" s="7"/>
      <c r="P7168" s="14"/>
      <c r="Q7168" s="13"/>
    </row>
    <row r="7169" spans="3:17" x14ac:dyDescent="0.25">
      <c r="C7169" s="12"/>
      <c r="D7169" s="7"/>
      <c r="P7169" s="14"/>
      <c r="Q7169" s="13"/>
    </row>
    <row r="7170" spans="3:17" x14ac:dyDescent="0.25">
      <c r="C7170" s="12"/>
      <c r="D7170" s="7"/>
      <c r="P7170" s="14"/>
      <c r="Q7170" s="13"/>
    </row>
    <row r="7171" spans="3:17" x14ac:dyDescent="0.25">
      <c r="C7171" s="12"/>
      <c r="D7171" s="7"/>
      <c r="P7171" s="14"/>
      <c r="Q7171" s="13"/>
    </row>
    <row r="7172" spans="3:17" x14ac:dyDescent="0.25">
      <c r="C7172" s="12"/>
      <c r="D7172" s="7"/>
      <c r="P7172" s="14"/>
      <c r="Q7172" s="13"/>
    </row>
    <row r="7173" spans="3:17" x14ac:dyDescent="0.25">
      <c r="C7173" s="12"/>
      <c r="D7173" s="7"/>
      <c r="P7173" s="14"/>
      <c r="Q7173" s="13"/>
    </row>
    <row r="7174" spans="3:17" x14ac:dyDescent="0.25">
      <c r="C7174" s="12"/>
      <c r="D7174" s="7"/>
      <c r="P7174" s="14"/>
      <c r="Q7174" s="13"/>
    </row>
    <row r="7175" spans="3:17" x14ac:dyDescent="0.25">
      <c r="C7175" s="12"/>
      <c r="D7175" s="7"/>
      <c r="P7175" s="14"/>
      <c r="Q7175" s="13"/>
    </row>
    <row r="7176" spans="3:17" x14ac:dyDescent="0.25">
      <c r="C7176" s="12"/>
      <c r="D7176" s="7"/>
      <c r="P7176" s="14"/>
      <c r="Q7176" s="13"/>
    </row>
    <row r="7177" spans="3:17" x14ac:dyDescent="0.25">
      <c r="C7177" s="12"/>
      <c r="D7177" s="7"/>
      <c r="P7177" s="14"/>
      <c r="Q7177" s="13"/>
    </row>
    <row r="7178" spans="3:17" x14ac:dyDescent="0.25">
      <c r="C7178" s="12"/>
      <c r="D7178" s="7"/>
      <c r="P7178" s="14"/>
      <c r="Q7178" s="13"/>
    </row>
    <row r="7179" spans="3:17" x14ac:dyDescent="0.25">
      <c r="C7179" s="12"/>
      <c r="D7179" s="7"/>
      <c r="P7179" s="14"/>
      <c r="Q7179" s="13"/>
    </row>
    <row r="7180" spans="3:17" x14ac:dyDescent="0.25">
      <c r="C7180" s="12"/>
      <c r="D7180" s="7"/>
      <c r="P7180" s="14"/>
      <c r="Q7180" s="13"/>
    </row>
    <row r="7181" spans="3:17" x14ac:dyDescent="0.25">
      <c r="C7181" s="12"/>
      <c r="D7181" s="7"/>
      <c r="P7181" s="14"/>
      <c r="Q7181" s="13"/>
    </row>
    <row r="7182" spans="3:17" x14ac:dyDescent="0.25">
      <c r="C7182" s="12"/>
      <c r="D7182" s="7"/>
      <c r="P7182" s="14"/>
      <c r="Q7182" s="13"/>
    </row>
    <row r="7183" spans="3:17" x14ac:dyDescent="0.25">
      <c r="C7183" s="12"/>
      <c r="D7183" s="7"/>
      <c r="P7183" s="14"/>
      <c r="Q7183" s="13"/>
    </row>
    <row r="7184" spans="3:17" x14ac:dyDescent="0.25">
      <c r="C7184" s="12"/>
      <c r="D7184" s="7"/>
      <c r="P7184" s="14"/>
      <c r="Q7184" s="13"/>
    </row>
    <row r="7185" spans="3:17" x14ac:dyDescent="0.25">
      <c r="C7185" s="12"/>
      <c r="D7185" s="7"/>
      <c r="P7185" s="14"/>
      <c r="Q7185" s="13"/>
    </row>
    <row r="7186" spans="3:17" x14ac:dyDescent="0.25">
      <c r="C7186" s="12"/>
      <c r="D7186" s="7"/>
      <c r="P7186" s="14"/>
      <c r="Q7186" s="13"/>
    </row>
    <row r="7187" spans="3:17" x14ac:dyDescent="0.25">
      <c r="C7187" s="12"/>
      <c r="D7187" s="7"/>
      <c r="P7187" s="14"/>
      <c r="Q7187" s="13"/>
    </row>
    <row r="7188" spans="3:17" x14ac:dyDescent="0.25">
      <c r="C7188" s="12"/>
      <c r="D7188" s="7"/>
      <c r="P7188" s="14"/>
      <c r="Q7188" s="13"/>
    </row>
    <row r="7189" spans="3:17" x14ac:dyDescent="0.25">
      <c r="C7189" s="12"/>
      <c r="D7189" s="7"/>
      <c r="P7189" s="14"/>
      <c r="Q7189" s="13"/>
    </row>
    <row r="7190" spans="3:17" x14ac:dyDescent="0.25">
      <c r="C7190" s="12"/>
      <c r="D7190" s="7"/>
      <c r="P7190" s="14"/>
      <c r="Q7190" s="13"/>
    </row>
    <row r="7191" spans="3:17" x14ac:dyDescent="0.25">
      <c r="C7191" s="12"/>
      <c r="D7191" s="7"/>
      <c r="P7191" s="14"/>
      <c r="Q7191" s="13"/>
    </row>
    <row r="7192" spans="3:17" x14ac:dyDescent="0.25">
      <c r="C7192" s="12"/>
      <c r="D7192" s="7"/>
      <c r="P7192" s="14"/>
      <c r="Q7192" s="13"/>
    </row>
    <row r="7193" spans="3:17" x14ac:dyDescent="0.25">
      <c r="C7193" s="12"/>
      <c r="D7193" s="7"/>
      <c r="P7193" s="14"/>
      <c r="Q7193" s="13"/>
    </row>
    <row r="7194" spans="3:17" x14ac:dyDescent="0.25">
      <c r="C7194" s="12"/>
      <c r="D7194" s="7"/>
      <c r="P7194" s="14"/>
      <c r="Q7194" s="13"/>
    </row>
    <row r="7195" spans="3:17" x14ac:dyDescent="0.25">
      <c r="C7195" s="12"/>
      <c r="D7195" s="7"/>
      <c r="P7195" s="14"/>
      <c r="Q7195" s="13"/>
    </row>
    <row r="7196" spans="3:17" x14ac:dyDescent="0.25">
      <c r="C7196" s="12"/>
      <c r="D7196" s="7"/>
      <c r="P7196" s="14"/>
      <c r="Q7196" s="13"/>
    </row>
    <row r="7197" spans="3:17" x14ac:dyDescent="0.25">
      <c r="C7197" s="12"/>
      <c r="D7197" s="7"/>
      <c r="P7197" s="14"/>
      <c r="Q7197" s="13"/>
    </row>
    <row r="7198" spans="3:17" x14ac:dyDescent="0.25">
      <c r="C7198" s="12"/>
      <c r="D7198" s="7"/>
      <c r="P7198" s="14"/>
      <c r="Q7198" s="13"/>
    </row>
    <row r="7199" spans="3:17" x14ac:dyDescent="0.25">
      <c r="C7199" s="12"/>
      <c r="D7199" s="7"/>
      <c r="P7199" s="14"/>
      <c r="Q7199" s="13"/>
    </row>
    <row r="7200" spans="3:17" x14ac:dyDescent="0.25">
      <c r="C7200" s="12"/>
      <c r="D7200" s="7"/>
      <c r="P7200" s="14"/>
      <c r="Q7200" s="13"/>
    </row>
    <row r="7201" spans="3:17" x14ac:dyDescent="0.25">
      <c r="C7201" s="12"/>
      <c r="D7201" s="7"/>
      <c r="P7201" s="14"/>
      <c r="Q7201" s="13"/>
    </row>
    <row r="7202" spans="3:17" x14ac:dyDescent="0.25">
      <c r="C7202" s="12"/>
      <c r="D7202" s="7"/>
      <c r="P7202" s="14"/>
      <c r="Q7202" s="13"/>
    </row>
    <row r="7203" spans="3:17" x14ac:dyDescent="0.25">
      <c r="C7203" s="12"/>
      <c r="D7203" s="7"/>
      <c r="P7203" s="14"/>
      <c r="Q7203" s="13"/>
    </row>
    <row r="7204" spans="3:17" x14ac:dyDescent="0.25">
      <c r="C7204" s="12"/>
      <c r="D7204" s="7"/>
      <c r="P7204" s="14"/>
      <c r="Q7204" s="13"/>
    </row>
    <row r="7205" spans="3:17" x14ac:dyDescent="0.25">
      <c r="C7205" s="12"/>
      <c r="D7205" s="7"/>
      <c r="P7205" s="14"/>
      <c r="Q7205" s="13"/>
    </row>
    <row r="7206" spans="3:17" x14ac:dyDescent="0.25">
      <c r="C7206" s="12"/>
      <c r="D7206" s="7"/>
      <c r="P7206" s="14"/>
      <c r="Q7206" s="13"/>
    </row>
    <row r="7207" spans="3:17" x14ac:dyDescent="0.25">
      <c r="C7207" s="12"/>
      <c r="D7207" s="7"/>
      <c r="P7207" s="14"/>
      <c r="Q7207" s="13"/>
    </row>
    <row r="7208" spans="3:17" x14ac:dyDescent="0.25">
      <c r="C7208" s="12"/>
      <c r="D7208" s="7"/>
      <c r="P7208" s="14"/>
      <c r="Q7208" s="13"/>
    </row>
    <row r="7209" spans="3:17" x14ac:dyDescent="0.25">
      <c r="C7209" s="12"/>
      <c r="D7209" s="7"/>
      <c r="P7209" s="14"/>
      <c r="Q7209" s="13"/>
    </row>
    <row r="7210" spans="3:17" x14ac:dyDescent="0.25">
      <c r="C7210" s="12"/>
      <c r="D7210" s="7"/>
      <c r="P7210" s="14"/>
      <c r="Q7210" s="13"/>
    </row>
    <row r="7211" spans="3:17" x14ac:dyDescent="0.25">
      <c r="C7211" s="12"/>
      <c r="D7211" s="7"/>
      <c r="P7211" s="14"/>
      <c r="Q7211" s="13"/>
    </row>
    <row r="7212" spans="3:17" x14ac:dyDescent="0.25">
      <c r="C7212" s="12"/>
      <c r="D7212" s="7"/>
      <c r="P7212" s="14"/>
      <c r="Q7212" s="13"/>
    </row>
    <row r="7213" spans="3:17" x14ac:dyDescent="0.25">
      <c r="C7213" s="12"/>
      <c r="D7213" s="7"/>
      <c r="P7213" s="14"/>
      <c r="Q7213" s="13"/>
    </row>
    <row r="7214" spans="3:17" x14ac:dyDescent="0.25">
      <c r="C7214" s="12"/>
      <c r="D7214" s="7"/>
      <c r="P7214" s="14"/>
      <c r="Q7214" s="13"/>
    </row>
    <row r="7215" spans="3:17" x14ac:dyDescent="0.25">
      <c r="C7215" s="12"/>
      <c r="D7215" s="7"/>
      <c r="P7215" s="14"/>
      <c r="Q7215" s="13"/>
    </row>
    <row r="7216" spans="3:17" x14ac:dyDescent="0.25">
      <c r="C7216" s="12"/>
      <c r="D7216" s="7"/>
      <c r="P7216" s="14"/>
      <c r="Q7216" s="13"/>
    </row>
    <row r="7217" spans="3:17" x14ac:dyDescent="0.25">
      <c r="C7217" s="12"/>
      <c r="D7217" s="7"/>
      <c r="P7217" s="14"/>
      <c r="Q7217" s="13"/>
    </row>
    <row r="7218" spans="3:17" x14ac:dyDescent="0.25">
      <c r="C7218" s="12"/>
      <c r="D7218" s="7"/>
      <c r="P7218" s="14"/>
      <c r="Q7218" s="13"/>
    </row>
    <row r="7219" spans="3:17" x14ac:dyDescent="0.25">
      <c r="C7219" s="12"/>
      <c r="D7219" s="7"/>
      <c r="P7219" s="14"/>
      <c r="Q7219" s="13"/>
    </row>
    <row r="7220" spans="3:17" x14ac:dyDescent="0.25">
      <c r="C7220" s="12"/>
      <c r="D7220" s="7"/>
      <c r="P7220" s="14"/>
      <c r="Q7220" s="13"/>
    </row>
    <row r="7221" spans="3:17" x14ac:dyDescent="0.25">
      <c r="C7221" s="12"/>
      <c r="D7221" s="7"/>
      <c r="P7221" s="14"/>
      <c r="Q7221" s="13"/>
    </row>
    <row r="7222" spans="3:17" x14ac:dyDescent="0.25">
      <c r="C7222" s="12"/>
      <c r="D7222" s="7"/>
      <c r="P7222" s="14"/>
      <c r="Q7222" s="13"/>
    </row>
    <row r="7223" spans="3:17" x14ac:dyDescent="0.25">
      <c r="C7223" s="12"/>
      <c r="D7223" s="7"/>
      <c r="P7223" s="14"/>
      <c r="Q7223" s="13"/>
    </row>
    <row r="7224" spans="3:17" x14ac:dyDescent="0.25">
      <c r="C7224" s="12"/>
      <c r="D7224" s="7"/>
      <c r="P7224" s="14"/>
      <c r="Q7224" s="13"/>
    </row>
    <row r="7225" spans="3:17" x14ac:dyDescent="0.25">
      <c r="C7225" s="12"/>
      <c r="D7225" s="7"/>
      <c r="P7225" s="14"/>
      <c r="Q7225" s="13"/>
    </row>
    <row r="7226" spans="3:17" x14ac:dyDescent="0.25">
      <c r="C7226" s="12"/>
      <c r="D7226" s="7"/>
      <c r="P7226" s="14"/>
      <c r="Q7226" s="13"/>
    </row>
    <row r="7227" spans="3:17" x14ac:dyDescent="0.25">
      <c r="C7227" s="12"/>
      <c r="D7227" s="7"/>
      <c r="P7227" s="14"/>
      <c r="Q7227" s="13"/>
    </row>
    <row r="7228" spans="3:17" x14ac:dyDescent="0.25">
      <c r="C7228" s="12"/>
      <c r="D7228" s="7"/>
      <c r="P7228" s="14"/>
      <c r="Q7228" s="13"/>
    </row>
    <row r="7229" spans="3:17" x14ac:dyDescent="0.25">
      <c r="C7229" s="12"/>
      <c r="D7229" s="7"/>
      <c r="P7229" s="14"/>
      <c r="Q7229" s="13"/>
    </row>
    <row r="7230" spans="3:17" x14ac:dyDescent="0.25">
      <c r="C7230" s="12"/>
      <c r="D7230" s="7"/>
      <c r="P7230" s="14"/>
      <c r="Q7230" s="13"/>
    </row>
    <row r="7231" spans="3:17" x14ac:dyDescent="0.25">
      <c r="C7231" s="12"/>
      <c r="D7231" s="7"/>
      <c r="P7231" s="14"/>
      <c r="Q7231" s="13"/>
    </row>
    <row r="7232" spans="3:17" x14ac:dyDescent="0.25">
      <c r="C7232" s="12"/>
      <c r="D7232" s="7"/>
      <c r="P7232" s="14"/>
      <c r="Q7232" s="13"/>
    </row>
    <row r="7233" spans="3:17" x14ac:dyDescent="0.25">
      <c r="C7233" s="12"/>
      <c r="D7233" s="7"/>
      <c r="P7233" s="14"/>
      <c r="Q7233" s="13"/>
    </row>
    <row r="7234" spans="3:17" x14ac:dyDescent="0.25">
      <c r="C7234" s="12"/>
      <c r="D7234" s="7"/>
      <c r="P7234" s="14"/>
      <c r="Q7234" s="13"/>
    </row>
    <row r="7235" spans="3:17" x14ac:dyDescent="0.25">
      <c r="C7235" s="12"/>
      <c r="D7235" s="7"/>
      <c r="P7235" s="14"/>
      <c r="Q7235" s="13"/>
    </row>
    <row r="7236" spans="3:17" x14ac:dyDescent="0.25">
      <c r="C7236" s="12"/>
      <c r="D7236" s="7"/>
      <c r="P7236" s="14"/>
      <c r="Q7236" s="13"/>
    </row>
    <row r="7237" spans="3:17" x14ac:dyDescent="0.25">
      <c r="C7237" s="12"/>
      <c r="D7237" s="7"/>
      <c r="P7237" s="14"/>
      <c r="Q7237" s="13"/>
    </row>
    <row r="7238" spans="3:17" x14ac:dyDescent="0.25">
      <c r="C7238" s="12"/>
      <c r="D7238" s="7"/>
      <c r="P7238" s="14"/>
      <c r="Q7238" s="13"/>
    </row>
    <row r="7239" spans="3:17" x14ac:dyDescent="0.25">
      <c r="C7239" s="12"/>
      <c r="D7239" s="7"/>
      <c r="P7239" s="14"/>
      <c r="Q7239" s="13"/>
    </row>
    <row r="7240" spans="3:17" x14ac:dyDescent="0.25">
      <c r="C7240" s="12"/>
      <c r="D7240" s="7"/>
      <c r="P7240" s="14"/>
      <c r="Q7240" s="13"/>
    </row>
    <row r="7241" spans="3:17" x14ac:dyDescent="0.25">
      <c r="C7241" s="12"/>
      <c r="D7241" s="7"/>
      <c r="P7241" s="14"/>
      <c r="Q7241" s="13"/>
    </row>
    <row r="7242" spans="3:17" x14ac:dyDescent="0.25">
      <c r="C7242" s="12"/>
      <c r="D7242" s="7"/>
      <c r="P7242" s="14"/>
      <c r="Q7242" s="13"/>
    </row>
    <row r="7243" spans="3:17" x14ac:dyDescent="0.25">
      <c r="C7243" s="12"/>
      <c r="D7243" s="7"/>
      <c r="P7243" s="14"/>
      <c r="Q7243" s="13"/>
    </row>
    <row r="7244" spans="3:17" x14ac:dyDescent="0.25">
      <c r="C7244" s="12"/>
      <c r="D7244" s="7"/>
      <c r="P7244" s="14"/>
      <c r="Q7244" s="13"/>
    </row>
    <row r="7245" spans="3:17" x14ac:dyDescent="0.25">
      <c r="C7245" s="12"/>
      <c r="D7245" s="7"/>
      <c r="P7245" s="14"/>
      <c r="Q7245" s="13"/>
    </row>
    <row r="7246" spans="3:17" x14ac:dyDescent="0.25">
      <c r="C7246" s="12"/>
      <c r="D7246" s="7"/>
      <c r="P7246" s="14"/>
      <c r="Q7246" s="13"/>
    </row>
    <row r="7247" spans="3:17" x14ac:dyDescent="0.25">
      <c r="C7247" s="12"/>
      <c r="D7247" s="7"/>
      <c r="P7247" s="14"/>
      <c r="Q7247" s="13"/>
    </row>
    <row r="7248" spans="3:17" x14ac:dyDescent="0.25">
      <c r="C7248" s="12"/>
      <c r="D7248" s="7"/>
      <c r="P7248" s="14"/>
      <c r="Q7248" s="13"/>
    </row>
    <row r="7249" spans="3:17" x14ac:dyDescent="0.25">
      <c r="C7249" s="12"/>
      <c r="D7249" s="7"/>
      <c r="P7249" s="14"/>
      <c r="Q7249" s="13"/>
    </row>
    <row r="7250" spans="3:17" x14ac:dyDescent="0.25">
      <c r="C7250" s="12"/>
      <c r="D7250" s="7"/>
      <c r="P7250" s="14"/>
      <c r="Q7250" s="13"/>
    </row>
    <row r="7251" spans="3:17" x14ac:dyDescent="0.25">
      <c r="C7251" s="12"/>
      <c r="D7251" s="7"/>
      <c r="P7251" s="14"/>
      <c r="Q7251" s="13"/>
    </row>
    <row r="7252" spans="3:17" x14ac:dyDescent="0.25">
      <c r="C7252" s="12"/>
      <c r="D7252" s="7"/>
      <c r="P7252" s="14"/>
      <c r="Q7252" s="13"/>
    </row>
    <row r="7253" spans="3:17" x14ac:dyDescent="0.25">
      <c r="C7253" s="12"/>
      <c r="D7253" s="7"/>
      <c r="P7253" s="14"/>
      <c r="Q7253" s="13"/>
    </row>
    <row r="7254" spans="3:17" x14ac:dyDescent="0.25">
      <c r="C7254" s="12"/>
      <c r="D7254" s="7"/>
      <c r="P7254" s="14"/>
      <c r="Q7254" s="13"/>
    </row>
    <row r="7255" spans="3:17" x14ac:dyDescent="0.25">
      <c r="C7255" s="12"/>
      <c r="D7255" s="7"/>
      <c r="P7255" s="14"/>
      <c r="Q7255" s="13"/>
    </row>
    <row r="7256" spans="3:17" x14ac:dyDescent="0.25">
      <c r="C7256" s="12"/>
      <c r="D7256" s="7"/>
      <c r="P7256" s="14"/>
      <c r="Q7256" s="13"/>
    </row>
    <row r="7257" spans="3:17" x14ac:dyDescent="0.25">
      <c r="C7257" s="12"/>
      <c r="D7257" s="7"/>
      <c r="P7257" s="14"/>
      <c r="Q7257" s="13"/>
    </row>
    <row r="7258" spans="3:17" x14ac:dyDescent="0.25">
      <c r="C7258" s="12"/>
      <c r="D7258" s="7"/>
      <c r="P7258" s="14"/>
      <c r="Q7258" s="13"/>
    </row>
    <row r="7259" spans="3:17" x14ac:dyDescent="0.25">
      <c r="C7259" s="12"/>
      <c r="D7259" s="7"/>
      <c r="P7259" s="14"/>
      <c r="Q7259" s="13"/>
    </row>
    <row r="7260" spans="3:17" x14ac:dyDescent="0.25">
      <c r="C7260" s="12"/>
      <c r="D7260" s="7"/>
      <c r="P7260" s="14"/>
      <c r="Q7260" s="13"/>
    </row>
    <row r="7261" spans="3:17" x14ac:dyDescent="0.25">
      <c r="C7261" s="12"/>
      <c r="D7261" s="7"/>
      <c r="P7261" s="14"/>
      <c r="Q7261" s="13"/>
    </row>
    <row r="7262" spans="3:17" x14ac:dyDescent="0.25">
      <c r="C7262" s="12"/>
      <c r="D7262" s="7"/>
      <c r="P7262" s="14"/>
      <c r="Q7262" s="13"/>
    </row>
    <row r="7263" spans="3:17" x14ac:dyDescent="0.25">
      <c r="C7263" s="12"/>
      <c r="D7263" s="7"/>
      <c r="P7263" s="14"/>
      <c r="Q7263" s="13"/>
    </row>
    <row r="7264" spans="3:17" x14ac:dyDescent="0.25">
      <c r="C7264" s="12"/>
      <c r="D7264" s="7"/>
      <c r="P7264" s="14"/>
      <c r="Q7264" s="13"/>
    </row>
    <row r="7265" spans="3:17" x14ac:dyDescent="0.25">
      <c r="C7265" s="12"/>
      <c r="D7265" s="7"/>
      <c r="P7265" s="14"/>
      <c r="Q7265" s="13"/>
    </row>
    <row r="7266" spans="3:17" x14ac:dyDescent="0.25">
      <c r="C7266" s="12"/>
      <c r="D7266" s="7"/>
      <c r="P7266" s="14"/>
      <c r="Q7266" s="13"/>
    </row>
    <row r="7267" spans="3:17" x14ac:dyDescent="0.25">
      <c r="C7267" s="12"/>
      <c r="D7267" s="7"/>
      <c r="P7267" s="14"/>
      <c r="Q7267" s="13"/>
    </row>
    <row r="7268" spans="3:17" x14ac:dyDescent="0.25">
      <c r="C7268" s="12"/>
      <c r="D7268" s="7"/>
      <c r="P7268" s="14"/>
      <c r="Q7268" s="13"/>
    </row>
    <row r="7269" spans="3:17" x14ac:dyDescent="0.25">
      <c r="C7269" s="12"/>
      <c r="D7269" s="7"/>
      <c r="P7269" s="14"/>
      <c r="Q7269" s="13"/>
    </row>
    <row r="7270" spans="3:17" x14ac:dyDescent="0.25">
      <c r="C7270" s="12"/>
      <c r="D7270" s="7"/>
      <c r="P7270" s="14"/>
      <c r="Q7270" s="13"/>
    </row>
    <row r="7271" spans="3:17" x14ac:dyDescent="0.25">
      <c r="C7271" s="12"/>
      <c r="D7271" s="7"/>
      <c r="P7271" s="14"/>
      <c r="Q7271" s="13"/>
    </row>
    <row r="7272" spans="3:17" x14ac:dyDescent="0.25">
      <c r="C7272" s="12"/>
      <c r="D7272" s="7"/>
      <c r="P7272" s="14"/>
      <c r="Q7272" s="13"/>
    </row>
    <row r="7273" spans="3:17" x14ac:dyDescent="0.25">
      <c r="C7273" s="12"/>
      <c r="D7273" s="7"/>
      <c r="P7273" s="14"/>
      <c r="Q7273" s="13"/>
    </row>
    <row r="7274" spans="3:17" x14ac:dyDescent="0.25">
      <c r="C7274" s="12"/>
      <c r="D7274" s="7"/>
      <c r="P7274" s="14"/>
      <c r="Q7274" s="13"/>
    </row>
    <row r="7275" spans="3:17" x14ac:dyDescent="0.25">
      <c r="C7275" s="12"/>
      <c r="D7275" s="7"/>
      <c r="P7275" s="14"/>
      <c r="Q7275" s="13"/>
    </row>
    <row r="7276" spans="3:17" x14ac:dyDescent="0.25">
      <c r="C7276" s="12"/>
      <c r="D7276" s="7"/>
      <c r="P7276" s="14"/>
      <c r="Q7276" s="13"/>
    </row>
    <row r="7277" spans="3:17" x14ac:dyDescent="0.25">
      <c r="C7277" s="12"/>
      <c r="D7277" s="7"/>
      <c r="P7277" s="14"/>
      <c r="Q7277" s="13"/>
    </row>
    <row r="7278" spans="3:17" x14ac:dyDescent="0.25">
      <c r="C7278" s="12"/>
      <c r="D7278" s="7"/>
      <c r="P7278" s="14"/>
      <c r="Q7278" s="13"/>
    </row>
    <row r="7279" spans="3:17" x14ac:dyDescent="0.25">
      <c r="C7279" s="12"/>
      <c r="D7279" s="7"/>
      <c r="P7279" s="14"/>
      <c r="Q7279" s="13"/>
    </row>
    <row r="7280" spans="3:17" x14ac:dyDescent="0.25">
      <c r="C7280" s="12"/>
      <c r="D7280" s="7"/>
      <c r="P7280" s="14"/>
      <c r="Q7280" s="13"/>
    </row>
    <row r="7281" spans="3:17" x14ac:dyDescent="0.25">
      <c r="C7281" s="12"/>
      <c r="D7281" s="7"/>
      <c r="P7281" s="14"/>
      <c r="Q7281" s="13"/>
    </row>
    <row r="7282" spans="3:17" x14ac:dyDescent="0.25">
      <c r="C7282" s="12"/>
      <c r="D7282" s="7"/>
      <c r="P7282" s="14"/>
      <c r="Q7282" s="13"/>
    </row>
    <row r="7283" spans="3:17" x14ac:dyDescent="0.25">
      <c r="C7283" s="12"/>
      <c r="D7283" s="7"/>
      <c r="P7283" s="14"/>
      <c r="Q7283" s="13"/>
    </row>
    <row r="7284" spans="3:17" x14ac:dyDescent="0.25">
      <c r="C7284" s="12"/>
      <c r="D7284" s="7"/>
      <c r="P7284" s="14"/>
      <c r="Q7284" s="13"/>
    </row>
    <row r="7285" spans="3:17" x14ac:dyDescent="0.25">
      <c r="C7285" s="12"/>
      <c r="D7285" s="7"/>
      <c r="P7285" s="14"/>
      <c r="Q7285" s="13"/>
    </row>
    <row r="7286" spans="3:17" x14ac:dyDescent="0.25">
      <c r="C7286" s="12"/>
      <c r="D7286" s="7"/>
      <c r="P7286" s="14"/>
      <c r="Q7286" s="13"/>
    </row>
    <row r="7287" spans="3:17" x14ac:dyDescent="0.25">
      <c r="C7287" s="12"/>
      <c r="D7287" s="7"/>
      <c r="P7287" s="14"/>
      <c r="Q7287" s="13"/>
    </row>
    <row r="7288" spans="3:17" x14ac:dyDescent="0.25">
      <c r="C7288" s="12"/>
      <c r="D7288" s="7"/>
      <c r="P7288" s="14"/>
      <c r="Q7288" s="13"/>
    </row>
    <row r="7289" spans="3:17" x14ac:dyDescent="0.25">
      <c r="C7289" s="12"/>
      <c r="D7289" s="7"/>
      <c r="P7289" s="14"/>
      <c r="Q7289" s="13"/>
    </row>
    <row r="7290" spans="3:17" x14ac:dyDescent="0.25">
      <c r="C7290" s="12"/>
      <c r="D7290" s="7"/>
      <c r="P7290" s="14"/>
      <c r="Q7290" s="13"/>
    </row>
    <row r="7291" spans="3:17" x14ac:dyDescent="0.25">
      <c r="C7291" s="12"/>
      <c r="D7291" s="7"/>
      <c r="P7291" s="14"/>
      <c r="Q7291" s="13"/>
    </row>
    <row r="7292" spans="3:17" x14ac:dyDescent="0.25">
      <c r="C7292" s="12"/>
      <c r="D7292" s="7"/>
      <c r="P7292" s="14"/>
      <c r="Q7292" s="13"/>
    </row>
    <row r="7293" spans="3:17" x14ac:dyDescent="0.25">
      <c r="C7293" s="12"/>
      <c r="D7293" s="7"/>
      <c r="P7293" s="14"/>
      <c r="Q7293" s="13"/>
    </row>
    <row r="7294" spans="3:17" x14ac:dyDescent="0.25">
      <c r="C7294" s="12"/>
      <c r="D7294" s="7"/>
      <c r="P7294" s="14"/>
      <c r="Q7294" s="13"/>
    </row>
    <row r="7295" spans="3:17" x14ac:dyDescent="0.25">
      <c r="C7295" s="12"/>
      <c r="D7295" s="7"/>
      <c r="P7295" s="14"/>
      <c r="Q7295" s="13"/>
    </row>
    <row r="7296" spans="3:17" x14ac:dyDescent="0.25">
      <c r="C7296" s="12"/>
      <c r="D7296" s="7"/>
      <c r="P7296" s="14"/>
      <c r="Q7296" s="13"/>
    </row>
    <row r="7297" spans="3:17" x14ac:dyDescent="0.25">
      <c r="C7297" s="12"/>
      <c r="D7297" s="7"/>
      <c r="P7297" s="14"/>
      <c r="Q7297" s="13"/>
    </row>
    <row r="7298" spans="3:17" x14ac:dyDescent="0.25">
      <c r="C7298" s="12"/>
      <c r="D7298" s="7"/>
      <c r="P7298" s="14"/>
      <c r="Q7298" s="13"/>
    </row>
    <row r="7299" spans="3:17" x14ac:dyDescent="0.25">
      <c r="C7299" s="12"/>
      <c r="D7299" s="7"/>
      <c r="P7299" s="14"/>
      <c r="Q7299" s="13"/>
    </row>
    <row r="7300" spans="3:17" x14ac:dyDescent="0.25">
      <c r="C7300" s="12"/>
      <c r="D7300" s="7"/>
      <c r="P7300" s="14"/>
      <c r="Q7300" s="13"/>
    </row>
    <row r="7301" spans="3:17" x14ac:dyDescent="0.25">
      <c r="C7301" s="12"/>
      <c r="D7301" s="7"/>
      <c r="P7301" s="14"/>
      <c r="Q7301" s="13"/>
    </row>
    <row r="7302" spans="3:17" x14ac:dyDescent="0.25">
      <c r="C7302" s="12"/>
      <c r="D7302" s="7"/>
      <c r="P7302" s="14"/>
      <c r="Q7302" s="13"/>
    </row>
    <row r="7303" spans="3:17" x14ac:dyDescent="0.25">
      <c r="C7303" s="12"/>
      <c r="D7303" s="7"/>
      <c r="P7303" s="14"/>
      <c r="Q7303" s="13"/>
    </row>
    <row r="7304" spans="3:17" x14ac:dyDescent="0.25">
      <c r="C7304" s="12"/>
      <c r="D7304" s="7"/>
      <c r="P7304" s="14"/>
      <c r="Q7304" s="13"/>
    </row>
    <row r="7305" spans="3:17" x14ac:dyDescent="0.25">
      <c r="C7305" s="12"/>
      <c r="D7305" s="7"/>
      <c r="P7305" s="14"/>
      <c r="Q7305" s="13"/>
    </row>
    <row r="7306" spans="3:17" x14ac:dyDescent="0.25">
      <c r="C7306" s="12"/>
      <c r="D7306" s="7"/>
      <c r="P7306" s="14"/>
      <c r="Q7306" s="13"/>
    </row>
    <row r="7307" spans="3:17" x14ac:dyDescent="0.25">
      <c r="C7307" s="12"/>
      <c r="D7307" s="7"/>
      <c r="P7307" s="14"/>
      <c r="Q7307" s="13"/>
    </row>
    <row r="7308" spans="3:17" x14ac:dyDescent="0.25">
      <c r="C7308" s="12"/>
      <c r="D7308" s="7"/>
      <c r="P7308" s="14"/>
      <c r="Q7308" s="13"/>
    </row>
    <row r="7309" spans="3:17" x14ac:dyDescent="0.25">
      <c r="C7309" s="12"/>
      <c r="D7309" s="7"/>
      <c r="P7309" s="14"/>
      <c r="Q7309" s="13"/>
    </row>
    <row r="7310" spans="3:17" x14ac:dyDescent="0.25">
      <c r="C7310" s="12"/>
      <c r="D7310" s="7"/>
      <c r="P7310" s="14"/>
      <c r="Q7310" s="13"/>
    </row>
    <row r="7311" spans="3:17" x14ac:dyDescent="0.25">
      <c r="C7311" s="12"/>
      <c r="D7311" s="7"/>
      <c r="P7311" s="14"/>
      <c r="Q7311" s="13"/>
    </row>
    <row r="7312" spans="3:17" x14ac:dyDescent="0.25">
      <c r="C7312" s="12"/>
      <c r="D7312" s="7"/>
      <c r="P7312" s="14"/>
      <c r="Q7312" s="13"/>
    </row>
    <row r="7313" spans="3:17" x14ac:dyDescent="0.25">
      <c r="C7313" s="12"/>
      <c r="D7313" s="7"/>
      <c r="P7313" s="14"/>
      <c r="Q7313" s="13"/>
    </row>
    <row r="7314" spans="3:17" x14ac:dyDescent="0.25">
      <c r="C7314" s="12"/>
      <c r="D7314" s="7"/>
      <c r="P7314" s="14"/>
      <c r="Q7314" s="13"/>
    </row>
    <row r="7315" spans="3:17" x14ac:dyDescent="0.25">
      <c r="C7315" s="12"/>
      <c r="D7315" s="7"/>
      <c r="P7315" s="14"/>
      <c r="Q7315" s="13"/>
    </row>
    <row r="7316" spans="3:17" x14ac:dyDescent="0.25">
      <c r="C7316" s="12"/>
      <c r="D7316" s="7"/>
      <c r="P7316" s="14"/>
      <c r="Q7316" s="13"/>
    </row>
    <row r="7317" spans="3:17" x14ac:dyDescent="0.25">
      <c r="C7317" s="12"/>
      <c r="D7317" s="7"/>
      <c r="P7317" s="14"/>
      <c r="Q7317" s="13"/>
    </row>
    <row r="7318" spans="3:17" x14ac:dyDescent="0.25">
      <c r="C7318" s="12"/>
      <c r="D7318" s="7"/>
      <c r="P7318" s="14"/>
      <c r="Q7318" s="13"/>
    </row>
    <row r="7319" spans="3:17" x14ac:dyDescent="0.25">
      <c r="C7319" s="12"/>
      <c r="D7319" s="7"/>
      <c r="P7319" s="14"/>
      <c r="Q7319" s="13"/>
    </row>
    <row r="7320" spans="3:17" x14ac:dyDescent="0.25">
      <c r="C7320" s="12"/>
      <c r="D7320" s="7"/>
      <c r="P7320" s="14"/>
      <c r="Q7320" s="13"/>
    </row>
    <row r="7321" spans="3:17" x14ac:dyDescent="0.25">
      <c r="C7321" s="12"/>
      <c r="D7321" s="7"/>
      <c r="P7321" s="14"/>
      <c r="Q7321" s="13"/>
    </row>
    <row r="7322" spans="3:17" x14ac:dyDescent="0.25">
      <c r="C7322" s="12"/>
      <c r="D7322" s="7"/>
      <c r="P7322" s="14"/>
      <c r="Q7322" s="13"/>
    </row>
    <row r="7323" spans="3:17" x14ac:dyDescent="0.25">
      <c r="C7323" s="12"/>
      <c r="D7323" s="7"/>
      <c r="P7323" s="14"/>
      <c r="Q7323" s="13"/>
    </row>
    <row r="7324" spans="3:17" x14ac:dyDescent="0.25">
      <c r="C7324" s="12"/>
      <c r="D7324" s="7"/>
      <c r="P7324" s="14"/>
      <c r="Q7324" s="13"/>
    </row>
    <row r="7325" spans="3:17" x14ac:dyDescent="0.25">
      <c r="C7325" s="12"/>
      <c r="D7325" s="7"/>
      <c r="P7325" s="14"/>
      <c r="Q7325" s="13"/>
    </row>
    <row r="7326" spans="3:17" x14ac:dyDescent="0.25">
      <c r="C7326" s="12"/>
      <c r="D7326" s="7"/>
      <c r="P7326" s="14"/>
      <c r="Q7326" s="13"/>
    </row>
    <row r="7327" spans="3:17" x14ac:dyDescent="0.25">
      <c r="C7327" s="12"/>
      <c r="D7327" s="7"/>
      <c r="P7327" s="14"/>
      <c r="Q7327" s="13"/>
    </row>
    <row r="7328" spans="3:17" x14ac:dyDescent="0.25">
      <c r="C7328" s="12"/>
      <c r="D7328" s="7"/>
      <c r="P7328" s="14"/>
      <c r="Q7328" s="13"/>
    </row>
    <row r="7329" spans="3:17" x14ac:dyDescent="0.25">
      <c r="C7329" s="12"/>
      <c r="D7329" s="7"/>
      <c r="P7329" s="14"/>
      <c r="Q7329" s="13"/>
    </row>
    <row r="7330" spans="3:17" x14ac:dyDescent="0.25">
      <c r="C7330" s="12"/>
      <c r="D7330" s="7"/>
      <c r="P7330" s="14"/>
      <c r="Q7330" s="13"/>
    </row>
    <row r="7331" spans="3:17" x14ac:dyDescent="0.25">
      <c r="C7331" s="12"/>
      <c r="D7331" s="7"/>
      <c r="P7331" s="14"/>
      <c r="Q7331" s="13"/>
    </row>
    <row r="7332" spans="3:17" x14ac:dyDescent="0.25">
      <c r="C7332" s="12"/>
      <c r="D7332" s="7"/>
      <c r="P7332" s="14"/>
      <c r="Q7332" s="13"/>
    </row>
    <row r="7333" spans="3:17" x14ac:dyDescent="0.25">
      <c r="C7333" s="12"/>
      <c r="D7333" s="7"/>
      <c r="P7333" s="14"/>
      <c r="Q7333" s="13"/>
    </row>
    <row r="7334" spans="3:17" x14ac:dyDescent="0.25">
      <c r="C7334" s="12"/>
      <c r="D7334" s="7"/>
      <c r="P7334" s="14"/>
      <c r="Q7334" s="13"/>
    </row>
    <row r="7335" spans="3:17" x14ac:dyDescent="0.25">
      <c r="C7335" s="12"/>
      <c r="D7335" s="7"/>
      <c r="P7335" s="14"/>
      <c r="Q7335" s="13"/>
    </row>
    <row r="7336" spans="3:17" x14ac:dyDescent="0.25">
      <c r="C7336" s="12"/>
      <c r="D7336" s="7"/>
      <c r="P7336" s="14"/>
      <c r="Q7336" s="13"/>
    </row>
    <row r="7337" spans="3:17" x14ac:dyDescent="0.25">
      <c r="C7337" s="12"/>
      <c r="D7337" s="7"/>
      <c r="P7337" s="14"/>
      <c r="Q7337" s="13"/>
    </row>
    <row r="7338" spans="3:17" x14ac:dyDescent="0.25">
      <c r="C7338" s="12"/>
      <c r="D7338" s="7"/>
      <c r="P7338" s="14"/>
      <c r="Q7338" s="13"/>
    </row>
    <row r="7339" spans="3:17" x14ac:dyDescent="0.25">
      <c r="C7339" s="12"/>
      <c r="D7339" s="7"/>
      <c r="P7339" s="14"/>
      <c r="Q7339" s="13"/>
    </row>
    <row r="7340" spans="3:17" x14ac:dyDescent="0.25">
      <c r="C7340" s="12"/>
      <c r="D7340" s="7"/>
      <c r="P7340" s="14"/>
      <c r="Q7340" s="13"/>
    </row>
    <row r="7341" spans="3:17" x14ac:dyDescent="0.25">
      <c r="C7341" s="12"/>
      <c r="D7341" s="7"/>
      <c r="P7341" s="14"/>
      <c r="Q7341" s="13"/>
    </row>
    <row r="7342" spans="3:17" x14ac:dyDescent="0.25">
      <c r="C7342" s="12"/>
      <c r="D7342" s="7"/>
      <c r="P7342" s="14"/>
      <c r="Q7342" s="13"/>
    </row>
    <row r="7343" spans="3:17" x14ac:dyDescent="0.25">
      <c r="C7343" s="12"/>
      <c r="D7343" s="7"/>
      <c r="P7343" s="14"/>
      <c r="Q7343" s="13"/>
    </row>
    <row r="7344" spans="3:17" x14ac:dyDescent="0.25">
      <c r="C7344" s="12"/>
      <c r="D7344" s="7"/>
      <c r="P7344" s="14"/>
      <c r="Q7344" s="13"/>
    </row>
    <row r="7345" spans="3:17" x14ac:dyDescent="0.25">
      <c r="C7345" s="12"/>
      <c r="D7345" s="7"/>
      <c r="P7345" s="14"/>
      <c r="Q7345" s="13"/>
    </row>
    <row r="7346" spans="3:17" x14ac:dyDescent="0.25">
      <c r="C7346" s="12"/>
      <c r="D7346" s="7"/>
      <c r="P7346" s="14"/>
      <c r="Q7346" s="13"/>
    </row>
    <row r="7347" spans="3:17" x14ac:dyDescent="0.25">
      <c r="C7347" s="12"/>
      <c r="D7347" s="7"/>
      <c r="P7347" s="14"/>
      <c r="Q7347" s="13"/>
    </row>
    <row r="7348" spans="3:17" x14ac:dyDescent="0.25">
      <c r="C7348" s="12"/>
      <c r="D7348" s="7"/>
      <c r="P7348" s="14"/>
      <c r="Q7348" s="13"/>
    </row>
    <row r="7349" spans="3:17" x14ac:dyDescent="0.25">
      <c r="C7349" s="12"/>
      <c r="D7349" s="7"/>
      <c r="P7349" s="14"/>
      <c r="Q7349" s="13"/>
    </row>
    <row r="7350" spans="3:17" x14ac:dyDescent="0.25">
      <c r="C7350" s="12"/>
      <c r="D7350" s="7"/>
      <c r="P7350" s="14"/>
      <c r="Q7350" s="13"/>
    </row>
    <row r="7351" spans="3:17" x14ac:dyDescent="0.25">
      <c r="C7351" s="12"/>
      <c r="D7351" s="7"/>
      <c r="P7351" s="14"/>
      <c r="Q7351" s="13"/>
    </row>
    <row r="7352" spans="3:17" x14ac:dyDescent="0.25">
      <c r="C7352" s="12"/>
      <c r="D7352" s="7"/>
      <c r="P7352" s="14"/>
      <c r="Q7352" s="13"/>
    </row>
    <row r="7353" spans="3:17" x14ac:dyDescent="0.25">
      <c r="C7353" s="12"/>
      <c r="D7353" s="7"/>
      <c r="P7353" s="14"/>
      <c r="Q7353" s="13"/>
    </row>
    <row r="7354" spans="3:17" x14ac:dyDescent="0.25">
      <c r="C7354" s="12"/>
      <c r="D7354" s="7"/>
      <c r="P7354" s="14"/>
      <c r="Q7354" s="13"/>
    </row>
    <row r="7355" spans="3:17" x14ac:dyDescent="0.25">
      <c r="C7355" s="12"/>
      <c r="D7355" s="7"/>
      <c r="P7355" s="14"/>
      <c r="Q7355" s="13"/>
    </row>
    <row r="7356" spans="3:17" x14ac:dyDescent="0.25">
      <c r="C7356" s="12"/>
      <c r="D7356" s="7"/>
      <c r="P7356" s="14"/>
      <c r="Q7356" s="13"/>
    </row>
    <row r="7357" spans="3:17" x14ac:dyDescent="0.25">
      <c r="C7357" s="12"/>
      <c r="D7357" s="7"/>
      <c r="P7357" s="14"/>
      <c r="Q7357" s="13"/>
    </row>
    <row r="7358" spans="3:17" x14ac:dyDescent="0.25">
      <c r="C7358" s="12"/>
      <c r="D7358" s="7"/>
      <c r="P7358" s="14"/>
      <c r="Q7358" s="13"/>
    </row>
    <row r="7359" spans="3:17" x14ac:dyDescent="0.25">
      <c r="C7359" s="12"/>
      <c r="D7359" s="7"/>
      <c r="P7359" s="14"/>
      <c r="Q7359" s="13"/>
    </row>
    <row r="7360" spans="3:17" x14ac:dyDescent="0.25">
      <c r="C7360" s="12"/>
      <c r="D7360" s="7"/>
      <c r="P7360" s="14"/>
      <c r="Q7360" s="13"/>
    </row>
    <row r="7361" spans="3:17" x14ac:dyDescent="0.25">
      <c r="C7361" s="12"/>
      <c r="D7361" s="7"/>
      <c r="P7361" s="14"/>
      <c r="Q7361" s="13"/>
    </row>
    <row r="7362" spans="3:17" x14ac:dyDescent="0.25">
      <c r="C7362" s="12"/>
      <c r="D7362" s="7"/>
      <c r="P7362" s="14"/>
      <c r="Q7362" s="13"/>
    </row>
    <row r="7363" spans="3:17" x14ac:dyDescent="0.25">
      <c r="C7363" s="12"/>
      <c r="D7363" s="7"/>
      <c r="P7363" s="14"/>
      <c r="Q7363" s="13"/>
    </row>
    <row r="7364" spans="3:17" x14ac:dyDescent="0.25">
      <c r="C7364" s="12"/>
      <c r="D7364" s="7"/>
      <c r="P7364" s="14"/>
      <c r="Q7364" s="13"/>
    </row>
    <row r="7365" spans="3:17" x14ac:dyDescent="0.25">
      <c r="C7365" s="12"/>
      <c r="D7365" s="7"/>
      <c r="P7365" s="14"/>
      <c r="Q7365" s="13"/>
    </row>
    <row r="7366" spans="3:17" x14ac:dyDescent="0.25">
      <c r="C7366" s="12"/>
      <c r="D7366" s="7"/>
      <c r="P7366" s="14"/>
      <c r="Q7366" s="13"/>
    </row>
    <row r="7367" spans="3:17" x14ac:dyDescent="0.25">
      <c r="C7367" s="12"/>
      <c r="D7367" s="7"/>
      <c r="P7367" s="14"/>
      <c r="Q7367" s="13"/>
    </row>
    <row r="7368" spans="3:17" x14ac:dyDescent="0.25">
      <c r="C7368" s="12"/>
      <c r="D7368" s="7"/>
      <c r="P7368" s="14"/>
      <c r="Q7368" s="13"/>
    </row>
    <row r="7369" spans="3:17" x14ac:dyDescent="0.25">
      <c r="C7369" s="12"/>
      <c r="D7369" s="7"/>
      <c r="P7369" s="14"/>
      <c r="Q7369" s="13"/>
    </row>
    <row r="7370" spans="3:17" x14ac:dyDescent="0.25">
      <c r="C7370" s="12"/>
      <c r="D7370" s="7"/>
      <c r="P7370" s="14"/>
      <c r="Q7370" s="13"/>
    </row>
    <row r="7371" spans="3:17" x14ac:dyDescent="0.25">
      <c r="C7371" s="12"/>
      <c r="D7371" s="7"/>
      <c r="P7371" s="14"/>
      <c r="Q7371" s="13"/>
    </row>
    <row r="7372" spans="3:17" x14ac:dyDescent="0.25">
      <c r="C7372" s="12"/>
      <c r="D7372" s="7"/>
      <c r="P7372" s="14"/>
      <c r="Q7372" s="13"/>
    </row>
    <row r="7373" spans="3:17" x14ac:dyDescent="0.25">
      <c r="C7373" s="12"/>
      <c r="D7373" s="7"/>
      <c r="P7373" s="14"/>
      <c r="Q7373" s="13"/>
    </row>
    <row r="7374" spans="3:17" x14ac:dyDescent="0.25">
      <c r="C7374" s="12"/>
      <c r="D7374" s="7"/>
      <c r="P7374" s="14"/>
      <c r="Q7374" s="13"/>
    </row>
    <row r="7375" spans="3:17" x14ac:dyDescent="0.25">
      <c r="C7375" s="12"/>
      <c r="D7375" s="7"/>
      <c r="P7375" s="14"/>
      <c r="Q7375" s="13"/>
    </row>
    <row r="7376" spans="3:17" x14ac:dyDescent="0.25">
      <c r="C7376" s="12"/>
      <c r="D7376" s="7"/>
      <c r="P7376" s="14"/>
      <c r="Q7376" s="13"/>
    </row>
    <row r="7377" spans="3:17" x14ac:dyDescent="0.25">
      <c r="C7377" s="12"/>
      <c r="D7377" s="7"/>
      <c r="P7377" s="14"/>
      <c r="Q7377" s="13"/>
    </row>
    <row r="7378" spans="3:17" x14ac:dyDescent="0.25">
      <c r="C7378" s="12"/>
      <c r="D7378" s="7"/>
      <c r="P7378" s="14"/>
      <c r="Q7378" s="13"/>
    </row>
    <row r="7379" spans="3:17" x14ac:dyDescent="0.25">
      <c r="C7379" s="12"/>
      <c r="D7379" s="7"/>
      <c r="P7379" s="14"/>
      <c r="Q7379" s="13"/>
    </row>
    <row r="7380" spans="3:17" x14ac:dyDescent="0.25">
      <c r="C7380" s="12"/>
      <c r="D7380" s="7"/>
      <c r="P7380" s="14"/>
      <c r="Q7380" s="13"/>
    </row>
    <row r="7381" spans="3:17" x14ac:dyDescent="0.25">
      <c r="C7381" s="12"/>
      <c r="D7381" s="7"/>
      <c r="P7381" s="14"/>
      <c r="Q7381" s="13"/>
    </row>
    <row r="7382" spans="3:17" x14ac:dyDescent="0.25">
      <c r="C7382" s="12"/>
      <c r="D7382" s="7"/>
      <c r="P7382" s="14"/>
      <c r="Q7382" s="13"/>
    </row>
    <row r="7383" spans="3:17" x14ac:dyDescent="0.25">
      <c r="C7383" s="12"/>
      <c r="D7383" s="7"/>
      <c r="P7383" s="14"/>
      <c r="Q7383" s="13"/>
    </row>
    <row r="7384" spans="3:17" x14ac:dyDescent="0.25">
      <c r="C7384" s="12"/>
      <c r="D7384" s="7"/>
      <c r="P7384" s="14"/>
      <c r="Q7384" s="13"/>
    </row>
    <row r="7385" spans="3:17" x14ac:dyDescent="0.25">
      <c r="C7385" s="12"/>
      <c r="D7385" s="7"/>
      <c r="P7385" s="14"/>
      <c r="Q7385" s="13"/>
    </row>
    <row r="7386" spans="3:17" x14ac:dyDescent="0.25">
      <c r="C7386" s="12"/>
      <c r="D7386" s="7"/>
      <c r="P7386" s="14"/>
      <c r="Q7386" s="13"/>
    </row>
    <row r="7387" spans="3:17" x14ac:dyDescent="0.25">
      <c r="C7387" s="12"/>
      <c r="D7387" s="7"/>
      <c r="P7387" s="14"/>
      <c r="Q7387" s="13"/>
    </row>
    <row r="7388" spans="3:17" x14ac:dyDescent="0.25">
      <c r="C7388" s="12"/>
      <c r="D7388" s="7"/>
      <c r="P7388" s="14"/>
      <c r="Q7388" s="13"/>
    </row>
    <row r="7389" spans="3:17" x14ac:dyDescent="0.25">
      <c r="C7389" s="12"/>
      <c r="D7389" s="7"/>
      <c r="P7389" s="14"/>
      <c r="Q7389" s="13"/>
    </row>
    <row r="7390" spans="3:17" x14ac:dyDescent="0.25">
      <c r="C7390" s="12"/>
      <c r="D7390" s="7"/>
      <c r="P7390" s="14"/>
      <c r="Q7390" s="13"/>
    </row>
    <row r="7391" spans="3:17" x14ac:dyDescent="0.25">
      <c r="C7391" s="12"/>
      <c r="D7391" s="7"/>
      <c r="P7391" s="14"/>
      <c r="Q7391" s="13"/>
    </row>
    <row r="7392" spans="3:17" x14ac:dyDescent="0.25">
      <c r="C7392" s="12"/>
      <c r="D7392" s="7"/>
      <c r="P7392" s="14"/>
      <c r="Q7392" s="13"/>
    </row>
    <row r="7393" spans="3:17" x14ac:dyDescent="0.25">
      <c r="C7393" s="12"/>
      <c r="D7393" s="7"/>
      <c r="P7393" s="14"/>
      <c r="Q7393" s="13"/>
    </row>
    <row r="7394" spans="3:17" x14ac:dyDescent="0.25">
      <c r="C7394" s="12"/>
      <c r="D7394" s="7"/>
      <c r="P7394" s="14"/>
      <c r="Q7394" s="13"/>
    </row>
    <row r="7395" spans="3:17" x14ac:dyDescent="0.25">
      <c r="C7395" s="12"/>
      <c r="D7395" s="7"/>
      <c r="P7395" s="14"/>
      <c r="Q7395" s="13"/>
    </row>
    <row r="7396" spans="3:17" x14ac:dyDescent="0.25">
      <c r="C7396" s="12"/>
      <c r="D7396" s="7"/>
      <c r="P7396" s="14"/>
      <c r="Q7396" s="13"/>
    </row>
    <row r="7397" spans="3:17" x14ac:dyDescent="0.25">
      <c r="C7397" s="12"/>
      <c r="D7397" s="7"/>
      <c r="P7397" s="14"/>
      <c r="Q7397" s="13"/>
    </row>
    <row r="7398" spans="3:17" x14ac:dyDescent="0.25">
      <c r="C7398" s="12"/>
      <c r="D7398" s="7"/>
      <c r="P7398" s="14"/>
      <c r="Q7398" s="13"/>
    </row>
    <row r="7399" spans="3:17" x14ac:dyDescent="0.25">
      <c r="C7399" s="12"/>
      <c r="D7399" s="7"/>
      <c r="P7399" s="14"/>
      <c r="Q7399" s="13"/>
    </row>
    <row r="7400" spans="3:17" x14ac:dyDescent="0.25">
      <c r="C7400" s="12"/>
      <c r="D7400" s="7"/>
      <c r="P7400" s="14"/>
      <c r="Q7400" s="13"/>
    </row>
    <row r="7401" spans="3:17" x14ac:dyDescent="0.25">
      <c r="C7401" s="12"/>
      <c r="D7401" s="7"/>
      <c r="P7401" s="14"/>
      <c r="Q7401" s="13"/>
    </row>
    <row r="7402" spans="3:17" x14ac:dyDescent="0.25">
      <c r="C7402" s="12"/>
      <c r="D7402" s="7"/>
      <c r="P7402" s="14"/>
      <c r="Q7402" s="13"/>
    </row>
    <row r="7403" spans="3:17" x14ac:dyDescent="0.25">
      <c r="C7403" s="12"/>
      <c r="D7403" s="7"/>
      <c r="P7403" s="14"/>
      <c r="Q7403" s="13"/>
    </row>
    <row r="7404" spans="3:17" x14ac:dyDescent="0.25">
      <c r="C7404" s="12"/>
      <c r="D7404" s="7"/>
      <c r="P7404" s="14"/>
      <c r="Q7404" s="13"/>
    </row>
    <row r="7405" spans="3:17" x14ac:dyDescent="0.25">
      <c r="C7405" s="12"/>
      <c r="D7405" s="7"/>
      <c r="P7405" s="14"/>
      <c r="Q7405" s="13"/>
    </row>
    <row r="7406" spans="3:17" x14ac:dyDescent="0.25">
      <c r="C7406" s="12"/>
      <c r="D7406" s="7"/>
      <c r="P7406" s="14"/>
      <c r="Q7406" s="13"/>
    </row>
    <row r="7407" spans="3:17" x14ac:dyDescent="0.25">
      <c r="C7407" s="12"/>
      <c r="D7407" s="7"/>
      <c r="P7407" s="14"/>
      <c r="Q7407" s="13"/>
    </row>
    <row r="7408" spans="3:17" x14ac:dyDescent="0.25">
      <c r="C7408" s="12"/>
      <c r="D7408" s="7"/>
      <c r="P7408" s="14"/>
      <c r="Q7408" s="13"/>
    </row>
    <row r="7409" spans="3:17" x14ac:dyDescent="0.25">
      <c r="C7409" s="12"/>
      <c r="D7409" s="7"/>
      <c r="P7409" s="14"/>
      <c r="Q7409" s="13"/>
    </row>
    <row r="7410" spans="3:17" x14ac:dyDescent="0.25">
      <c r="C7410" s="12"/>
      <c r="D7410" s="7"/>
      <c r="P7410" s="14"/>
      <c r="Q7410" s="13"/>
    </row>
    <row r="7411" spans="3:17" x14ac:dyDescent="0.25">
      <c r="C7411" s="12"/>
      <c r="D7411" s="7"/>
      <c r="P7411" s="14"/>
      <c r="Q7411" s="13"/>
    </row>
    <row r="7412" spans="3:17" x14ac:dyDescent="0.25">
      <c r="C7412" s="12"/>
      <c r="D7412" s="7"/>
      <c r="P7412" s="14"/>
      <c r="Q7412" s="13"/>
    </row>
    <row r="7413" spans="3:17" x14ac:dyDescent="0.25">
      <c r="C7413" s="12"/>
      <c r="D7413" s="7"/>
      <c r="P7413" s="14"/>
      <c r="Q7413" s="13"/>
    </row>
    <row r="7414" spans="3:17" x14ac:dyDescent="0.25">
      <c r="C7414" s="12"/>
      <c r="D7414" s="7"/>
      <c r="P7414" s="14"/>
      <c r="Q7414" s="13"/>
    </row>
    <row r="7415" spans="3:17" x14ac:dyDescent="0.25">
      <c r="C7415" s="12"/>
      <c r="D7415" s="7"/>
      <c r="P7415" s="14"/>
      <c r="Q7415" s="13"/>
    </row>
    <row r="7416" spans="3:17" x14ac:dyDescent="0.25">
      <c r="C7416" s="12"/>
      <c r="D7416" s="7"/>
      <c r="P7416" s="14"/>
      <c r="Q7416" s="13"/>
    </row>
    <row r="7417" spans="3:17" x14ac:dyDescent="0.25">
      <c r="C7417" s="12"/>
      <c r="D7417" s="7"/>
      <c r="P7417" s="14"/>
      <c r="Q7417" s="13"/>
    </row>
    <row r="7418" spans="3:17" x14ac:dyDescent="0.25">
      <c r="C7418" s="12"/>
      <c r="D7418" s="7"/>
      <c r="P7418" s="14"/>
      <c r="Q7418" s="13"/>
    </row>
    <row r="7419" spans="3:17" x14ac:dyDescent="0.25">
      <c r="C7419" s="12"/>
      <c r="D7419" s="7"/>
      <c r="P7419" s="14"/>
      <c r="Q7419" s="13"/>
    </row>
    <row r="7420" spans="3:17" x14ac:dyDescent="0.25">
      <c r="C7420" s="12"/>
      <c r="D7420" s="7"/>
      <c r="P7420" s="14"/>
      <c r="Q7420" s="13"/>
    </row>
    <row r="7421" spans="3:17" x14ac:dyDescent="0.25">
      <c r="C7421" s="12"/>
      <c r="D7421" s="7"/>
      <c r="P7421" s="14"/>
      <c r="Q7421" s="13"/>
    </row>
    <row r="7422" spans="3:17" x14ac:dyDescent="0.25">
      <c r="C7422" s="12"/>
      <c r="D7422" s="7"/>
      <c r="P7422" s="14"/>
      <c r="Q7422" s="13"/>
    </row>
    <row r="7423" spans="3:17" x14ac:dyDescent="0.25">
      <c r="C7423" s="12"/>
      <c r="D7423" s="7"/>
      <c r="P7423" s="14"/>
      <c r="Q7423" s="13"/>
    </row>
    <row r="7424" spans="3:17" x14ac:dyDescent="0.25">
      <c r="C7424" s="12"/>
      <c r="D7424" s="7"/>
      <c r="P7424" s="14"/>
      <c r="Q7424" s="13"/>
    </row>
    <row r="7425" spans="3:17" x14ac:dyDescent="0.25">
      <c r="C7425" s="12"/>
      <c r="D7425" s="7"/>
      <c r="P7425" s="14"/>
      <c r="Q7425" s="13"/>
    </row>
    <row r="7426" spans="3:17" x14ac:dyDescent="0.25">
      <c r="C7426" s="12"/>
      <c r="D7426" s="7"/>
      <c r="P7426" s="14"/>
      <c r="Q7426" s="13"/>
    </row>
    <row r="7427" spans="3:17" x14ac:dyDescent="0.25">
      <c r="C7427" s="12"/>
      <c r="D7427" s="7"/>
      <c r="P7427" s="14"/>
      <c r="Q7427" s="13"/>
    </row>
    <row r="7428" spans="3:17" x14ac:dyDescent="0.25">
      <c r="C7428" s="12"/>
      <c r="D7428" s="7"/>
      <c r="P7428" s="14"/>
      <c r="Q7428" s="13"/>
    </row>
    <row r="7429" spans="3:17" x14ac:dyDescent="0.25">
      <c r="C7429" s="12"/>
      <c r="D7429" s="7"/>
      <c r="P7429" s="14"/>
      <c r="Q7429" s="13"/>
    </row>
    <row r="7430" spans="3:17" x14ac:dyDescent="0.25">
      <c r="C7430" s="12"/>
      <c r="D7430" s="7"/>
      <c r="P7430" s="14"/>
      <c r="Q7430" s="13"/>
    </row>
    <row r="7431" spans="3:17" x14ac:dyDescent="0.25">
      <c r="C7431" s="12"/>
      <c r="D7431" s="7"/>
      <c r="P7431" s="14"/>
      <c r="Q7431" s="13"/>
    </row>
    <row r="7432" spans="3:17" x14ac:dyDescent="0.25">
      <c r="C7432" s="12"/>
      <c r="D7432" s="7"/>
      <c r="P7432" s="14"/>
      <c r="Q7432" s="13"/>
    </row>
    <row r="7433" spans="3:17" x14ac:dyDescent="0.25">
      <c r="C7433" s="12"/>
      <c r="D7433" s="7"/>
      <c r="P7433" s="14"/>
      <c r="Q7433" s="13"/>
    </row>
    <row r="7434" spans="3:17" x14ac:dyDescent="0.25">
      <c r="C7434" s="12"/>
      <c r="D7434" s="7"/>
      <c r="P7434" s="14"/>
      <c r="Q7434" s="13"/>
    </row>
    <row r="7435" spans="3:17" x14ac:dyDescent="0.25">
      <c r="C7435" s="12"/>
      <c r="D7435" s="7"/>
      <c r="P7435" s="14"/>
      <c r="Q7435" s="13"/>
    </row>
    <row r="7436" spans="3:17" x14ac:dyDescent="0.25">
      <c r="C7436" s="12"/>
      <c r="D7436" s="7"/>
      <c r="P7436" s="14"/>
      <c r="Q7436" s="13"/>
    </row>
    <row r="7437" spans="3:17" x14ac:dyDescent="0.25">
      <c r="C7437" s="12"/>
      <c r="D7437" s="7"/>
      <c r="P7437" s="14"/>
      <c r="Q7437" s="13"/>
    </row>
    <row r="7438" spans="3:17" x14ac:dyDescent="0.25">
      <c r="C7438" s="12"/>
      <c r="D7438" s="7"/>
      <c r="P7438" s="14"/>
      <c r="Q7438" s="13"/>
    </row>
    <row r="7439" spans="3:17" x14ac:dyDescent="0.25">
      <c r="C7439" s="12"/>
      <c r="D7439" s="7"/>
      <c r="P7439" s="14"/>
      <c r="Q7439" s="13"/>
    </row>
    <row r="7440" spans="3:17" x14ac:dyDescent="0.25">
      <c r="C7440" s="12"/>
      <c r="D7440" s="7"/>
      <c r="P7440" s="14"/>
      <c r="Q7440" s="13"/>
    </row>
    <row r="7441" spans="3:17" x14ac:dyDescent="0.25">
      <c r="C7441" s="12"/>
      <c r="D7441" s="7"/>
      <c r="P7441" s="14"/>
      <c r="Q7441" s="13"/>
    </row>
    <row r="7442" spans="3:17" x14ac:dyDescent="0.25">
      <c r="C7442" s="12"/>
      <c r="D7442" s="7"/>
      <c r="P7442" s="14"/>
      <c r="Q7442" s="13"/>
    </row>
    <row r="7443" spans="3:17" x14ac:dyDescent="0.25">
      <c r="C7443" s="12"/>
      <c r="D7443" s="7"/>
      <c r="P7443" s="14"/>
      <c r="Q7443" s="13"/>
    </row>
    <row r="7444" spans="3:17" x14ac:dyDescent="0.25">
      <c r="C7444" s="12"/>
      <c r="D7444" s="7"/>
      <c r="P7444" s="14"/>
      <c r="Q7444" s="13"/>
    </row>
    <row r="7445" spans="3:17" x14ac:dyDescent="0.25">
      <c r="C7445" s="12"/>
      <c r="D7445" s="7"/>
      <c r="P7445" s="14"/>
      <c r="Q7445" s="13"/>
    </row>
    <row r="7446" spans="3:17" x14ac:dyDescent="0.25">
      <c r="C7446" s="12"/>
      <c r="D7446" s="7"/>
      <c r="P7446" s="14"/>
      <c r="Q7446" s="13"/>
    </row>
    <row r="7447" spans="3:17" x14ac:dyDescent="0.25">
      <c r="C7447" s="12"/>
      <c r="D7447" s="7"/>
      <c r="P7447" s="14"/>
      <c r="Q7447" s="13"/>
    </row>
    <row r="7448" spans="3:17" x14ac:dyDescent="0.25">
      <c r="C7448" s="12"/>
      <c r="D7448" s="7"/>
      <c r="P7448" s="14"/>
      <c r="Q7448" s="13"/>
    </row>
    <row r="7449" spans="3:17" x14ac:dyDescent="0.25">
      <c r="C7449" s="12"/>
      <c r="D7449" s="7"/>
      <c r="P7449" s="14"/>
      <c r="Q7449" s="13"/>
    </row>
    <row r="7450" spans="3:17" x14ac:dyDescent="0.25">
      <c r="C7450" s="12"/>
      <c r="D7450" s="7"/>
      <c r="P7450" s="14"/>
      <c r="Q7450" s="13"/>
    </row>
    <row r="7451" spans="3:17" x14ac:dyDescent="0.25">
      <c r="C7451" s="12"/>
      <c r="D7451" s="7"/>
      <c r="P7451" s="14"/>
      <c r="Q7451" s="13"/>
    </row>
    <row r="7452" spans="3:17" x14ac:dyDescent="0.25">
      <c r="C7452" s="12"/>
      <c r="D7452" s="7"/>
      <c r="P7452" s="14"/>
      <c r="Q7452" s="13"/>
    </row>
    <row r="7453" spans="3:17" x14ac:dyDescent="0.25">
      <c r="C7453" s="12"/>
      <c r="D7453" s="7"/>
      <c r="P7453" s="14"/>
      <c r="Q7453" s="13"/>
    </row>
    <row r="7454" spans="3:17" x14ac:dyDescent="0.25">
      <c r="C7454" s="12"/>
      <c r="D7454" s="7"/>
      <c r="P7454" s="14"/>
      <c r="Q7454" s="13"/>
    </row>
    <row r="7455" spans="3:17" x14ac:dyDescent="0.25">
      <c r="C7455" s="12"/>
      <c r="D7455" s="7"/>
      <c r="P7455" s="14"/>
      <c r="Q7455" s="13"/>
    </row>
    <row r="7456" spans="3:17" x14ac:dyDescent="0.25">
      <c r="C7456" s="12"/>
      <c r="D7456" s="7"/>
      <c r="P7456" s="14"/>
      <c r="Q7456" s="13"/>
    </row>
    <row r="7457" spans="3:17" x14ac:dyDescent="0.25">
      <c r="C7457" s="12"/>
      <c r="D7457" s="7"/>
      <c r="P7457" s="14"/>
      <c r="Q7457" s="13"/>
    </row>
    <row r="7458" spans="3:17" x14ac:dyDescent="0.25">
      <c r="C7458" s="12"/>
      <c r="D7458" s="7"/>
      <c r="P7458" s="14"/>
      <c r="Q7458" s="13"/>
    </row>
    <row r="7459" spans="3:17" x14ac:dyDescent="0.25">
      <c r="C7459" s="12"/>
      <c r="D7459" s="7"/>
      <c r="P7459" s="14"/>
      <c r="Q7459" s="13"/>
    </row>
    <row r="7460" spans="3:17" x14ac:dyDescent="0.25">
      <c r="C7460" s="12"/>
      <c r="D7460" s="7"/>
      <c r="P7460" s="14"/>
      <c r="Q7460" s="13"/>
    </row>
    <row r="7461" spans="3:17" x14ac:dyDescent="0.25">
      <c r="C7461" s="12"/>
      <c r="D7461" s="7"/>
      <c r="P7461" s="14"/>
      <c r="Q7461" s="13"/>
    </row>
    <row r="7462" spans="3:17" x14ac:dyDescent="0.25">
      <c r="C7462" s="12"/>
      <c r="D7462" s="7"/>
      <c r="P7462" s="14"/>
      <c r="Q7462" s="13"/>
    </row>
    <row r="7463" spans="3:17" x14ac:dyDescent="0.25">
      <c r="C7463" s="12"/>
      <c r="D7463" s="7"/>
      <c r="P7463" s="14"/>
      <c r="Q7463" s="13"/>
    </row>
    <row r="7464" spans="3:17" x14ac:dyDescent="0.25">
      <c r="C7464" s="12"/>
      <c r="D7464" s="7"/>
      <c r="P7464" s="14"/>
      <c r="Q7464" s="13"/>
    </row>
    <row r="7465" spans="3:17" x14ac:dyDescent="0.25">
      <c r="C7465" s="12"/>
      <c r="D7465" s="7"/>
      <c r="P7465" s="14"/>
      <c r="Q7465" s="13"/>
    </row>
    <row r="7466" spans="3:17" x14ac:dyDescent="0.25">
      <c r="C7466" s="12"/>
      <c r="D7466" s="7"/>
      <c r="P7466" s="14"/>
      <c r="Q7466" s="13"/>
    </row>
    <row r="7467" spans="3:17" x14ac:dyDescent="0.25">
      <c r="C7467" s="12"/>
      <c r="D7467" s="7"/>
      <c r="P7467" s="14"/>
      <c r="Q7467" s="13"/>
    </row>
    <row r="7468" spans="3:17" x14ac:dyDescent="0.25">
      <c r="C7468" s="12"/>
      <c r="D7468" s="7"/>
      <c r="P7468" s="14"/>
      <c r="Q7468" s="13"/>
    </row>
    <row r="7469" spans="3:17" x14ac:dyDescent="0.25">
      <c r="C7469" s="12"/>
      <c r="D7469" s="7"/>
      <c r="P7469" s="14"/>
      <c r="Q7469" s="13"/>
    </row>
    <row r="7470" spans="3:17" x14ac:dyDescent="0.25">
      <c r="C7470" s="12"/>
      <c r="D7470" s="7"/>
      <c r="P7470" s="14"/>
      <c r="Q7470" s="13"/>
    </row>
    <row r="7471" spans="3:17" x14ac:dyDescent="0.25">
      <c r="C7471" s="12"/>
      <c r="D7471" s="7"/>
      <c r="P7471" s="14"/>
      <c r="Q7471" s="13"/>
    </row>
    <row r="7472" spans="3:17" x14ac:dyDescent="0.25">
      <c r="C7472" s="12"/>
      <c r="D7472" s="7"/>
      <c r="P7472" s="14"/>
      <c r="Q7472" s="13"/>
    </row>
    <row r="7473" spans="3:17" x14ac:dyDescent="0.25">
      <c r="C7473" s="12"/>
      <c r="D7473" s="7"/>
      <c r="P7473" s="14"/>
      <c r="Q7473" s="13"/>
    </row>
    <row r="7474" spans="3:17" x14ac:dyDescent="0.25">
      <c r="C7474" s="12"/>
      <c r="D7474" s="7"/>
      <c r="P7474" s="14"/>
      <c r="Q7474" s="13"/>
    </row>
    <row r="7475" spans="3:17" x14ac:dyDescent="0.25">
      <c r="C7475" s="12"/>
      <c r="D7475" s="7"/>
      <c r="P7475" s="14"/>
      <c r="Q7475" s="13"/>
    </row>
    <row r="7476" spans="3:17" x14ac:dyDescent="0.25">
      <c r="C7476" s="12"/>
      <c r="D7476" s="7"/>
      <c r="P7476" s="14"/>
      <c r="Q7476" s="13"/>
    </row>
    <row r="7477" spans="3:17" x14ac:dyDescent="0.25">
      <c r="C7477" s="12"/>
      <c r="D7477" s="7"/>
      <c r="P7477" s="14"/>
      <c r="Q7477" s="13"/>
    </row>
    <row r="7478" spans="3:17" x14ac:dyDescent="0.25">
      <c r="C7478" s="12"/>
      <c r="D7478" s="7"/>
      <c r="P7478" s="14"/>
      <c r="Q7478" s="13"/>
    </row>
    <row r="7479" spans="3:17" x14ac:dyDescent="0.25">
      <c r="C7479" s="12"/>
      <c r="D7479" s="7"/>
      <c r="P7479" s="14"/>
      <c r="Q7479" s="13"/>
    </row>
    <row r="7480" spans="3:17" x14ac:dyDescent="0.25">
      <c r="C7480" s="12"/>
      <c r="D7480" s="7"/>
      <c r="P7480" s="14"/>
      <c r="Q7480" s="13"/>
    </row>
    <row r="7481" spans="3:17" x14ac:dyDescent="0.25">
      <c r="C7481" s="12"/>
      <c r="D7481" s="7"/>
      <c r="P7481" s="14"/>
      <c r="Q7481" s="13"/>
    </row>
    <row r="7482" spans="3:17" x14ac:dyDescent="0.25">
      <c r="C7482" s="12"/>
      <c r="D7482" s="7"/>
      <c r="P7482" s="14"/>
      <c r="Q7482" s="13"/>
    </row>
    <row r="7483" spans="3:17" x14ac:dyDescent="0.25">
      <c r="C7483" s="12"/>
      <c r="D7483" s="7"/>
      <c r="P7483" s="14"/>
      <c r="Q7483" s="13"/>
    </row>
    <row r="7484" spans="3:17" x14ac:dyDescent="0.25">
      <c r="C7484" s="12"/>
      <c r="D7484" s="7"/>
      <c r="P7484" s="14"/>
      <c r="Q7484" s="13"/>
    </row>
    <row r="7485" spans="3:17" x14ac:dyDescent="0.25">
      <c r="C7485" s="12"/>
      <c r="D7485" s="7"/>
      <c r="P7485" s="14"/>
      <c r="Q7485" s="13"/>
    </row>
    <row r="7486" spans="3:17" x14ac:dyDescent="0.25">
      <c r="C7486" s="12"/>
      <c r="D7486" s="7"/>
      <c r="P7486" s="14"/>
      <c r="Q7486" s="13"/>
    </row>
    <row r="7487" spans="3:17" x14ac:dyDescent="0.25">
      <c r="C7487" s="12"/>
      <c r="D7487" s="7"/>
      <c r="P7487" s="14"/>
      <c r="Q7487" s="13"/>
    </row>
    <row r="7488" spans="3:17" x14ac:dyDescent="0.25">
      <c r="C7488" s="12"/>
      <c r="D7488" s="7"/>
      <c r="P7488" s="14"/>
      <c r="Q7488" s="13"/>
    </row>
    <row r="7489" spans="3:17" x14ac:dyDescent="0.25">
      <c r="C7489" s="12"/>
      <c r="D7489" s="7"/>
      <c r="P7489" s="14"/>
      <c r="Q7489" s="13"/>
    </row>
    <row r="7490" spans="3:17" x14ac:dyDescent="0.25">
      <c r="C7490" s="12"/>
      <c r="D7490" s="7"/>
      <c r="P7490" s="14"/>
      <c r="Q7490" s="13"/>
    </row>
    <row r="7491" spans="3:17" x14ac:dyDescent="0.25">
      <c r="C7491" s="12"/>
      <c r="D7491" s="7"/>
      <c r="P7491" s="14"/>
      <c r="Q7491" s="13"/>
    </row>
    <row r="7492" spans="3:17" x14ac:dyDescent="0.25">
      <c r="C7492" s="12"/>
      <c r="D7492" s="7"/>
      <c r="P7492" s="14"/>
      <c r="Q7492" s="13"/>
    </row>
    <row r="7493" spans="3:17" x14ac:dyDescent="0.25">
      <c r="C7493" s="12"/>
      <c r="D7493" s="7"/>
      <c r="P7493" s="14"/>
      <c r="Q7493" s="13"/>
    </row>
    <row r="7494" spans="3:17" x14ac:dyDescent="0.25">
      <c r="C7494" s="12"/>
      <c r="D7494" s="7"/>
      <c r="P7494" s="14"/>
      <c r="Q7494" s="13"/>
    </row>
    <row r="7495" spans="3:17" x14ac:dyDescent="0.25">
      <c r="C7495" s="12"/>
      <c r="D7495" s="7"/>
      <c r="P7495" s="14"/>
      <c r="Q7495" s="13"/>
    </row>
    <row r="7496" spans="3:17" x14ac:dyDescent="0.25">
      <c r="C7496" s="12"/>
      <c r="D7496" s="7"/>
      <c r="P7496" s="14"/>
      <c r="Q7496" s="13"/>
    </row>
    <row r="7497" spans="3:17" x14ac:dyDescent="0.25">
      <c r="C7497" s="12"/>
      <c r="D7497" s="7"/>
      <c r="P7497" s="14"/>
      <c r="Q7497" s="13"/>
    </row>
    <row r="7498" spans="3:17" x14ac:dyDescent="0.25">
      <c r="C7498" s="12"/>
      <c r="D7498" s="7"/>
      <c r="P7498" s="14"/>
      <c r="Q7498" s="13"/>
    </row>
    <row r="7499" spans="3:17" x14ac:dyDescent="0.25">
      <c r="C7499" s="12"/>
      <c r="D7499" s="7"/>
      <c r="P7499" s="14"/>
      <c r="Q7499" s="13"/>
    </row>
    <row r="7500" spans="3:17" x14ac:dyDescent="0.25">
      <c r="C7500" s="12"/>
      <c r="D7500" s="7"/>
      <c r="P7500" s="14"/>
      <c r="Q7500" s="13"/>
    </row>
    <row r="7501" spans="3:17" x14ac:dyDescent="0.25">
      <c r="C7501" s="12"/>
      <c r="D7501" s="7"/>
      <c r="P7501" s="14"/>
      <c r="Q7501" s="13"/>
    </row>
    <row r="7502" spans="3:17" x14ac:dyDescent="0.25">
      <c r="C7502" s="12"/>
      <c r="D7502" s="7"/>
      <c r="P7502" s="14"/>
      <c r="Q7502" s="13"/>
    </row>
    <row r="7503" spans="3:17" x14ac:dyDescent="0.25">
      <c r="C7503" s="12"/>
      <c r="D7503" s="7"/>
      <c r="P7503" s="14"/>
      <c r="Q7503" s="13"/>
    </row>
    <row r="7504" spans="3:17" x14ac:dyDescent="0.25">
      <c r="C7504" s="12"/>
      <c r="D7504" s="7"/>
      <c r="P7504" s="14"/>
      <c r="Q7504" s="13"/>
    </row>
    <row r="7505" spans="3:17" x14ac:dyDescent="0.25">
      <c r="C7505" s="12"/>
      <c r="D7505" s="7"/>
      <c r="P7505" s="14"/>
      <c r="Q7505" s="13"/>
    </row>
    <row r="7506" spans="3:17" x14ac:dyDescent="0.25">
      <c r="C7506" s="12"/>
      <c r="D7506" s="7"/>
      <c r="P7506" s="14"/>
      <c r="Q7506" s="13"/>
    </row>
    <row r="7507" spans="3:17" x14ac:dyDescent="0.25">
      <c r="C7507" s="12"/>
      <c r="D7507" s="7"/>
      <c r="P7507" s="14"/>
      <c r="Q7507" s="13"/>
    </row>
    <row r="7508" spans="3:17" x14ac:dyDescent="0.25">
      <c r="C7508" s="12"/>
      <c r="D7508" s="7"/>
      <c r="P7508" s="14"/>
      <c r="Q7508" s="13"/>
    </row>
    <row r="7509" spans="3:17" x14ac:dyDescent="0.25">
      <c r="C7509" s="12"/>
      <c r="D7509" s="7"/>
      <c r="P7509" s="14"/>
      <c r="Q7509" s="13"/>
    </row>
    <row r="7510" spans="3:17" x14ac:dyDescent="0.25">
      <c r="C7510" s="12"/>
      <c r="D7510" s="7"/>
      <c r="P7510" s="14"/>
      <c r="Q7510" s="13"/>
    </row>
    <row r="7511" spans="3:17" x14ac:dyDescent="0.25">
      <c r="C7511" s="12"/>
      <c r="D7511" s="7"/>
      <c r="P7511" s="14"/>
      <c r="Q7511" s="13"/>
    </row>
    <row r="7512" spans="3:17" x14ac:dyDescent="0.25">
      <c r="C7512" s="12"/>
      <c r="D7512" s="7"/>
      <c r="P7512" s="14"/>
      <c r="Q7512" s="13"/>
    </row>
    <row r="7513" spans="3:17" x14ac:dyDescent="0.25">
      <c r="C7513" s="12"/>
      <c r="D7513" s="7"/>
      <c r="P7513" s="14"/>
      <c r="Q7513" s="13"/>
    </row>
    <row r="7514" spans="3:17" x14ac:dyDescent="0.25">
      <c r="C7514" s="12"/>
      <c r="D7514" s="7"/>
      <c r="P7514" s="14"/>
      <c r="Q7514" s="13"/>
    </row>
    <row r="7515" spans="3:17" x14ac:dyDescent="0.25">
      <c r="C7515" s="12"/>
      <c r="D7515" s="7"/>
      <c r="P7515" s="14"/>
      <c r="Q7515" s="13"/>
    </row>
    <row r="7516" spans="3:17" x14ac:dyDescent="0.25">
      <c r="C7516" s="12"/>
      <c r="D7516" s="7"/>
      <c r="P7516" s="14"/>
      <c r="Q7516" s="13"/>
    </row>
    <row r="7517" spans="3:17" x14ac:dyDescent="0.25">
      <c r="C7517" s="12"/>
      <c r="D7517" s="7"/>
      <c r="P7517" s="14"/>
      <c r="Q7517" s="13"/>
    </row>
    <row r="7518" spans="3:17" x14ac:dyDescent="0.25">
      <c r="C7518" s="12"/>
      <c r="D7518" s="7"/>
      <c r="P7518" s="14"/>
      <c r="Q7518" s="13"/>
    </row>
    <row r="7519" spans="3:17" x14ac:dyDescent="0.25">
      <c r="C7519" s="12"/>
      <c r="D7519" s="7"/>
      <c r="P7519" s="14"/>
      <c r="Q7519" s="13"/>
    </row>
    <row r="7520" spans="3:17" x14ac:dyDescent="0.25">
      <c r="C7520" s="12"/>
      <c r="D7520" s="7"/>
      <c r="P7520" s="14"/>
      <c r="Q7520" s="13"/>
    </row>
    <row r="7521" spans="3:17" x14ac:dyDescent="0.25">
      <c r="C7521" s="12"/>
      <c r="D7521" s="7"/>
      <c r="P7521" s="14"/>
      <c r="Q7521" s="13"/>
    </row>
    <row r="7522" spans="3:17" x14ac:dyDescent="0.25">
      <c r="C7522" s="12"/>
      <c r="D7522" s="7"/>
      <c r="P7522" s="14"/>
      <c r="Q7522" s="13"/>
    </row>
    <row r="7523" spans="3:17" x14ac:dyDescent="0.25">
      <c r="C7523" s="12"/>
      <c r="D7523" s="7"/>
      <c r="P7523" s="14"/>
      <c r="Q7523" s="13"/>
    </row>
    <row r="7524" spans="3:17" x14ac:dyDescent="0.25">
      <c r="C7524" s="12"/>
      <c r="D7524" s="7"/>
      <c r="P7524" s="14"/>
      <c r="Q7524" s="13"/>
    </row>
    <row r="7525" spans="3:17" x14ac:dyDescent="0.25">
      <c r="C7525" s="12"/>
      <c r="D7525" s="7"/>
      <c r="P7525" s="14"/>
      <c r="Q7525" s="13"/>
    </row>
    <row r="7526" spans="3:17" x14ac:dyDescent="0.25">
      <c r="C7526" s="12"/>
      <c r="D7526" s="7"/>
      <c r="P7526" s="14"/>
      <c r="Q7526" s="13"/>
    </row>
    <row r="7527" spans="3:17" x14ac:dyDescent="0.25">
      <c r="C7527" s="12"/>
      <c r="D7527" s="7"/>
      <c r="P7527" s="14"/>
      <c r="Q7527" s="13"/>
    </row>
    <row r="7528" spans="3:17" x14ac:dyDescent="0.25">
      <c r="C7528" s="12"/>
      <c r="D7528" s="7"/>
      <c r="P7528" s="14"/>
      <c r="Q7528" s="13"/>
    </row>
    <row r="7529" spans="3:17" x14ac:dyDescent="0.25">
      <c r="C7529" s="12"/>
      <c r="D7529" s="7"/>
      <c r="P7529" s="14"/>
      <c r="Q7529" s="13"/>
    </row>
    <row r="7530" spans="3:17" x14ac:dyDescent="0.25">
      <c r="C7530" s="12"/>
      <c r="D7530" s="7"/>
      <c r="P7530" s="14"/>
      <c r="Q7530" s="13"/>
    </row>
    <row r="7531" spans="3:17" x14ac:dyDescent="0.25">
      <c r="C7531" s="12"/>
      <c r="D7531" s="7"/>
      <c r="P7531" s="14"/>
      <c r="Q7531" s="13"/>
    </row>
    <row r="7532" spans="3:17" x14ac:dyDescent="0.25">
      <c r="C7532" s="12"/>
      <c r="D7532" s="7"/>
      <c r="P7532" s="14"/>
      <c r="Q7532" s="13"/>
    </row>
    <row r="7533" spans="3:17" x14ac:dyDescent="0.25">
      <c r="C7533" s="12"/>
      <c r="D7533" s="7"/>
      <c r="P7533" s="14"/>
      <c r="Q7533" s="13"/>
    </row>
    <row r="7534" spans="3:17" x14ac:dyDescent="0.25">
      <c r="C7534" s="12"/>
      <c r="D7534" s="7"/>
      <c r="P7534" s="14"/>
      <c r="Q7534" s="13"/>
    </row>
    <row r="7535" spans="3:17" x14ac:dyDescent="0.25">
      <c r="C7535" s="12"/>
      <c r="D7535" s="7"/>
      <c r="P7535" s="14"/>
      <c r="Q7535" s="13"/>
    </row>
    <row r="7536" spans="3:17" x14ac:dyDescent="0.25">
      <c r="C7536" s="12"/>
      <c r="D7536" s="7"/>
      <c r="P7536" s="14"/>
      <c r="Q7536" s="13"/>
    </row>
    <row r="7537" spans="3:17" x14ac:dyDescent="0.25">
      <c r="C7537" s="12"/>
      <c r="D7537" s="7"/>
      <c r="P7537" s="14"/>
      <c r="Q7537" s="13"/>
    </row>
    <row r="7538" spans="3:17" x14ac:dyDescent="0.25">
      <c r="C7538" s="12"/>
      <c r="D7538" s="7"/>
      <c r="P7538" s="14"/>
      <c r="Q7538" s="13"/>
    </row>
    <row r="7539" spans="3:17" x14ac:dyDescent="0.25">
      <c r="C7539" s="12"/>
      <c r="D7539" s="7"/>
      <c r="P7539" s="14"/>
      <c r="Q7539" s="13"/>
    </row>
    <row r="7540" spans="3:17" x14ac:dyDescent="0.25">
      <c r="C7540" s="12"/>
      <c r="D7540" s="7"/>
      <c r="P7540" s="14"/>
      <c r="Q7540" s="13"/>
    </row>
    <row r="7541" spans="3:17" x14ac:dyDescent="0.25">
      <c r="C7541" s="12"/>
      <c r="D7541" s="7"/>
      <c r="P7541" s="14"/>
      <c r="Q7541" s="13"/>
    </row>
    <row r="7542" spans="3:17" x14ac:dyDescent="0.25">
      <c r="C7542" s="12"/>
      <c r="D7542" s="7"/>
      <c r="P7542" s="14"/>
      <c r="Q7542" s="13"/>
    </row>
    <row r="7543" spans="3:17" x14ac:dyDescent="0.25">
      <c r="C7543" s="12"/>
      <c r="D7543" s="7"/>
      <c r="P7543" s="14"/>
      <c r="Q7543" s="13"/>
    </row>
    <row r="7544" spans="3:17" x14ac:dyDescent="0.25">
      <c r="C7544" s="12"/>
      <c r="D7544" s="7"/>
      <c r="P7544" s="14"/>
      <c r="Q7544" s="13"/>
    </row>
    <row r="7545" spans="3:17" x14ac:dyDescent="0.25">
      <c r="C7545" s="12"/>
      <c r="D7545" s="7"/>
      <c r="P7545" s="14"/>
      <c r="Q7545" s="13"/>
    </row>
    <row r="7546" spans="3:17" x14ac:dyDescent="0.25">
      <c r="C7546" s="12"/>
      <c r="D7546" s="7"/>
      <c r="P7546" s="14"/>
      <c r="Q7546" s="13"/>
    </row>
    <row r="7547" spans="3:17" x14ac:dyDescent="0.25">
      <c r="C7547" s="12"/>
      <c r="D7547" s="7"/>
      <c r="P7547" s="14"/>
      <c r="Q7547" s="13"/>
    </row>
    <row r="7548" spans="3:17" x14ac:dyDescent="0.25">
      <c r="C7548" s="12"/>
      <c r="D7548" s="7"/>
      <c r="P7548" s="14"/>
      <c r="Q7548" s="13"/>
    </row>
    <row r="7549" spans="3:17" x14ac:dyDescent="0.25">
      <c r="C7549" s="12"/>
      <c r="D7549" s="7"/>
      <c r="P7549" s="14"/>
      <c r="Q7549" s="13"/>
    </row>
    <row r="7550" spans="3:17" x14ac:dyDescent="0.25">
      <c r="C7550" s="12"/>
      <c r="D7550" s="7"/>
      <c r="P7550" s="14"/>
      <c r="Q7550" s="13"/>
    </row>
    <row r="7551" spans="3:17" x14ac:dyDescent="0.25">
      <c r="C7551" s="12"/>
      <c r="D7551" s="7"/>
      <c r="P7551" s="14"/>
      <c r="Q7551" s="13"/>
    </row>
    <row r="7552" spans="3:17" x14ac:dyDescent="0.25">
      <c r="C7552" s="12"/>
      <c r="D7552" s="7"/>
      <c r="P7552" s="14"/>
      <c r="Q7552" s="13"/>
    </row>
    <row r="7553" spans="3:17" x14ac:dyDescent="0.25">
      <c r="C7553" s="12"/>
      <c r="D7553" s="7"/>
      <c r="P7553" s="14"/>
      <c r="Q7553" s="13"/>
    </row>
    <row r="7554" spans="3:17" x14ac:dyDescent="0.25">
      <c r="C7554" s="12"/>
      <c r="D7554" s="7"/>
      <c r="P7554" s="14"/>
      <c r="Q7554" s="13"/>
    </row>
    <row r="7555" spans="3:17" x14ac:dyDescent="0.25">
      <c r="C7555" s="12"/>
      <c r="D7555" s="7"/>
      <c r="P7555" s="14"/>
      <c r="Q7555" s="13"/>
    </row>
    <row r="7556" spans="3:17" x14ac:dyDescent="0.25">
      <c r="C7556" s="12"/>
      <c r="D7556" s="7"/>
      <c r="P7556" s="14"/>
      <c r="Q7556" s="13"/>
    </row>
    <row r="7557" spans="3:17" x14ac:dyDescent="0.25">
      <c r="C7557" s="12"/>
      <c r="D7557" s="7"/>
      <c r="P7557" s="14"/>
      <c r="Q7557" s="13"/>
    </row>
    <row r="7558" spans="3:17" x14ac:dyDescent="0.25">
      <c r="C7558" s="12"/>
      <c r="D7558" s="7"/>
      <c r="P7558" s="14"/>
      <c r="Q7558" s="13"/>
    </row>
    <row r="7559" spans="3:17" x14ac:dyDescent="0.25">
      <c r="C7559" s="12"/>
      <c r="D7559" s="7"/>
      <c r="P7559" s="14"/>
      <c r="Q7559" s="13"/>
    </row>
    <row r="7560" spans="3:17" x14ac:dyDescent="0.25">
      <c r="C7560" s="12"/>
      <c r="D7560" s="7"/>
      <c r="P7560" s="14"/>
      <c r="Q7560" s="13"/>
    </row>
    <row r="7561" spans="3:17" x14ac:dyDescent="0.25">
      <c r="C7561" s="12"/>
      <c r="D7561" s="7"/>
      <c r="P7561" s="14"/>
      <c r="Q7561" s="13"/>
    </row>
    <row r="7562" spans="3:17" x14ac:dyDescent="0.25">
      <c r="C7562" s="12"/>
      <c r="D7562" s="7"/>
      <c r="P7562" s="14"/>
      <c r="Q7562" s="13"/>
    </row>
    <row r="7563" spans="3:17" x14ac:dyDescent="0.25">
      <c r="C7563" s="12"/>
      <c r="D7563" s="7"/>
      <c r="P7563" s="14"/>
      <c r="Q7563" s="13"/>
    </row>
    <row r="7564" spans="3:17" x14ac:dyDescent="0.25">
      <c r="C7564" s="12"/>
      <c r="D7564" s="7"/>
      <c r="P7564" s="14"/>
      <c r="Q7564" s="13"/>
    </row>
    <row r="7565" spans="3:17" x14ac:dyDescent="0.25">
      <c r="C7565" s="12"/>
      <c r="D7565" s="7"/>
      <c r="P7565" s="14"/>
      <c r="Q7565" s="13"/>
    </row>
    <row r="7566" spans="3:17" x14ac:dyDescent="0.25">
      <c r="C7566" s="12"/>
      <c r="D7566" s="7"/>
      <c r="P7566" s="14"/>
      <c r="Q7566" s="13"/>
    </row>
    <row r="7567" spans="3:17" x14ac:dyDescent="0.25">
      <c r="C7567" s="12"/>
      <c r="D7567" s="7"/>
      <c r="P7567" s="14"/>
      <c r="Q7567" s="13"/>
    </row>
    <row r="7568" spans="3:17" x14ac:dyDescent="0.25">
      <c r="C7568" s="12"/>
      <c r="D7568" s="7"/>
      <c r="P7568" s="14"/>
      <c r="Q7568" s="13"/>
    </row>
    <row r="7569" spans="3:17" x14ac:dyDescent="0.25">
      <c r="C7569" s="12"/>
      <c r="D7569" s="7"/>
      <c r="P7569" s="14"/>
      <c r="Q7569" s="13"/>
    </row>
    <row r="7570" spans="3:17" x14ac:dyDescent="0.25">
      <c r="C7570" s="12"/>
      <c r="D7570" s="7"/>
      <c r="P7570" s="14"/>
      <c r="Q7570" s="13"/>
    </row>
    <row r="7571" spans="3:17" x14ac:dyDescent="0.25">
      <c r="C7571" s="12"/>
      <c r="D7571" s="7"/>
      <c r="P7571" s="14"/>
      <c r="Q7571" s="13"/>
    </row>
    <row r="7572" spans="3:17" x14ac:dyDescent="0.25">
      <c r="C7572" s="12"/>
      <c r="D7572" s="7"/>
      <c r="P7572" s="14"/>
      <c r="Q7572" s="13"/>
    </row>
    <row r="7573" spans="3:17" x14ac:dyDescent="0.25">
      <c r="C7573" s="12"/>
      <c r="D7573" s="7"/>
      <c r="P7573" s="14"/>
      <c r="Q7573" s="13"/>
    </row>
    <row r="7574" spans="3:17" x14ac:dyDescent="0.25">
      <c r="C7574" s="12"/>
      <c r="D7574" s="7"/>
      <c r="P7574" s="14"/>
      <c r="Q7574" s="13"/>
    </row>
    <row r="7575" spans="3:17" x14ac:dyDescent="0.25">
      <c r="C7575" s="12"/>
      <c r="D7575" s="7"/>
      <c r="P7575" s="14"/>
      <c r="Q7575" s="13"/>
    </row>
    <row r="7576" spans="3:17" x14ac:dyDescent="0.25">
      <c r="C7576" s="12"/>
      <c r="D7576" s="7"/>
      <c r="P7576" s="14"/>
      <c r="Q7576" s="13"/>
    </row>
    <row r="7577" spans="3:17" x14ac:dyDescent="0.25">
      <c r="C7577" s="12"/>
      <c r="D7577" s="7"/>
      <c r="P7577" s="14"/>
      <c r="Q7577" s="13"/>
    </row>
    <row r="7578" spans="3:17" x14ac:dyDescent="0.25">
      <c r="C7578" s="12"/>
      <c r="D7578" s="7"/>
      <c r="P7578" s="14"/>
      <c r="Q7578" s="13"/>
    </row>
    <row r="7579" spans="3:17" x14ac:dyDescent="0.25">
      <c r="C7579" s="12"/>
      <c r="D7579" s="7"/>
      <c r="P7579" s="14"/>
      <c r="Q7579" s="13"/>
    </row>
    <row r="7580" spans="3:17" x14ac:dyDescent="0.25">
      <c r="C7580" s="12"/>
      <c r="D7580" s="7"/>
      <c r="P7580" s="14"/>
      <c r="Q7580" s="13"/>
    </row>
    <row r="7581" spans="3:17" x14ac:dyDescent="0.25">
      <c r="C7581" s="12"/>
      <c r="D7581" s="7"/>
      <c r="P7581" s="14"/>
      <c r="Q7581" s="13"/>
    </row>
    <row r="7582" spans="3:17" x14ac:dyDescent="0.25">
      <c r="C7582" s="12"/>
      <c r="D7582" s="7"/>
      <c r="P7582" s="14"/>
      <c r="Q7582" s="13"/>
    </row>
    <row r="7583" spans="3:17" x14ac:dyDescent="0.25">
      <c r="C7583" s="12"/>
      <c r="D7583" s="7"/>
      <c r="P7583" s="14"/>
      <c r="Q7583" s="13"/>
    </row>
    <row r="7584" spans="3:17" x14ac:dyDescent="0.25">
      <c r="C7584" s="12"/>
      <c r="D7584" s="7"/>
      <c r="P7584" s="14"/>
      <c r="Q7584" s="13"/>
    </row>
    <row r="7585" spans="3:17" x14ac:dyDescent="0.25">
      <c r="C7585" s="12"/>
      <c r="D7585" s="7"/>
      <c r="P7585" s="14"/>
      <c r="Q7585" s="13"/>
    </row>
    <row r="7586" spans="3:17" x14ac:dyDescent="0.25">
      <c r="C7586" s="12"/>
      <c r="D7586" s="7"/>
      <c r="P7586" s="14"/>
      <c r="Q7586" s="13"/>
    </row>
    <row r="7587" spans="3:17" x14ac:dyDescent="0.25">
      <c r="C7587" s="12"/>
      <c r="D7587" s="7"/>
      <c r="P7587" s="14"/>
      <c r="Q7587" s="13"/>
    </row>
    <row r="7588" spans="3:17" x14ac:dyDescent="0.25">
      <c r="C7588" s="12"/>
      <c r="D7588" s="7"/>
      <c r="P7588" s="14"/>
      <c r="Q7588" s="13"/>
    </row>
    <row r="7589" spans="3:17" x14ac:dyDescent="0.25">
      <c r="C7589" s="12"/>
      <c r="D7589" s="7"/>
      <c r="P7589" s="14"/>
      <c r="Q7589" s="13"/>
    </row>
    <row r="7590" spans="3:17" x14ac:dyDescent="0.25">
      <c r="C7590" s="12"/>
      <c r="D7590" s="7"/>
      <c r="P7590" s="14"/>
      <c r="Q7590" s="13"/>
    </row>
    <row r="7591" spans="3:17" x14ac:dyDescent="0.25">
      <c r="C7591" s="12"/>
      <c r="D7591" s="7"/>
      <c r="P7591" s="14"/>
      <c r="Q7591" s="13"/>
    </row>
    <row r="7592" spans="3:17" x14ac:dyDescent="0.25">
      <c r="C7592" s="12"/>
      <c r="D7592" s="7"/>
      <c r="P7592" s="14"/>
      <c r="Q7592" s="13"/>
    </row>
    <row r="7593" spans="3:17" x14ac:dyDescent="0.25">
      <c r="C7593" s="12"/>
      <c r="D7593" s="7"/>
      <c r="P7593" s="14"/>
      <c r="Q7593" s="13"/>
    </row>
    <row r="7594" spans="3:17" x14ac:dyDescent="0.25">
      <c r="C7594" s="12"/>
      <c r="D7594" s="7"/>
      <c r="P7594" s="14"/>
      <c r="Q7594" s="13"/>
    </row>
    <row r="7595" spans="3:17" x14ac:dyDescent="0.25">
      <c r="C7595" s="12"/>
      <c r="D7595" s="7"/>
      <c r="P7595" s="14"/>
      <c r="Q7595" s="13"/>
    </row>
    <row r="7596" spans="3:17" x14ac:dyDescent="0.25">
      <c r="C7596" s="12"/>
      <c r="D7596" s="7"/>
      <c r="P7596" s="14"/>
      <c r="Q7596" s="13"/>
    </row>
    <row r="7597" spans="3:17" x14ac:dyDescent="0.25">
      <c r="C7597" s="12"/>
      <c r="D7597" s="7"/>
      <c r="P7597" s="14"/>
      <c r="Q7597" s="13"/>
    </row>
    <row r="7598" spans="3:17" x14ac:dyDescent="0.25">
      <c r="C7598" s="12"/>
      <c r="D7598" s="7"/>
      <c r="P7598" s="14"/>
      <c r="Q7598" s="13"/>
    </row>
    <row r="7599" spans="3:17" x14ac:dyDescent="0.25">
      <c r="C7599" s="12"/>
      <c r="D7599" s="7"/>
      <c r="P7599" s="14"/>
      <c r="Q7599" s="13"/>
    </row>
    <row r="7600" spans="3:17" x14ac:dyDescent="0.25">
      <c r="C7600" s="12"/>
      <c r="D7600" s="7"/>
      <c r="P7600" s="14"/>
      <c r="Q7600" s="13"/>
    </row>
    <row r="7601" spans="3:17" x14ac:dyDescent="0.25">
      <c r="C7601" s="12"/>
      <c r="D7601" s="7"/>
      <c r="P7601" s="14"/>
      <c r="Q7601" s="13"/>
    </row>
    <row r="7602" spans="3:17" x14ac:dyDescent="0.25">
      <c r="C7602" s="12"/>
      <c r="D7602" s="7"/>
      <c r="P7602" s="14"/>
      <c r="Q7602" s="13"/>
    </row>
    <row r="7603" spans="3:17" x14ac:dyDescent="0.25">
      <c r="C7603" s="12"/>
      <c r="D7603" s="7"/>
      <c r="P7603" s="14"/>
      <c r="Q7603" s="13"/>
    </row>
    <row r="7604" spans="3:17" x14ac:dyDescent="0.25">
      <c r="C7604" s="12"/>
      <c r="D7604" s="7"/>
      <c r="P7604" s="14"/>
      <c r="Q7604" s="13"/>
    </row>
    <row r="7605" spans="3:17" x14ac:dyDescent="0.25">
      <c r="C7605" s="12"/>
      <c r="D7605" s="7"/>
      <c r="P7605" s="14"/>
      <c r="Q7605" s="13"/>
    </row>
    <row r="7606" spans="3:17" x14ac:dyDescent="0.25">
      <c r="C7606" s="12"/>
      <c r="D7606" s="7"/>
      <c r="P7606" s="14"/>
      <c r="Q7606" s="13"/>
    </row>
    <row r="7607" spans="3:17" x14ac:dyDescent="0.25">
      <c r="C7607" s="12"/>
      <c r="D7607" s="7"/>
      <c r="P7607" s="14"/>
      <c r="Q7607" s="13"/>
    </row>
    <row r="7608" spans="3:17" x14ac:dyDescent="0.25">
      <c r="C7608" s="12"/>
      <c r="D7608" s="7"/>
      <c r="P7608" s="14"/>
      <c r="Q7608" s="13"/>
    </row>
    <row r="7609" spans="3:17" x14ac:dyDescent="0.25">
      <c r="C7609" s="12"/>
      <c r="D7609" s="7"/>
      <c r="P7609" s="14"/>
      <c r="Q7609" s="13"/>
    </row>
    <row r="7610" spans="3:17" x14ac:dyDescent="0.25">
      <c r="C7610" s="12"/>
      <c r="D7610" s="7"/>
      <c r="P7610" s="14"/>
      <c r="Q7610" s="13"/>
    </row>
    <row r="7611" spans="3:17" x14ac:dyDescent="0.25">
      <c r="C7611" s="12"/>
      <c r="D7611" s="7"/>
      <c r="P7611" s="14"/>
      <c r="Q7611" s="13"/>
    </row>
    <row r="7612" spans="3:17" x14ac:dyDescent="0.25">
      <c r="C7612" s="12"/>
      <c r="D7612" s="7"/>
      <c r="P7612" s="14"/>
      <c r="Q7612" s="13"/>
    </row>
    <row r="7613" spans="3:17" x14ac:dyDescent="0.25">
      <c r="C7613" s="12"/>
      <c r="D7613" s="7"/>
      <c r="P7613" s="14"/>
      <c r="Q7613" s="13"/>
    </row>
    <row r="7614" spans="3:17" x14ac:dyDescent="0.25">
      <c r="C7614" s="12"/>
      <c r="D7614" s="7"/>
      <c r="P7614" s="14"/>
      <c r="Q7614" s="13"/>
    </row>
    <row r="7615" spans="3:17" x14ac:dyDescent="0.25">
      <c r="C7615" s="12"/>
      <c r="D7615" s="7"/>
      <c r="P7615" s="14"/>
      <c r="Q7615" s="13"/>
    </row>
    <row r="7616" spans="3:17" x14ac:dyDescent="0.25">
      <c r="C7616" s="12"/>
      <c r="D7616" s="7"/>
      <c r="P7616" s="14"/>
      <c r="Q7616" s="13"/>
    </row>
    <row r="7617" spans="3:17" x14ac:dyDescent="0.25">
      <c r="C7617" s="12"/>
      <c r="D7617" s="7"/>
      <c r="P7617" s="14"/>
      <c r="Q7617" s="13"/>
    </row>
    <row r="7618" spans="3:17" x14ac:dyDescent="0.25">
      <c r="C7618" s="12"/>
      <c r="D7618" s="7"/>
      <c r="P7618" s="14"/>
      <c r="Q7618" s="13"/>
    </row>
    <row r="7619" spans="3:17" x14ac:dyDescent="0.25">
      <c r="C7619" s="12"/>
      <c r="D7619" s="7"/>
      <c r="P7619" s="14"/>
      <c r="Q7619" s="13"/>
    </row>
    <row r="7620" spans="3:17" x14ac:dyDescent="0.25">
      <c r="C7620" s="12"/>
      <c r="D7620" s="7"/>
      <c r="P7620" s="14"/>
      <c r="Q7620" s="13"/>
    </row>
    <row r="7621" spans="3:17" x14ac:dyDescent="0.25">
      <c r="C7621" s="12"/>
      <c r="D7621" s="7"/>
      <c r="P7621" s="14"/>
      <c r="Q7621" s="13"/>
    </row>
    <row r="7622" spans="3:17" x14ac:dyDescent="0.25">
      <c r="C7622" s="12"/>
      <c r="D7622" s="7"/>
      <c r="P7622" s="14"/>
      <c r="Q7622" s="13"/>
    </row>
    <row r="7623" spans="3:17" x14ac:dyDescent="0.25">
      <c r="C7623" s="12"/>
      <c r="D7623" s="7"/>
      <c r="P7623" s="14"/>
      <c r="Q7623" s="13"/>
    </row>
    <row r="7624" spans="3:17" x14ac:dyDescent="0.25">
      <c r="C7624" s="12"/>
      <c r="D7624" s="7"/>
      <c r="P7624" s="14"/>
      <c r="Q7624" s="13"/>
    </row>
    <row r="7625" spans="3:17" x14ac:dyDescent="0.25">
      <c r="C7625" s="12"/>
      <c r="D7625" s="7"/>
      <c r="P7625" s="14"/>
      <c r="Q7625" s="13"/>
    </row>
    <row r="7626" spans="3:17" x14ac:dyDescent="0.25">
      <c r="C7626" s="12"/>
      <c r="D7626" s="7"/>
      <c r="P7626" s="14"/>
      <c r="Q7626" s="13"/>
    </row>
    <row r="7627" spans="3:17" x14ac:dyDescent="0.25">
      <c r="C7627" s="12"/>
      <c r="D7627" s="7"/>
      <c r="P7627" s="14"/>
      <c r="Q7627" s="13"/>
    </row>
    <row r="7628" spans="3:17" x14ac:dyDescent="0.25">
      <c r="C7628" s="12"/>
      <c r="D7628" s="7"/>
      <c r="P7628" s="14"/>
      <c r="Q7628" s="13"/>
    </row>
    <row r="7629" spans="3:17" x14ac:dyDescent="0.25">
      <c r="C7629" s="12"/>
      <c r="D7629" s="7"/>
      <c r="P7629" s="14"/>
      <c r="Q7629" s="13"/>
    </row>
    <row r="7630" spans="3:17" x14ac:dyDescent="0.25">
      <c r="C7630" s="12"/>
      <c r="D7630" s="7"/>
      <c r="P7630" s="14"/>
      <c r="Q7630" s="13"/>
    </row>
    <row r="7631" spans="3:17" x14ac:dyDescent="0.25">
      <c r="C7631" s="12"/>
      <c r="D7631" s="7"/>
      <c r="P7631" s="14"/>
      <c r="Q7631" s="13"/>
    </row>
    <row r="7632" spans="3:17" x14ac:dyDescent="0.25">
      <c r="C7632" s="12"/>
      <c r="D7632" s="7"/>
      <c r="P7632" s="14"/>
      <c r="Q7632" s="13"/>
    </row>
    <row r="7633" spans="3:17" x14ac:dyDescent="0.25">
      <c r="C7633" s="12"/>
      <c r="D7633" s="7"/>
      <c r="P7633" s="14"/>
      <c r="Q7633" s="13"/>
    </row>
    <row r="7634" spans="3:17" x14ac:dyDescent="0.25">
      <c r="C7634" s="12"/>
      <c r="D7634" s="7"/>
      <c r="P7634" s="14"/>
      <c r="Q7634" s="13"/>
    </row>
    <row r="7635" spans="3:17" x14ac:dyDescent="0.25">
      <c r="C7635" s="12"/>
      <c r="D7635" s="7"/>
      <c r="P7635" s="14"/>
      <c r="Q7635" s="13"/>
    </row>
    <row r="7636" spans="3:17" x14ac:dyDescent="0.25">
      <c r="C7636" s="12"/>
      <c r="D7636" s="7"/>
      <c r="P7636" s="14"/>
      <c r="Q7636" s="13"/>
    </row>
    <row r="7637" spans="3:17" x14ac:dyDescent="0.25">
      <c r="C7637" s="12"/>
      <c r="D7637" s="7"/>
      <c r="P7637" s="14"/>
      <c r="Q7637" s="13"/>
    </row>
    <row r="7638" spans="3:17" x14ac:dyDescent="0.25">
      <c r="C7638" s="12"/>
      <c r="D7638" s="7"/>
      <c r="P7638" s="14"/>
      <c r="Q7638" s="13"/>
    </row>
    <row r="7639" spans="3:17" x14ac:dyDescent="0.25">
      <c r="C7639" s="12"/>
      <c r="D7639" s="7"/>
      <c r="P7639" s="14"/>
      <c r="Q7639" s="13"/>
    </row>
    <row r="7640" spans="3:17" x14ac:dyDescent="0.25">
      <c r="C7640" s="12"/>
      <c r="D7640" s="7"/>
      <c r="P7640" s="14"/>
      <c r="Q7640" s="13"/>
    </row>
    <row r="7641" spans="3:17" x14ac:dyDescent="0.25">
      <c r="C7641" s="12"/>
      <c r="D7641" s="7"/>
      <c r="P7641" s="14"/>
      <c r="Q7641" s="13"/>
    </row>
    <row r="7642" spans="3:17" x14ac:dyDescent="0.25">
      <c r="C7642" s="12"/>
      <c r="D7642" s="7"/>
      <c r="P7642" s="14"/>
      <c r="Q7642" s="13"/>
    </row>
    <row r="7643" spans="3:17" x14ac:dyDescent="0.25">
      <c r="C7643" s="12"/>
      <c r="D7643" s="7"/>
      <c r="P7643" s="14"/>
      <c r="Q7643" s="13"/>
    </row>
    <row r="7644" spans="3:17" x14ac:dyDescent="0.25">
      <c r="C7644" s="12"/>
      <c r="D7644" s="7"/>
      <c r="P7644" s="14"/>
      <c r="Q7644" s="13"/>
    </row>
    <row r="7645" spans="3:17" x14ac:dyDescent="0.25">
      <c r="C7645" s="12"/>
      <c r="D7645" s="7"/>
      <c r="P7645" s="14"/>
      <c r="Q7645" s="13"/>
    </row>
    <row r="7646" spans="3:17" x14ac:dyDescent="0.25">
      <c r="C7646" s="12"/>
      <c r="D7646" s="7"/>
      <c r="P7646" s="14"/>
      <c r="Q7646" s="13"/>
    </row>
    <row r="7647" spans="3:17" x14ac:dyDescent="0.25">
      <c r="C7647" s="12"/>
      <c r="D7647" s="7"/>
      <c r="P7647" s="14"/>
      <c r="Q7647" s="13"/>
    </row>
    <row r="7648" spans="3:17" x14ac:dyDescent="0.25">
      <c r="C7648" s="12"/>
      <c r="D7648" s="7"/>
      <c r="P7648" s="14"/>
      <c r="Q7648" s="13"/>
    </row>
    <row r="7649" spans="3:17" x14ac:dyDescent="0.25">
      <c r="C7649" s="12"/>
      <c r="D7649" s="7"/>
      <c r="P7649" s="14"/>
      <c r="Q7649" s="13"/>
    </row>
    <row r="7650" spans="3:17" x14ac:dyDescent="0.25">
      <c r="C7650" s="12"/>
      <c r="D7650" s="7"/>
      <c r="P7650" s="14"/>
      <c r="Q7650" s="13"/>
    </row>
    <row r="7651" spans="3:17" x14ac:dyDescent="0.25">
      <c r="C7651" s="12"/>
      <c r="D7651" s="7"/>
      <c r="P7651" s="14"/>
      <c r="Q7651" s="13"/>
    </row>
    <row r="7652" spans="3:17" x14ac:dyDescent="0.25">
      <c r="C7652" s="12"/>
      <c r="D7652" s="7"/>
      <c r="P7652" s="14"/>
      <c r="Q7652" s="13"/>
    </row>
    <row r="7653" spans="3:17" x14ac:dyDescent="0.25">
      <c r="C7653" s="12"/>
      <c r="D7653" s="7"/>
      <c r="P7653" s="14"/>
      <c r="Q7653" s="13"/>
    </row>
    <row r="7654" spans="3:17" x14ac:dyDescent="0.25">
      <c r="C7654" s="12"/>
      <c r="D7654" s="7"/>
      <c r="P7654" s="14"/>
      <c r="Q7654" s="13"/>
    </row>
    <row r="7655" spans="3:17" x14ac:dyDescent="0.25">
      <c r="C7655" s="12"/>
      <c r="D7655" s="7"/>
      <c r="P7655" s="14"/>
      <c r="Q7655" s="13"/>
    </row>
    <row r="7656" spans="3:17" x14ac:dyDescent="0.25">
      <c r="C7656" s="12"/>
      <c r="D7656" s="7"/>
      <c r="P7656" s="14"/>
      <c r="Q7656" s="13"/>
    </row>
    <row r="7657" spans="3:17" x14ac:dyDescent="0.25">
      <c r="C7657" s="12"/>
      <c r="D7657" s="7"/>
      <c r="P7657" s="14"/>
      <c r="Q7657" s="13"/>
    </row>
    <row r="7658" spans="3:17" x14ac:dyDescent="0.25">
      <c r="C7658" s="12"/>
      <c r="D7658" s="7"/>
      <c r="P7658" s="14"/>
      <c r="Q7658" s="13"/>
    </row>
    <row r="7659" spans="3:17" x14ac:dyDescent="0.25">
      <c r="C7659" s="12"/>
      <c r="D7659" s="7"/>
      <c r="P7659" s="14"/>
      <c r="Q7659" s="13"/>
    </row>
    <row r="7660" spans="3:17" x14ac:dyDescent="0.25">
      <c r="C7660" s="12"/>
      <c r="D7660" s="7"/>
      <c r="P7660" s="14"/>
      <c r="Q7660" s="13"/>
    </row>
    <row r="7661" spans="3:17" x14ac:dyDescent="0.25">
      <c r="C7661" s="12"/>
      <c r="D7661" s="7"/>
      <c r="P7661" s="14"/>
      <c r="Q7661" s="13"/>
    </row>
    <row r="7662" spans="3:17" x14ac:dyDescent="0.25">
      <c r="C7662" s="12"/>
      <c r="D7662" s="7"/>
      <c r="P7662" s="14"/>
      <c r="Q7662" s="13"/>
    </row>
    <row r="7663" spans="3:17" x14ac:dyDescent="0.25">
      <c r="C7663" s="12"/>
      <c r="D7663" s="7"/>
      <c r="P7663" s="14"/>
      <c r="Q7663" s="13"/>
    </row>
    <row r="7664" spans="3:17" x14ac:dyDescent="0.25">
      <c r="C7664" s="12"/>
      <c r="D7664" s="7"/>
      <c r="P7664" s="14"/>
      <c r="Q7664" s="13"/>
    </row>
    <row r="7665" spans="3:17" x14ac:dyDescent="0.25">
      <c r="C7665" s="12"/>
      <c r="D7665" s="7"/>
      <c r="P7665" s="14"/>
      <c r="Q7665" s="13"/>
    </row>
    <row r="7666" spans="3:17" x14ac:dyDescent="0.25">
      <c r="C7666" s="12"/>
      <c r="D7666" s="7"/>
      <c r="P7666" s="14"/>
      <c r="Q7666" s="13"/>
    </row>
    <row r="7667" spans="3:17" x14ac:dyDescent="0.25">
      <c r="C7667" s="12"/>
      <c r="D7667" s="7"/>
      <c r="P7667" s="14"/>
      <c r="Q7667" s="13"/>
    </row>
    <row r="7668" spans="3:17" x14ac:dyDescent="0.25">
      <c r="C7668" s="12"/>
      <c r="D7668" s="7"/>
      <c r="P7668" s="14"/>
      <c r="Q7668" s="13"/>
    </row>
    <row r="7669" spans="3:17" x14ac:dyDescent="0.25">
      <c r="C7669" s="12"/>
      <c r="D7669" s="7"/>
      <c r="P7669" s="14"/>
      <c r="Q7669" s="13"/>
    </row>
    <row r="7670" spans="3:17" x14ac:dyDescent="0.25">
      <c r="C7670" s="12"/>
      <c r="D7670" s="7"/>
      <c r="P7670" s="14"/>
      <c r="Q7670" s="13"/>
    </row>
    <row r="7671" spans="3:17" x14ac:dyDescent="0.25">
      <c r="C7671" s="12"/>
      <c r="D7671" s="7"/>
      <c r="P7671" s="14"/>
      <c r="Q7671" s="13"/>
    </row>
    <row r="7672" spans="3:17" x14ac:dyDescent="0.25">
      <c r="C7672" s="12"/>
      <c r="D7672" s="7"/>
      <c r="P7672" s="14"/>
      <c r="Q7672" s="13"/>
    </row>
    <row r="7673" spans="3:17" x14ac:dyDescent="0.25">
      <c r="C7673" s="12"/>
      <c r="D7673" s="7"/>
      <c r="P7673" s="14"/>
      <c r="Q7673" s="13"/>
    </row>
    <row r="7674" spans="3:17" x14ac:dyDescent="0.25">
      <c r="C7674" s="12"/>
      <c r="D7674" s="7"/>
      <c r="P7674" s="14"/>
      <c r="Q7674" s="13"/>
    </row>
    <row r="7675" spans="3:17" x14ac:dyDescent="0.25">
      <c r="C7675" s="12"/>
      <c r="D7675" s="7"/>
      <c r="P7675" s="14"/>
      <c r="Q7675" s="13"/>
    </row>
    <row r="7676" spans="3:17" x14ac:dyDescent="0.25">
      <c r="C7676" s="12"/>
      <c r="D7676" s="7"/>
      <c r="P7676" s="14"/>
      <c r="Q7676" s="13"/>
    </row>
    <row r="7677" spans="3:17" x14ac:dyDescent="0.25">
      <c r="C7677" s="12"/>
      <c r="D7677" s="7"/>
      <c r="P7677" s="14"/>
      <c r="Q7677" s="13"/>
    </row>
    <row r="7678" spans="3:17" x14ac:dyDescent="0.25">
      <c r="C7678" s="12"/>
      <c r="D7678" s="7"/>
      <c r="P7678" s="14"/>
      <c r="Q7678" s="13"/>
    </row>
    <row r="7679" spans="3:17" x14ac:dyDescent="0.25">
      <c r="C7679" s="12"/>
      <c r="D7679" s="7"/>
      <c r="P7679" s="14"/>
      <c r="Q7679" s="13"/>
    </row>
    <row r="7680" spans="3:17" x14ac:dyDescent="0.25">
      <c r="C7680" s="12"/>
      <c r="D7680" s="7"/>
      <c r="P7680" s="14"/>
      <c r="Q7680" s="13"/>
    </row>
    <row r="7681" spans="3:17" x14ac:dyDescent="0.25">
      <c r="C7681" s="12"/>
      <c r="D7681" s="7"/>
      <c r="P7681" s="14"/>
      <c r="Q7681" s="13"/>
    </row>
    <row r="7682" spans="3:17" x14ac:dyDescent="0.25">
      <c r="C7682" s="12"/>
      <c r="D7682" s="7"/>
      <c r="P7682" s="14"/>
      <c r="Q7682" s="13"/>
    </row>
    <row r="7683" spans="3:17" x14ac:dyDescent="0.25">
      <c r="C7683" s="12"/>
      <c r="D7683" s="7"/>
      <c r="P7683" s="14"/>
      <c r="Q7683" s="13"/>
    </row>
    <row r="7684" spans="3:17" x14ac:dyDescent="0.25">
      <c r="C7684" s="12"/>
      <c r="D7684" s="7"/>
      <c r="P7684" s="14"/>
      <c r="Q7684" s="13"/>
    </row>
    <row r="7685" spans="3:17" x14ac:dyDescent="0.25">
      <c r="C7685" s="12"/>
      <c r="D7685" s="7"/>
      <c r="P7685" s="14"/>
      <c r="Q7685" s="13"/>
    </row>
    <row r="7686" spans="3:17" x14ac:dyDescent="0.25">
      <c r="C7686" s="12"/>
      <c r="D7686" s="7"/>
      <c r="P7686" s="14"/>
      <c r="Q7686" s="13"/>
    </row>
    <row r="7687" spans="3:17" x14ac:dyDescent="0.25">
      <c r="C7687" s="12"/>
      <c r="D7687" s="7"/>
      <c r="P7687" s="14"/>
      <c r="Q7687" s="13"/>
    </row>
    <row r="7688" spans="3:17" x14ac:dyDescent="0.25">
      <c r="C7688" s="12"/>
      <c r="D7688" s="7"/>
      <c r="P7688" s="14"/>
      <c r="Q7688" s="13"/>
    </row>
    <row r="7689" spans="3:17" x14ac:dyDescent="0.25">
      <c r="C7689" s="12"/>
      <c r="D7689" s="7"/>
      <c r="P7689" s="14"/>
      <c r="Q7689" s="13"/>
    </row>
    <row r="7690" spans="3:17" x14ac:dyDescent="0.25">
      <c r="C7690" s="12"/>
      <c r="D7690" s="7"/>
      <c r="P7690" s="14"/>
      <c r="Q7690" s="13"/>
    </row>
    <row r="7691" spans="3:17" x14ac:dyDescent="0.25">
      <c r="C7691" s="12"/>
      <c r="D7691" s="7"/>
      <c r="P7691" s="14"/>
      <c r="Q7691" s="13"/>
    </row>
    <row r="7692" spans="3:17" x14ac:dyDescent="0.25">
      <c r="C7692" s="12"/>
      <c r="D7692" s="7"/>
      <c r="P7692" s="14"/>
      <c r="Q7692" s="13"/>
    </row>
    <row r="7693" spans="3:17" x14ac:dyDescent="0.25">
      <c r="C7693" s="12"/>
      <c r="D7693" s="7"/>
      <c r="P7693" s="14"/>
      <c r="Q7693" s="13"/>
    </row>
    <row r="7694" spans="3:17" x14ac:dyDescent="0.25">
      <c r="C7694" s="12"/>
      <c r="D7694" s="7"/>
      <c r="P7694" s="14"/>
      <c r="Q7694" s="13"/>
    </row>
    <row r="7695" spans="3:17" x14ac:dyDescent="0.25">
      <c r="C7695" s="12"/>
      <c r="D7695" s="7"/>
      <c r="P7695" s="14"/>
      <c r="Q7695" s="13"/>
    </row>
    <row r="7696" spans="3:17" x14ac:dyDescent="0.25">
      <c r="C7696" s="12"/>
      <c r="D7696" s="7"/>
      <c r="P7696" s="14"/>
      <c r="Q7696" s="13"/>
    </row>
    <row r="7697" spans="3:17" x14ac:dyDescent="0.25">
      <c r="C7697" s="12"/>
      <c r="D7697" s="7"/>
      <c r="P7697" s="14"/>
      <c r="Q7697" s="13"/>
    </row>
    <row r="7698" spans="3:17" x14ac:dyDescent="0.25">
      <c r="C7698" s="12"/>
      <c r="D7698" s="7"/>
      <c r="P7698" s="14"/>
      <c r="Q7698" s="13"/>
    </row>
    <row r="7699" spans="3:17" x14ac:dyDescent="0.25">
      <c r="C7699" s="12"/>
      <c r="D7699" s="7"/>
      <c r="P7699" s="14"/>
      <c r="Q7699" s="13"/>
    </row>
    <row r="7700" spans="3:17" x14ac:dyDescent="0.25">
      <c r="C7700" s="12"/>
      <c r="D7700" s="7"/>
      <c r="P7700" s="14"/>
      <c r="Q7700" s="13"/>
    </row>
    <row r="7701" spans="3:17" x14ac:dyDescent="0.25">
      <c r="C7701" s="12"/>
      <c r="D7701" s="7"/>
      <c r="P7701" s="14"/>
      <c r="Q7701" s="13"/>
    </row>
    <row r="7702" spans="3:17" x14ac:dyDescent="0.25">
      <c r="C7702" s="12"/>
      <c r="D7702" s="7"/>
      <c r="P7702" s="14"/>
      <c r="Q7702" s="13"/>
    </row>
    <row r="7703" spans="3:17" x14ac:dyDescent="0.25">
      <c r="C7703" s="12"/>
      <c r="D7703" s="7"/>
      <c r="P7703" s="14"/>
      <c r="Q7703" s="13"/>
    </row>
    <row r="7704" spans="3:17" x14ac:dyDescent="0.25">
      <c r="C7704" s="12"/>
      <c r="D7704" s="7"/>
      <c r="P7704" s="14"/>
      <c r="Q7704" s="13"/>
    </row>
    <row r="7705" spans="3:17" x14ac:dyDescent="0.25">
      <c r="C7705" s="12"/>
      <c r="D7705" s="7"/>
      <c r="P7705" s="14"/>
      <c r="Q7705" s="13"/>
    </row>
    <row r="7706" spans="3:17" x14ac:dyDescent="0.25">
      <c r="C7706" s="12"/>
      <c r="D7706" s="7"/>
      <c r="P7706" s="14"/>
      <c r="Q7706" s="13"/>
    </row>
    <row r="7707" spans="3:17" x14ac:dyDescent="0.25">
      <c r="C7707" s="12"/>
      <c r="D7707" s="7"/>
      <c r="P7707" s="14"/>
      <c r="Q7707" s="13"/>
    </row>
    <row r="7708" spans="3:17" x14ac:dyDescent="0.25">
      <c r="C7708" s="12"/>
      <c r="D7708" s="7"/>
      <c r="P7708" s="14"/>
      <c r="Q7708" s="13"/>
    </row>
    <row r="7709" spans="3:17" x14ac:dyDescent="0.25">
      <c r="C7709" s="12"/>
      <c r="D7709" s="7"/>
      <c r="P7709" s="14"/>
      <c r="Q7709" s="13"/>
    </row>
    <row r="7710" spans="3:17" x14ac:dyDescent="0.25">
      <c r="C7710" s="12"/>
      <c r="D7710" s="7"/>
      <c r="P7710" s="14"/>
      <c r="Q7710" s="13"/>
    </row>
    <row r="7711" spans="3:17" x14ac:dyDescent="0.25">
      <c r="C7711" s="12"/>
      <c r="D7711" s="7"/>
      <c r="P7711" s="14"/>
      <c r="Q7711" s="13"/>
    </row>
    <row r="7712" spans="3:17" x14ac:dyDescent="0.25">
      <c r="C7712" s="12"/>
      <c r="D7712" s="7"/>
      <c r="P7712" s="14"/>
      <c r="Q7712" s="13"/>
    </row>
    <row r="7713" spans="3:17" x14ac:dyDescent="0.25">
      <c r="C7713" s="12"/>
      <c r="D7713" s="7"/>
      <c r="P7713" s="14"/>
      <c r="Q7713" s="13"/>
    </row>
    <row r="7714" spans="3:17" x14ac:dyDescent="0.25">
      <c r="C7714" s="12"/>
      <c r="D7714" s="7"/>
      <c r="P7714" s="14"/>
      <c r="Q7714" s="13"/>
    </row>
    <row r="7715" spans="3:17" x14ac:dyDescent="0.25">
      <c r="C7715" s="12"/>
      <c r="D7715" s="7"/>
      <c r="P7715" s="14"/>
      <c r="Q7715" s="13"/>
    </row>
    <row r="7716" spans="3:17" x14ac:dyDescent="0.25">
      <c r="C7716" s="12"/>
      <c r="D7716" s="7"/>
      <c r="P7716" s="14"/>
      <c r="Q7716" s="13"/>
    </row>
    <row r="7717" spans="3:17" x14ac:dyDescent="0.25">
      <c r="C7717" s="12"/>
      <c r="D7717" s="7"/>
      <c r="P7717" s="14"/>
      <c r="Q7717" s="13"/>
    </row>
    <row r="7718" spans="3:17" x14ac:dyDescent="0.25">
      <c r="C7718" s="12"/>
      <c r="D7718" s="7"/>
      <c r="P7718" s="14"/>
      <c r="Q7718" s="13"/>
    </row>
    <row r="7719" spans="3:17" x14ac:dyDescent="0.25">
      <c r="C7719" s="12"/>
      <c r="D7719" s="7"/>
      <c r="P7719" s="14"/>
      <c r="Q7719" s="13"/>
    </row>
    <row r="7720" spans="3:17" x14ac:dyDescent="0.25">
      <c r="C7720" s="12"/>
      <c r="D7720" s="7"/>
      <c r="P7720" s="14"/>
      <c r="Q7720" s="13"/>
    </row>
    <row r="7721" spans="3:17" x14ac:dyDescent="0.25">
      <c r="C7721" s="12"/>
      <c r="D7721" s="7"/>
      <c r="P7721" s="14"/>
      <c r="Q7721" s="13"/>
    </row>
    <row r="7722" spans="3:17" x14ac:dyDescent="0.25">
      <c r="C7722" s="12"/>
      <c r="D7722" s="7"/>
      <c r="P7722" s="14"/>
      <c r="Q7722" s="13"/>
    </row>
    <row r="7723" spans="3:17" x14ac:dyDescent="0.25">
      <c r="C7723" s="12"/>
      <c r="D7723" s="7"/>
      <c r="P7723" s="14"/>
      <c r="Q7723" s="13"/>
    </row>
    <row r="7724" spans="3:17" x14ac:dyDescent="0.25">
      <c r="C7724" s="12"/>
      <c r="D7724" s="7"/>
      <c r="P7724" s="14"/>
      <c r="Q7724" s="13"/>
    </row>
    <row r="7725" spans="3:17" x14ac:dyDescent="0.25">
      <c r="C7725" s="12"/>
      <c r="D7725" s="7"/>
      <c r="P7725" s="14"/>
      <c r="Q7725" s="13"/>
    </row>
    <row r="7726" spans="3:17" x14ac:dyDescent="0.25">
      <c r="C7726" s="12"/>
      <c r="D7726" s="7"/>
      <c r="P7726" s="14"/>
      <c r="Q7726" s="13"/>
    </row>
    <row r="7727" spans="3:17" x14ac:dyDescent="0.25">
      <c r="C7727" s="12"/>
      <c r="D7727" s="7"/>
      <c r="P7727" s="14"/>
      <c r="Q7727" s="13"/>
    </row>
    <row r="7728" spans="3:17" x14ac:dyDescent="0.25">
      <c r="C7728" s="12"/>
      <c r="D7728" s="7"/>
      <c r="P7728" s="14"/>
      <c r="Q7728" s="13"/>
    </row>
    <row r="7729" spans="3:17" x14ac:dyDescent="0.25">
      <c r="C7729" s="12"/>
      <c r="D7729" s="7"/>
      <c r="P7729" s="14"/>
      <c r="Q7729" s="13"/>
    </row>
    <row r="7730" spans="3:17" x14ac:dyDescent="0.25">
      <c r="C7730" s="12"/>
      <c r="D7730" s="7"/>
      <c r="P7730" s="14"/>
      <c r="Q7730" s="13"/>
    </row>
    <row r="7731" spans="3:17" x14ac:dyDescent="0.25">
      <c r="C7731" s="12"/>
      <c r="D7731" s="7"/>
      <c r="P7731" s="14"/>
      <c r="Q7731" s="13"/>
    </row>
    <row r="7732" spans="3:17" x14ac:dyDescent="0.25">
      <c r="C7732" s="12"/>
      <c r="D7732" s="7"/>
      <c r="P7732" s="14"/>
      <c r="Q7732" s="13"/>
    </row>
    <row r="7733" spans="3:17" x14ac:dyDescent="0.25">
      <c r="C7733" s="12"/>
      <c r="D7733" s="7"/>
      <c r="P7733" s="14"/>
      <c r="Q7733" s="13"/>
    </row>
    <row r="7734" spans="3:17" x14ac:dyDescent="0.25">
      <c r="C7734" s="12"/>
      <c r="D7734" s="7"/>
      <c r="P7734" s="14"/>
      <c r="Q7734" s="13"/>
    </row>
    <row r="7735" spans="3:17" x14ac:dyDescent="0.25">
      <c r="C7735" s="12"/>
      <c r="D7735" s="7"/>
      <c r="P7735" s="14"/>
      <c r="Q7735" s="13"/>
    </row>
    <row r="7736" spans="3:17" x14ac:dyDescent="0.25">
      <c r="C7736" s="12"/>
      <c r="D7736" s="7"/>
      <c r="P7736" s="14"/>
      <c r="Q7736" s="13"/>
    </row>
    <row r="7737" spans="3:17" x14ac:dyDescent="0.25">
      <c r="C7737" s="12"/>
      <c r="D7737" s="7"/>
      <c r="P7737" s="14"/>
      <c r="Q7737" s="13"/>
    </row>
    <row r="7738" spans="3:17" x14ac:dyDescent="0.25">
      <c r="C7738" s="12"/>
      <c r="D7738" s="7"/>
      <c r="P7738" s="14"/>
      <c r="Q7738" s="13"/>
    </row>
    <row r="7739" spans="3:17" x14ac:dyDescent="0.25">
      <c r="C7739" s="12"/>
      <c r="D7739" s="7"/>
      <c r="P7739" s="14"/>
      <c r="Q7739" s="13"/>
    </row>
    <row r="7740" spans="3:17" x14ac:dyDescent="0.25">
      <c r="C7740" s="12"/>
      <c r="D7740" s="7"/>
      <c r="P7740" s="14"/>
      <c r="Q7740" s="13"/>
    </row>
    <row r="7741" spans="3:17" x14ac:dyDescent="0.25">
      <c r="C7741" s="12"/>
      <c r="D7741" s="7"/>
      <c r="P7741" s="14"/>
      <c r="Q7741" s="13"/>
    </row>
    <row r="7742" spans="3:17" x14ac:dyDescent="0.25">
      <c r="C7742" s="12"/>
      <c r="D7742" s="7"/>
      <c r="P7742" s="14"/>
      <c r="Q7742" s="13"/>
    </row>
    <row r="7743" spans="3:17" x14ac:dyDescent="0.25">
      <c r="C7743" s="12"/>
      <c r="D7743" s="7"/>
      <c r="P7743" s="14"/>
      <c r="Q7743" s="13"/>
    </row>
    <row r="7744" spans="3:17" x14ac:dyDescent="0.25">
      <c r="C7744" s="12"/>
      <c r="D7744" s="7"/>
      <c r="P7744" s="14"/>
      <c r="Q7744" s="13"/>
    </row>
    <row r="7745" spans="3:17" x14ac:dyDescent="0.25">
      <c r="C7745" s="12"/>
      <c r="D7745" s="7"/>
      <c r="P7745" s="14"/>
      <c r="Q7745" s="13"/>
    </row>
    <row r="7746" spans="3:17" x14ac:dyDescent="0.25">
      <c r="C7746" s="12"/>
      <c r="D7746" s="7"/>
      <c r="P7746" s="14"/>
      <c r="Q7746" s="13"/>
    </row>
    <row r="7747" spans="3:17" x14ac:dyDescent="0.25">
      <c r="C7747" s="12"/>
      <c r="D7747" s="7"/>
      <c r="P7747" s="14"/>
      <c r="Q7747" s="13"/>
    </row>
    <row r="7748" spans="3:17" x14ac:dyDescent="0.25">
      <c r="C7748" s="12"/>
      <c r="D7748" s="7"/>
      <c r="P7748" s="14"/>
      <c r="Q7748" s="13"/>
    </row>
    <row r="7749" spans="3:17" x14ac:dyDescent="0.25">
      <c r="C7749" s="12"/>
      <c r="D7749" s="7"/>
      <c r="P7749" s="14"/>
      <c r="Q7749" s="13"/>
    </row>
    <row r="7750" spans="3:17" x14ac:dyDescent="0.25">
      <c r="C7750" s="12"/>
      <c r="D7750" s="7"/>
      <c r="P7750" s="14"/>
      <c r="Q7750" s="13"/>
    </row>
    <row r="7751" spans="3:17" x14ac:dyDescent="0.25">
      <c r="C7751" s="12"/>
      <c r="D7751" s="7"/>
      <c r="P7751" s="14"/>
      <c r="Q7751" s="13"/>
    </row>
    <row r="7752" spans="3:17" x14ac:dyDescent="0.25">
      <c r="C7752" s="12"/>
      <c r="D7752" s="7"/>
      <c r="P7752" s="14"/>
      <c r="Q7752" s="13"/>
    </row>
    <row r="7753" spans="3:17" x14ac:dyDescent="0.25">
      <c r="C7753" s="12"/>
      <c r="D7753" s="7"/>
      <c r="P7753" s="14"/>
      <c r="Q7753" s="13"/>
    </row>
    <row r="7754" spans="3:17" x14ac:dyDescent="0.25">
      <c r="C7754" s="12"/>
      <c r="D7754" s="7"/>
      <c r="P7754" s="14"/>
      <c r="Q7754" s="13"/>
    </row>
    <row r="7755" spans="3:17" x14ac:dyDescent="0.25">
      <c r="C7755" s="12"/>
      <c r="D7755" s="7"/>
      <c r="P7755" s="14"/>
      <c r="Q7755" s="13"/>
    </row>
    <row r="7756" spans="3:17" x14ac:dyDescent="0.25">
      <c r="C7756" s="12"/>
      <c r="D7756" s="7"/>
      <c r="P7756" s="14"/>
      <c r="Q7756" s="13"/>
    </row>
    <row r="7757" spans="3:17" x14ac:dyDescent="0.25">
      <c r="C7757" s="12"/>
      <c r="D7757" s="7"/>
      <c r="P7757" s="14"/>
      <c r="Q7757" s="13"/>
    </row>
    <row r="7758" spans="3:17" x14ac:dyDescent="0.25">
      <c r="C7758" s="12"/>
      <c r="D7758" s="7"/>
      <c r="P7758" s="14"/>
      <c r="Q7758" s="13"/>
    </row>
    <row r="7759" spans="3:17" x14ac:dyDescent="0.25">
      <c r="C7759" s="12"/>
      <c r="D7759" s="7"/>
      <c r="P7759" s="14"/>
      <c r="Q7759" s="13"/>
    </row>
    <row r="7760" spans="3:17" x14ac:dyDescent="0.25">
      <c r="C7760" s="12"/>
      <c r="D7760" s="7"/>
      <c r="P7760" s="14"/>
      <c r="Q7760" s="13"/>
    </row>
    <row r="7761" spans="3:17" x14ac:dyDescent="0.25">
      <c r="C7761" s="12"/>
      <c r="D7761" s="7"/>
      <c r="P7761" s="14"/>
      <c r="Q7761" s="13"/>
    </row>
    <row r="7762" spans="3:17" x14ac:dyDescent="0.25">
      <c r="C7762" s="12"/>
      <c r="D7762" s="7"/>
      <c r="P7762" s="14"/>
      <c r="Q7762" s="13"/>
    </row>
    <row r="7763" spans="3:17" x14ac:dyDescent="0.25">
      <c r="C7763" s="12"/>
      <c r="D7763" s="7"/>
      <c r="P7763" s="14"/>
      <c r="Q7763" s="13"/>
    </row>
    <row r="7764" spans="3:17" x14ac:dyDescent="0.25">
      <c r="C7764" s="12"/>
      <c r="D7764" s="7"/>
      <c r="P7764" s="14"/>
      <c r="Q7764" s="13"/>
    </row>
    <row r="7765" spans="3:17" x14ac:dyDescent="0.25">
      <c r="C7765" s="12"/>
      <c r="D7765" s="7"/>
      <c r="P7765" s="14"/>
      <c r="Q7765" s="13"/>
    </row>
    <row r="7766" spans="3:17" x14ac:dyDescent="0.25">
      <c r="C7766" s="12"/>
      <c r="D7766" s="7"/>
      <c r="P7766" s="14"/>
      <c r="Q7766" s="13"/>
    </row>
    <row r="7767" spans="3:17" x14ac:dyDescent="0.25">
      <c r="C7767" s="12"/>
      <c r="D7767" s="7"/>
      <c r="P7767" s="14"/>
      <c r="Q7767" s="13"/>
    </row>
    <row r="7768" spans="3:17" x14ac:dyDescent="0.25">
      <c r="C7768" s="12"/>
      <c r="D7768" s="7"/>
      <c r="P7768" s="14"/>
      <c r="Q7768" s="13"/>
    </row>
    <row r="7769" spans="3:17" x14ac:dyDescent="0.25">
      <c r="C7769" s="12"/>
      <c r="D7769" s="7"/>
      <c r="P7769" s="14"/>
      <c r="Q7769" s="13"/>
    </row>
    <row r="7770" spans="3:17" x14ac:dyDescent="0.25">
      <c r="C7770" s="12"/>
      <c r="D7770" s="7"/>
      <c r="P7770" s="14"/>
      <c r="Q7770" s="13"/>
    </row>
    <row r="7771" spans="3:17" x14ac:dyDescent="0.25">
      <c r="C7771" s="12"/>
      <c r="D7771" s="7"/>
      <c r="P7771" s="14"/>
      <c r="Q7771" s="13"/>
    </row>
    <row r="7772" spans="3:17" x14ac:dyDescent="0.25">
      <c r="C7772" s="12"/>
      <c r="D7772" s="7"/>
      <c r="P7772" s="14"/>
      <c r="Q7772" s="13"/>
    </row>
    <row r="7773" spans="3:17" x14ac:dyDescent="0.25">
      <c r="C7773" s="12"/>
      <c r="D7773" s="7"/>
      <c r="P7773" s="14"/>
      <c r="Q7773" s="13"/>
    </row>
    <row r="7774" spans="3:17" x14ac:dyDescent="0.25">
      <c r="C7774" s="12"/>
      <c r="D7774" s="7"/>
      <c r="P7774" s="14"/>
      <c r="Q7774" s="13"/>
    </row>
    <row r="7775" spans="3:17" x14ac:dyDescent="0.25">
      <c r="C7775" s="12"/>
      <c r="D7775" s="7"/>
      <c r="P7775" s="14"/>
      <c r="Q7775" s="13"/>
    </row>
    <row r="7776" spans="3:17" x14ac:dyDescent="0.25">
      <c r="C7776" s="12"/>
      <c r="D7776" s="7"/>
      <c r="P7776" s="14"/>
      <c r="Q7776" s="13"/>
    </row>
    <row r="7777" spans="3:17" x14ac:dyDescent="0.25">
      <c r="C7777" s="12"/>
      <c r="D7777" s="7"/>
      <c r="P7777" s="14"/>
      <c r="Q7777" s="13"/>
    </row>
    <row r="7778" spans="3:17" x14ac:dyDescent="0.25">
      <c r="C7778" s="12"/>
      <c r="D7778" s="7"/>
      <c r="P7778" s="14"/>
      <c r="Q7778" s="13"/>
    </row>
    <row r="7779" spans="3:17" x14ac:dyDescent="0.25">
      <c r="C7779" s="12"/>
      <c r="D7779" s="7"/>
      <c r="P7779" s="14"/>
      <c r="Q7779" s="13"/>
    </row>
    <row r="7780" spans="3:17" x14ac:dyDescent="0.25">
      <c r="C7780" s="12"/>
      <c r="D7780" s="7"/>
      <c r="P7780" s="14"/>
      <c r="Q7780" s="13"/>
    </row>
    <row r="7781" spans="3:17" x14ac:dyDescent="0.25">
      <c r="C7781" s="12"/>
      <c r="D7781" s="7"/>
      <c r="P7781" s="14"/>
      <c r="Q7781" s="13"/>
    </row>
    <row r="7782" spans="3:17" x14ac:dyDescent="0.25">
      <c r="C7782" s="12"/>
      <c r="D7782" s="7"/>
      <c r="P7782" s="14"/>
      <c r="Q7782" s="13"/>
    </row>
    <row r="7783" spans="3:17" x14ac:dyDescent="0.25">
      <c r="C7783" s="12"/>
      <c r="D7783" s="7"/>
      <c r="P7783" s="14"/>
      <c r="Q7783" s="13"/>
    </row>
    <row r="7784" spans="3:17" x14ac:dyDescent="0.25">
      <c r="C7784" s="12"/>
      <c r="D7784" s="7"/>
      <c r="P7784" s="14"/>
      <c r="Q7784" s="13"/>
    </row>
    <row r="7785" spans="3:17" x14ac:dyDescent="0.25">
      <c r="C7785" s="12"/>
      <c r="D7785" s="7"/>
      <c r="P7785" s="14"/>
      <c r="Q7785" s="13"/>
    </row>
    <row r="7786" spans="3:17" x14ac:dyDescent="0.25">
      <c r="C7786" s="12"/>
      <c r="D7786" s="7"/>
      <c r="P7786" s="14"/>
      <c r="Q7786" s="13"/>
    </row>
    <row r="7787" spans="3:17" x14ac:dyDescent="0.25">
      <c r="C7787" s="12"/>
      <c r="D7787" s="7"/>
      <c r="P7787" s="14"/>
      <c r="Q7787" s="13"/>
    </row>
    <row r="7788" spans="3:17" x14ac:dyDescent="0.25">
      <c r="C7788" s="12"/>
      <c r="D7788" s="7"/>
      <c r="P7788" s="14"/>
      <c r="Q7788" s="13"/>
    </row>
    <row r="7789" spans="3:17" x14ac:dyDescent="0.25">
      <c r="C7789" s="12"/>
      <c r="D7789" s="7"/>
      <c r="P7789" s="14"/>
      <c r="Q7789" s="13"/>
    </row>
    <row r="7790" spans="3:17" x14ac:dyDescent="0.25">
      <c r="C7790" s="12"/>
      <c r="D7790" s="7"/>
      <c r="P7790" s="14"/>
      <c r="Q7790" s="13"/>
    </row>
    <row r="7791" spans="3:17" x14ac:dyDescent="0.25">
      <c r="C7791" s="12"/>
      <c r="D7791" s="7"/>
      <c r="P7791" s="14"/>
      <c r="Q7791" s="13"/>
    </row>
    <row r="7792" spans="3:17" x14ac:dyDescent="0.25">
      <c r="C7792" s="12"/>
      <c r="D7792" s="7"/>
      <c r="P7792" s="14"/>
      <c r="Q7792" s="13"/>
    </row>
    <row r="7793" spans="3:17" x14ac:dyDescent="0.25">
      <c r="C7793" s="12"/>
      <c r="D7793" s="7"/>
      <c r="P7793" s="14"/>
      <c r="Q7793" s="13"/>
    </row>
    <row r="7794" spans="3:17" x14ac:dyDescent="0.25">
      <c r="C7794" s="12"/>
      <c r="D7794" s="7"/>
      <c r="P7794" s="14"/>
      <c r="Q7794" s="13"/>
    </row>
    <row r="7795" spans="3:17" x14ac:dyDescent="0.25">
      <c r="C7795" s="12"/>
      <c r="D7795" s="7"/>
      <c r="P7795" s="14"/>
      <c r="Q7795" s="13"/>
    </row>
    <row r="7796" spans="3:17" x14ac:dyDescent="0.25">
      <c r="C7796" s="12"/>
      <c r="D7796" s="7"/>
      <c r="P7796" s="14"/>
      <c r="Q7796" s="13"/>
    </row>
    <row r="7797" spans="3:17" x14ac:dyDescent="0.25">
      <c r="C7797" s="12"/>
      <c r="D7797" s="7"/>
      <c r="P7797" s="14"/>
      <c r="Q7797" s="13"/>
    </row>
    <row r="7798" spans="3:17" x14ac:dyDescent="0.25">
      <c r="C7798" s="12"/>
      <c r="D7798" s="7"/>
      <c r="P7798" s="14"/>
      <c r="Q7798" s="13"/>
    </row>
    <row r="7799" spans="3:17" x14ac:dyDescent="0.25">
      <c r="C7799" s="12"/>
      <c r="D7799" s="7"/>
      <c r="P7799" s="14"/>
      <c r="Q7799" s="13"/>
    </row>
    <row r="7800" spans="3:17" x14ac:dyDescent="0.25">
      <c r="C7800" s="12"/>
      <c r="D7800" s="7"/>
      <c r="P7800" s="14"/>
      <c r="Q7800" s="13"/>
    </row>
    <row r="7801" spans="3:17" x14ac:dyDescent="0.25">
      <c r="C7801" s="12"/>
      <c r="D7801" s="7"/>
      <c r="P7801" s="14"/>
      <c r="Q7801" s="13"/>
    </row>
    <row r="7802" spans="3:17" x14ac:dyDescent="0.25">
      <c r="C7802" s="12"/>
      <c r="D7802" s="7"/>
      <c r="P7802" s="14"/>
      <c r="Q7802" s="13"/>
    </row>
    <row r="7803" spans="3:17" x14ac:dyDescent="0.25">
      <c r="C7803" s="12"/>
      <c r="D7803" s="7"/>
      <c r="P7803" s="14"/>
      <c r="Q7803" s="13"/>
    </row>
    <row r="7804" spans="3:17" x14ac:dyDescent="0.25">
      <c r="C7804" s="12"/>
      <c r="D7804" s="7"/>
      <c r="P7804" s="14"/>
      <c r="Q7804" s="13"/>
    </row>
    <row r="7805" spans="3:17" x14ac:dyDescent="0.25">
      <c r="C7805" s="12"/>
      <c r="D7805" s="7"/>
      <c r="P7805" s="14"/>
      <c r="Q7805" s="13"/>
    </row>
    <row r="7806" spans="3:17" x14ac:dyDescent="0.25">
      <c r="C7806" s="12"/>
      <c r="D7806" s="7"/>
      <c r="P7806" s="14"/>
      <c r="Q7806" s="13"/>
    </row>
    <row r="7807" spans="3:17" x14ac:dyDescent="0.25">
      <c r="C7807" s="12"/>
      <c r="D7807" s="7"/>
      <c r="P7807" s="14"/>
      <c r="Q7807" s="13"/>
    </row>
    <row r="7808" spans="3:17" x14ac:dyDescent="0.25">
      <c r="C7808" s="12"/>
      <c r="D7808" s="7"/>
      <c r="P7808" s="14"/>
      <c r="Q7808" s="13"/>
    </row>
    <row r="7809" spans="3:17" x14ac:dyDescent="0.25">
      <c r="C7809" s="12"/>
      <c r="D7809" s="7"/>
      <c r="P7809" s="14"/>
      <c r="Q7809" s="13"/>
    </row>
    <row r="7810" spans="3:17" x14ac:dyDescent="0.25">
      <c r="C7810" s="12"/>
      <c r="D7810" s="7"/>
      <c r="P7810" s="14"/>
      <c r="Q7810" s="13"/>
    </row>
    <row r="7811" spans="3:17" x14ac:dyDescent="0.25">
      <c r="C7811" s="12"/>
      <c r="D7811" s="7"/>
      <c r="P7811" s="14"/>
      <c r="Q7811" s="13"/>
    </row>
    <row r="7812" spans="3:17" x14ac:dyDescent="0.25">
      <c r="C7812" s="12"/>
      <c r="D7812" s="7"/>
      <c r="P7812" s="14"/>
      <c r="Q7812" s="13"/>
    </row>
    <row r="7813" spans="3:17" x14ac:dyDescent="0.25">
      <c r="C7813" s="12"/>
      <c r="D7813" s="7"/>
      <c r="P7813" s="14"/>
      <c r="Q7813" s="13"/>
    </row>
    <row r="7814" spans="3:17" x14ac:dyDescent="0.25">
      <c r="C7814" s="12"/>
      <c r="D7814" s="7"/>
      <c r="P7814" s="14"/>
      <c r="Q7814" s="13"/>
    </row>
    <row r="7815" spans="3:17" x14ac:dyDescent="0.25">
      <c r="C7815" s="12"/>
      <c r="D7815" s="7"/>
      <c r="P7815" s="14"/>
      <c r="Q7815" s="13"/>
    </row>
    <row r="7816" spans="3:17" x14ac:dyDescent="0.25">
      <c r="C7816" s="12"/>
      <c r="D7816" s="7"/>
      <c r="P7816" s="14"/>
      <c r="Q7816" s="13"/>
    </row>
    <row r="7817" spans="3:17" x14ac:dyDescent="0.25">
      <c r="C7817" s="12"/>
      <c r="D7817" s="7"/>
      <c r="P7817" s="14"/>
      <c r="Q7817" s="13"/>
    </row>
    <row r="7818" spans="3:17" x14ac:dyDescent="0.25">
      <c r="C7818" s="12"/>
      <c r="D7818" s="7"/>
      <c r="P7818" s="14"/>
      <c r="Q7818" s="13"/>
    </row>
    <row r="7819" spans="3:17" x14ac:dyDescent="0.25">
      <c r="C7819" s="12"/>
      <c r="D7819" s="7"/>
      <c r="P7819" s="14"/>
      <c r="Q7819" s="13"/>
    </row>
    <row r="7820" spans="3:17" x14ac:dyDescent="0.25">
      <c r="C7820" s="12"/>
      <c r="D7820" s="7"/>
      <c r="P7820" s="14"/>
      <c r="Q7820" s="13"/>
    </row>
    <row r="7821" spans="3:17" x14ac:dyDescent="0.25">
      <c r="C7821" s="12"/>
      <c r="D7821" s="7"/>
      <c r="P7821" s="14"/>
      <c r="Q7821" s="13"/>
    </row>
    <row r="7822" spans="3:17" x14ac:dyDescent="0.25">
      <c r="C7822" s="12"/>
      <c r="D7822" s="7"/>
      <c r="P7822" s="14"/>
      <c r="Q7822" s="13"/>
    </row>
    <row r="7823" spans="3:17" x14ac:dyDescent="0.25">
      <c r="C7823" s="12"/>
      <c r="D7823" s="7"/>
      <c r="P7823" s="14"/>
      <c r="Q7823" s="13"/>
    </row>
    <row r="7824" spans="3:17" x14ac:dyDescent="0.25">
      <c r="C7824" s="12"/>
      <c r="D7824" s="7"/>
      <c r="P7824" s="14"/>
      <c r="Q7824" s="13"/>
    </row>
    <row r="7825" spans="3:17" x14ac:dyDescent="0.25">
      <c r="C7825" s="12"/>
      <c r="D7825" s="7"/>
      <c r="P7825" s="14"/>
      <c r="Q7825" s="13"/>
    </row>
    <row r="7826" spans="3:17" x14ac:dyDescent="0.25">
      <c r="C7826" s="12"/>
      <c r="D7826" s="7"/>
      <c r="P7826" s="14"/>
      <c r="Q7826" s="13"/>
    </row>
    <row r="7827" spans="3:17" x14ac:dyDescent="0.25">
      <c r="C7827" s="12"/>
      <c r="D7827" s="7"/>
      <c r="P7827" s="14"/>
      <c r="Q7827" s="13"/>
    </row>
    <row r="7828" spans="3:17" x14ac:dyDescent="0.25">
      <c r="C7828" s="12"/>
      <c r="D7828" s="7"/>
      <c r="P7828" s="14"/>
      <c r="Q7828" s="13"/>
    </row>
    <row r="7829" spans="3:17" x14ac:dyDescent="0.25">
      <c r="C7829" s="12"/>
      <c r="D7829" s="7"/>
      <c r="P7829" s="14"/>
      <c r="Q7829" s="13"/>
    </row>
    <row r="7830" spans="3:17" x14ac:dyDescent="0.25">
      <c r="C7830" s="12"/>
      <c r="D7830" s="7"/>
      <c r="P7830" s="14"/>
      <c r="Q7830" s="13"/>
    </row>
    <row r="7831" spans="3:17" x14ac:dyDescent="0.25">
      <c r="C7831" s="12"/>
      <c r="D7831" s="7"/>
      <c r="P7831" s="14"/>
      <c r="Q7831" s="13"/>
    </row>
    <row r="7832" spans="3:17" x14ac:dyDescent="0.25">
      <c r="C7832" s="12"/>
      <c r="D7832" s="7"/>
      <c r="P7832" s="14"/>
      <c r="Q7832" s="13"/>
    </row>
    <row r="7833" spans="3:17" x14ac:dyDescent="0.25">
      <c r="C7833" s="12"/>
      <c r="D7833" s="7"/>
      <c r="P7833" s="14"/>
      <c r="Q7833" s="13"/>
    </row>
    <row r="7834" spans="3:17" x14ac:dyDescent="0.25">
      <c r="C7834" s="12"/>
      <c r="D7834" s="7"/>
      <c r="P7834" s="14"/>
      <c r="Q7834" s="13"/>
    </row>
    <row r="7835" spans="3:17" x14ac:dyDescent="0.25">
      <c r="C7835" s="12"/>
      <c r="D7835" s="7"/>
      <c r="P7835" s="14"/>
      <c r="Q7835" s="13"/>
    </row>
    <row r="7836" spans="3:17" x14ac:dyDescent="0.25">
      <c r="C7836" s="12"/>
      <c r="D7836" s="7"/>
      <c r="P7836" s="14"/>
      <c r="Q7836" s="13"/>
    </row>
    <row r="7837" spans="3:17" x14ac:dyDescent="0.25">
      <c r="C7837" s="12"/>
      <c r="D7837" s="7"/>
      <c r="P7837" s="14"/>
      <c r="Q7837" s="13"/>
    </row>
    <row r="7838" spans="3:17" x14ac:dyDescent="0.25">
      <c r="C7838" s="12"/>
      <c r="D7838" s="7"/>
      <c r="P7838" s="14"/>
      <c r="Q7838" s="13"/>
    </row>
    <row r="7839" spans="3:17" x14ac:dyDescent="0.25">
      <c r="C7839" s="12"/>
      <c r="D7839" s="7"/>
      <c r="P7839" s="14"/>
      <c r="Q7839" s="13"/>
    </row>
    <row r="7840" spans="3:17" x14ac:dyDescent="0.25">
      <c r="C7840" s="12"/>
      <c r="D7840" s="7"/>
      <c r="P7840" s="14"/>
      <c r="Q7840" s="13"/>
    </row>
    <row r="7841" spans="3:17" x14ac:dyDescent="0.25">
      <c r="C7841" s="12"/>
      <c r="D7841" s="7"/>
      <c r="P7841" s="14"/>
      <c r="Q7841" s="13"/>
    </row>
    <row r="7842" spans="3:17" x14ac:dyDescent="0.25">
      <c r="C7842" s="12"/>
      <c r="D7842" s="7"/>
      <c r="P7842" s="14"/>
      <c r="Q7842" s="13"/>
    </row>
    <row r="7843" spans="3:17" x14ac:dyDescent="0.25">
      <c r="C7843" s="12"/>
      <c r="D7843" s="7"/>
      <c r="P7843" s="14"/>
      <c r="Q7843" s="13"/>
    </row>
    <row r="7844" spans="3:17" x14ac:dyDescent="0.25">
      <c r="C7844" s="12"/>
      <c r="D7844" s="7"/>
      <c r="P7844" s="14"/>
      <c r="Q7844" s="13"/>
    </row>
    <row r="7845" spans="3:17" x14ac:dyDescent="0.25">
      <c r="C7845" s="12"/>
      <c r="D7845" s="7"/>
      <c r="P7845" s="14"/>
      <c r="Q7845" s="13"/>
    </row>
    <row r="7846" spans="3:17" x14ac:dyDescent="0.25">
      <c r="C7846" s="12"/>
      <c r="D7846" s="7"/>
      <c r="P7846" s="14"/>
      <c r="Q7846" s="13"/>
    </row>
    <row r="7847" spans="3:17" x14ac:dyDescent="0.25">
      <c r="C7847" s="12"/>
      <c r="D7847" s="7"/>
      <c r="P7847" s="14"/>
      <c r="Q7847" s="13"/>
    </row>
    <row r="7848" spans="3:17" x14ac:dyDescent="0.25">
      <c r="C7848" s="12"/>
      <c r="D7848" s="7"/>
      <c r="P7848" s="14"/>
      <c r="Q7848" s="13"/>
    </row>
    <row r="7849" spans="3:17" x14ac:dyDescent="0.25">
      <c r="C7849" s="12"/>
      <c r="D7849" s="7"/>
      <c r="P7849" s="14"/>
      <c r="Q7849" s="13"/>
    </row>
    <row r="7850" spans="3:17" x14ac:dyDescent="0.25">
      <c r="C7850" s="12"/>
      <c r="D7850" s="7"/>
      <c r="P7850" s="14"/>
      <c r="Q7850" s="13"/>
    </row>
    <row r="7851" spans="3:17" x14ac:dyDescent="0.25">
      <c r="C7851" s="12"/>
      <c r="D7851" s="7"/>
      <c r="P7851" s="14"/>
      <c r="Q7851" s="13"/>
    </row>
    <row r="7852" spans="3:17" x14ac:dyDescent="0.25">
      <c r="C7852" s="12"/>
      <c r="D7852" s="7"/>
      <c r="P7852" s="14"/>
      <c r="Q7852" s="13"/>
    </row>
    <row r="7853" spans="3:17" x14ac:dyDescent="0.25">
      <c r="C7853" s="12"/>
      <c r="D7853" s="7"/>
      <c r="P7853" s="14"/>
      <c r="Q7853" s="13"/>
    </row>
    <row r="7854" spans="3:17" x14ac:dyDescent="0.25">
      <c r="C7854" s="12"/>
      <c r="D7854" s="7"/>
      <c r="P7854" s="14"/>
      <c r="Q7854" s="13"/>
    </row>
    <row r="7855" spans="3:17" x14ac:dyDescent="0.25">
      <c r="C7855" s="12"/>
      <c r="D7855" s="7"/>
      <c r="P7855" s="14"/>
      <c r="Q7855" s="13"/>
    </row>
    <row r="7856" spans="3:17" x14ac:dyDescent="0.25">
      <c r="C7856" s="12"/>
      <c r="D7856" s="7"/>
      <c r="P7856" s="14"/>
      <c r="Q7856" s="13"/>
    </row>
    <row r="7857" spans="3:17" x14ac:dyDescent="0.25">
      <c r="C7857" s="12"/>
      <c r="D7857" s="7"/>
      <c r="P7857" s="14"/>
      <c r="Q7857" s="13"/>
    </row>
    <row r="7858" spans="3:17" x14ac:dyDescent="0.25">
      <c r="C7858" s="12"/>
      <c r="D7858" s="7"/>
      <c r="P7858" s="14"/>
      <c r="Q7858" s="13"/>
    </row>
    <row r="7859" spans="3:17" x14ac:dyDescent="0.25">
      <c r="C7859" s="12"/>
      <c r="D7859" s="7"/>
      <c r="P7859" s="14"/>
      <c r="Q7859" s="13"/>
    </row>
    <row r="7860" spans="3:17" x14ac:dyDescent="0.25">
      <c r="C7860" s="12"/>
      <c r="D7860" s="7"/>
      <c r="P7860" s="14"/>
      <c r="Q7860" s="13"/>
    </row>
    <row r="7861" spans="3:17" x14ac:dyDescent="0.25">
      <c r="C7861" s="12"/>
      <c r="D7861" s="7"/>
      <c r="P7861" s="14"/>
      <c r="Q7861" s="13"/>
    </row>
    <row r="7862" spans="3:17" x14ac:dyDescent="0.25">
      <c r="C7862" s="12"/>
      <c r="D7862" s="7"/>
      <c r="P7862" s="14"/>
      <c r="Q7862" s="13"/>
    </row>
    <row r="7863" spans="3:17" x14ac:dyDescent="0.25">
      <c r="C7863" s="12"/>
      <c r="D7863" s="7"/>
      <c r="P7863" s="14"/>
      <c r="Q7863" s="13"/>
    </row>
    <row r="7864" spans="3:17" x14ac:dyDescent="0.25">
      <c r="C7864" s="12"/>
      <c r="D7864" s="7"/>
      <c r="P7864" s="14"/>
      <c r="Q7864" s="13"/>
    </row>
    <row r="7865" spans="3:17" x14ac:dyDescent="0.25">
      <c r="C7865" s="12"/>
      <c r="D7865" s="7"/>
      <c r="P7865" s="14"/>
      <c r="Q7865" s="13"/>
    </row>
    <row r="7866" spans="3:17" x14ac:dyDescent="0.25">
      <c r="C7866" s="12"/>
      <c r="D7866" s="7"/>
      <c r="P7866" s="14"/>
      <c r="Q7866" s="13"/>
    </row>
    <row r="7867" spans="3:17" x14ac:dyDescent="0.25">
      <c r="C7867" s="12"/>
      <c r="D7867" s="7"/>
      <c r="P7867" s="14"/>
      <c r="Q7867" s="13"/>
    </row>
    <row r="7868" spans="3:17" x14ac:dyDescent="0.25">
      <c r="C7868" s="12"/>
      <c r="D7868" s="7"/>
      <c r="P7868" s="14"/>
      <c r="Q7868" s="13"/>
    </row>
    <row r="7869" spans="3:17" x14ac:dyDescent="0.25">
      <c r="C7869" s="12"/>
      <c r="D7869" s="7"/>
      <c r="P7869" s="14"/>
      <c r="Q7869" s="13"/>
    </row>
    <row r="7870" spans="3:17" x14ac:dyDescent="0.25">
      <c r="C7870" s="12"/>
      <c r="D7870" s="7"/>
      <c r="P7870" s="14"/>
      <c r="Q7870" s="13"/>
    </row>
    <row r="7871" spans="3:17" x14ac:dyDescent="0.25">
      <c r="C7871" s="12"/>
      <c r="D7871" s="7"/>
      <c r="P7871" s="14"/>
      <c r="Q7871" s="13"/>
    </row>
    <row r="7872" spans="3:17" x14ac:dyDescent="0.25">
      <c r="C7872" s="12"/>
      <c r="D7872" s="7"/>
      <c r="P7872" s="14"/>
      <c r="Q7872" s="13"/>
    </row>
    <row r="7873" spans="3:17" x14ac:dyDescent="0.25">
      <c r="C7873" s="12"/>
      <c r="D7873" s="7"/>
      <c r="P7873" s="14"/>
      <c r="Q7873" s="13"/>
    </row>
    <row r="7874" spans="3:17" x14ac:dyDescent="0.25">
      <c r="C7874" s="12"/>
      <c r="D7874" s="7"/>
      <c r="P7874" s="14"/>
      <c r="Q7874" s="13"/>
    </row>
    <row r="7875" spans="3:17" x14ac:dyDescent="0.25">
      <c r="C7875" s="12"/>
      <c r="D7875" s="7"/>
      <c r="P7875" s="14"/>
      <c r="Q7875" s="13"/>
    </row>
    <row r="7876" spans="3:17" x14ac:dyDescent="0.25">
      <c r="C7876" s="12"/>
      <c r="D7876" s="7"/>
      <c r="P7876" s="14"/>
      <c r="Q7876" s="13"/>
    </row>
    <row r="7877" spans="3:17" x14ac:dyDescent="0.25">
      <c r="C7877" s="12"/>
      <c r="D7877" s="7"/>
      <c r="P7877" s="14"/>
      <c r="Q7877" s="13"/>
    </row>
    <row r="7878" spans="3:17" x14ac:dyDescent="0.25">
      <c r="C7878" s="12"/>
      <c r="D7878" s="7"/>
      <c r="P7878" s="14"/>
      <c r="Q7878" s="13"/>
    </row>
    <row r="7879" spans="3:17" x14ac:dyDescent="0.25">
      <c r="C7879" s="12"/>
      <c r="D7879" s="7"/>
      <c r="P7879" s="14"/>
      <c r="Q7879" s="13"/>
    </row>
    <row r="7880" spans="3:17" x14ac:dyDescent="0.25">
      <c r="C7880" s="12"/>
      <c r="D7880" s="7"/>
      <c r="P7880" s="14"/>
      <c r="Q7880" s="13"/>
    </row>
    <row r="7881" spans="3:17" x14ac:dyDescent="0.25">
      <c r="C7881" s="12"/>
      <c r="D7881" s="7"/>
      <c r="P7881" s="14"/>
      <c r="Q7881" s="13"/>
    </row>
    <row r="7882" spans="3:17" x14ac:dyDescent="0.25">
      <c r="C7882" s="12"/>
      <c r="D7882" s="7"/>
      <c r="P7882" s="14"/>
      <c r="Q7882" s="13"/>
    </row>
    <row r="7883" spans="3:17" x14ac:dyDescent="0.25">
      <c r="C7883" s="12"/>
      <c r="D7883" s="7"/>
      <c r="P7883" s="14"/>
      <c r="Q7883" s="13"/>
    </row>
    <row r="7884" spans="3:17" x14ac:dyDescent="0.25">
      <c r="C7884" s="12"/>
      <c r="D7884" s="7"/>
      <c r="P7884" s="14"/>
      <c r="Q7884" s="13"/>
    </row>
    <row r="7885" spans="3:17" x14ac:dyDescent="0.25">
      <c r="C7885" s="12"/>
      <c r="D7885" s="7"/>
      <c r="P7885" s="14"/>
      <c r="Q7885" s="13"/>
    </row>
    <row r="7886" spans="3:17" x14ac:dyDescent="0.25">
      <c r="C7886" s="12"/>
      <c r="D7886" s="7"/>
      <c r="P7886" s="14"/>
      <c r="Q7886" s="13"/>
    </row>
    <row r="7887" spans="3:17" x14ac:dyDescent="0.25">
      <c r="C7887" s="12"/>
      <c r="D7887" s="7"/>
      <c r="P7887" s="14"/>
      <c r="Q7887" s="13"/>
    </row>
    <row r="7888" spans="3:17" x14ac:dyDescent="0.25">
      <c r="C7888" s="12"/>
      <c r="D7888" s="7"/>
      <c r="P7888" s="14"/>
      <c r="Q7888" s="13"/>
    </row>
    <row r="7889" spans="3:17" x14ac:dyDescent="0.25">
      <c r="C7889" s="12"/>
      <c r="D7889" s="7"/>
      <c r="P7889" s="14"/>
      <c r="Q7889" s="13"/>
    </row>
    <row r="7890" spans="3:17" x14ac:dyDescent="0.25">
      <c r="C7890" s="12"/>
      <c r="D7890" s="7"/>
      <c r="P7890" s="14"/>
      <c r="Q7890" s="13"/>
    </row>
    <row r="7891" spans="3:17" x14ac:dyDescent="0.25">
      <c r="C7891" s="12"/>
      <c r="D7891" s="7"/>
      <c r="P7891" s="14"/>
      <c r="Q7891" s="13"/>
    </row>
    <row r="7892" spans="3:17" x14ac:dyDescent="0.25">
      <c r="C7892" s="12"/>
      <c r="D7892" s="7"/>
      <c r="P7892" s="14"/>
      <c r="Q7892" s="13"/>
    </row>
    <row r="7893" spans="3:17" x14ac:dyDescent="0.25">
      <c r="C7893" s="12"/>
      <c r="D7893" s="7"/>
      <c r="P7893" s="14"/>
      <c r="Q7893" s="13"/>
    </row>
    <row r="7894" spans="3:17" x14ac:dyDescent="0.25">
      <c r="C7894" s="12"/>
      <c r="D7894" s="7"/>
      <c r="P7894" s="14"/>
      <c r="Q7894" s="13"/>
    </row>
    <row r="7895" spans="3:17" x14ac:dyDescent="0.25">
      <c r="C7895" s="12"/>
      <c r="D7895" s="7"/>
      <c r="P7895" s="14"/>
      <c r="Q7895" s="13"/>
    </row>
    <row r="7896" spans="3:17" x14ac:dyDescent="0.25">
      <c r="C7896" s="12"/>
      <c r="D7896" s="7"/>
      <c r="P7896" s="14"/>
      <c r="Q7896" s="13"/>
    </row>
    <row r="7897" spans="3:17" x14ac:dyDescent="0.25">
      <c r="C7897" s="12"/>
      <c r="D7897" s="7"/>
      <c r="P7897" s="14"/>
      <c r="Q7897" s="13"/>
    </row>
    <row r="7898" spans="3:17" x14ac:dyDescent="0.25">
      <c r="C7898" s="12"/>
      <c r="D7898" s="7"/>
      <c r="P7898" s="14"/>
      <c r="Q7898" s="13"/>
    </row>
    <row r="7899" spans="3:17" x14ac:dyDescent="0.25">
      <c r="C7899" s="12"/>
      <c r="D7899" s="7"/>
      <c r="P7899" s="14"/>
      <c r="Q7899" s="13"/>
    </row>
    <row r="7900" spans="3:17" x14ac:dyDescent="0.25">
      <c r="C7900" s="12"/>
      <c r="D7900" s="7"/>
      <c r="P7900" s="14"/>
      <c r="Q7900" s="13"/>
    </row>
    <row r="7901" spans="3:17" x14ac:dyDescent="0.25">
      <c r="C7901" s="12"/>
      <c r="D7901" s="7"/>
      <c r="P7901" s="14"/>
      <c r="Q7901" s="13"/>
    </row>
    <row r="7902" spans="3:17" x14ac:dyDescent="0.25">
      <c r="C7902" s="12"/>
      <c r="D7902" s="7"/>
      <c r="P7902" s="14"/>
      <c r="Q7902" s="13"/>
    </row>
    <row r="7903" spans="3:17" x14ac:dyDescent="0.25">
      <c r="C7903" s="12"/>
      <c r="D7903" s="7"/>
      <c r="P7903" s="14"/>
      <c r="Q7903" s="13"/>
    </row>
    <row r="7904" spans="3:17" x14ac:dyDescent="0.25">
      <c r="C7904" s="12"/>
      <c r="D7904" s="7"/>
      <c r="P7904" s="14"/>
      <c r="Q7904" s="13"/>
    </row>
    <row r="7905" spans="3:17" x14ac:dyDescent="0.25">
      <c r="C7905" s="12"/>
      <c r="D7905" s="7"/>
      <c r="P7905" s="14"/>
      <c r="Q7905" s="13"/>
    </row>
    <row r="7906" spans="3:17" x14ac:dyDescent="0.25">
      <c r="C7906" s="12"/>
      <c r="D7906" s="7"/>
      <c r="P7906" s="14"/>
      <c r="Q7906" s="13"/>
    </row>
    <row r="7907" spans="3:17" x14ac:dyDescent="0.25">
      <c r="C7907" s="12"/>
      <c r="D7907" s="7"/>
      <c r="P7907" s="14"/>
      <c r="Q7907" s="13"/>
    </row>
    <row r="7908" spans="3:17" x14ac:dyDescent="0.25">
      <c r="C7908" s="12"/>
      <c r="D7908" s="7"/>
      <c r="P7908" s="14"/>
      <c r="Q7908" s="13"/>
    </row>
    <row r="7909" spans="3:17" x14ac:dyDescent="0.25">
      <c r="C7909" s="12"/>
      <c r="D7909" s="7"/>
      <c r="P7909" s="14"/>
      <c r="Q7909" s="13"/>
    </row>
    <row r="7910" spans="3:17" x14ac:dyDescent="0.25">
      <c r="C7910" s="12"/>
      <c r="D7910" s="7"/>
      <c r="P7910" s="14"/>
      <c r="Q7910" s="13"/>
    </row>
    <row r="7911" spans="3:17" x14ac:dyDescent="0.25">
      <c r="C7911" s="12"/>
      <c r="D7911" s="7"/>
      <c r="P7911" s="14"/>
      <c r="Q7911" s="13"/>
    </row>
    <row r="7912" spans="3:17" x14ac:dyDescent="0.25">
      <c r="C7912" s="12"/>
      <c r="D7912" s="7"/>
      <c r="P7912" s="14"/>
      <c r="Q7912" s="13"/>
    </row>
    <row r="7913" spans="3:17" x14ac:dyDescent="0.25">
      <c r="C7913" s="12"/>
      <c r="D7913" s="7"/>
      <c r="P7913" s="14"/>
      <c r="Q7913" s="13"/>
    </row>
    <row r="7914" spans="3:17" x14ac:dyDescent="0.25">
      <c r="C7914" s="12"/>
      <c r="D7914" s="7"/>
      <c r="P7914" s="14"/>
      <c r="Q7914" s="13"/>
    </row>
    <row r="7915" spans="3:17" x14ac:dyDescent="0.25">
      <c r="C7915" s="12"/>
      <c r="D7915" s="7"/>
      <c r="P7915" s="14"/>
      <c r="Q7915" s="13"/>
    </row>
    <row r="7916" spans="3:17" x14ac:dyDescent="0.25">
      <c r="C7916" s="12"/>
      <c r="D7916" s="7"/>
      <c r="P7916" s="14"/>
      <c r="Q7916" s="13"/>
    </row>
    <row r="7917" spans="3:17" x14ac:dyDescent="0.25">
      <c r="C7917" s="12"/>
      <c r="D7917" s="7"/>
      <c r="P7917" s="14"/>
      <c r="Q7917" s="13"/>
    </row>
    <row r="7918" spans="3:17" x14ac:dyDescent="0.25">
      <c r="C7918" s="12"/>
      <c r="D7918" s="7"/>
      <c r="P7918" s="14"/>
      <c r="Q7918" s="13"/>
    </row>
    <row r="7919" spans="3:17" x14ac:dyDescent="0.25">
      <c r="C7919" s="12"/>
      <c r="D7919" s="7"/>
      <c r="P7919" s="14"/>
      <c r="Q7919" s="13"/>
    </row>
    <row r="7920" spans="3:17" x14ac:dyDescent="0.25">
      <c r="C7920" s="12"/>
      <c r="D7920" s="7"/>
      <c r="P7920" s="14"/>
      <c r="Q7920" s="13"/>
    </row>
    <row r="7921" spans="3:17" x14ac:dyDescent="0.25">
      <c r="C7921" s="12"/>
      <c r="D7921" s="7"/>
      <c r="P7921" s="14"/>
      <c r="Q7921" s="13"/>
    </row>
    <row r="7922" spans="3:17" x14ac:dyDescent="0.25">
      <c r="C7922" s="12"/>
      <c r="D7922" s="7"/>
      <c r="P7922" s="14"/>
      <c r="Q7922" s="13"/>
    </row>
    <row r="7923" spans="3:17" x14ac:dyDescent="0.25">
      <c r="C7923" s="12"/>
      <c r="D7923" s="7"/>
      <c r="P7923" s="14"/>
      <c r="Q7923" s="13"/>
    </row>
    <row r="7924" spans="3:17" x14ac:dyDescent="0.25">
      <c r="C7924" s="12"/>
      <c r="D7924" s="7"/>
      <c r="P7924" s="14"/>
      <c r="Q7924" s="13"/>
    </row>
    <row r="7925" spans="3:17" x14ac:dyDescent="0.25">
      <c r="C7925" s="12"/>
      <c r="D7925" s="7"/>
      <c r="P7925" s="14"/>
      <c r="Q7925" s="13"/>
    </row>
    <row r="7926" spans="3:17" x14ac:dyDescent="0.25">
      <c r="C7926" s="12"/>
      <c r="D7926" s="7"/>
      <c r="P7926" s="14"/>
      <c r="Q7926" s="13"/>
    </row>
    <row r="7927" spans="3:17" x14ac:dyDescent="0.25">
      <c r="C7927" s="12"/>
      <c r="D7927" s="7"/>
      <c r="P7927" s="14"/>
      <c r="Q7927" s="13"/>
    </row>
    <row r="7928" spans="3:17" x14ac:dyDescent="0.25">
      <c r="C7928" s="12"/>
      <c r="D7928" s="7"/>
      <c r="P7928" s="14"/>
      <c r="Q7928" s="13"/>
    </row>
    <row r="7929" spans="3:17" x14ac:dyDescent="0.25">
      <c r="C7929" s="12"/>
      <c r="D7929" s="7"/>
      <c r="P7929" s="14"/>
      <c r="Q7929" s="13"/>
    </row>
    <row r="7930" spans="3:17" x14ac:dyDescent="0.25">
      <c r="C7930" s="12"/>
      <c r="D7930" s="7"/>
      <c r="P7930" s="14"/>
      <c r="Q7930" s="13"/>
    </row>
    <row r="7931" spans="3:17" x14ac:dyDescent="0.25">
      <c r="C7931" s="12"/>
      <c r="D7931" s="7"/>
      <c r="P7931" s="14"/>
      <c r="Q7931" s="13"/>
    </row>
    <row r="7932" spans="3:17" x14ac:dyDescent="0.25">
      <c r="C7932" s="12"/>
      <c r="D7932" s="7"/>
      <c r="P7932" s="14"/>
      <c r="Q7932" s="13"/>
    </row>
    <row r="7933" spans="3:17" x14ac:dyDescent="0.25">
      <c r="C7933" s="12"/>
      <c r="D7933" s="7"/>
      <c r="P7933" s="14"/>
      <c r="Q7933" s="13"/>
    </row>
    <row r="7934" spans="3:17" x14ac:dyDescent="0.25">
      <c r="C7934" s="12"/>
      <c r="D7934" s="7"/>
      <c r="P7934" s="14"/>
      <c r="Q7934" s="13"/>
    </row>
    <row r="7935" spans="3:17" x14ac:dyDescent="0.25">
      <c r="C7935" s="12"/>
      <c r="D7935" s="7"/>
      <c r="P7935" s="14"/>
      <c r="Q7935" s="13"/>
    </row>
    <row r="7936" spans="3:17" x14ac:dyDescent="0.25">
      <c r="C7936" s="12"/>
      <c r="D7936" s="7"/>
      <c r="P7936" s="14"/>
      <c r="Q7936" s="13"/>
    </row>
    <row r="7937" spans="3:17" x14ac:dyDescent="0.25">
      <c r="C7937" s="12"/>
      <c r="D7937" s="7"/>
      <c r="P7937" s="14"/>
      <c r="Q7937" s="13"/>
    </row>
    <row r="7938" spans="3:17" x14ac:dyDescent="0.25">
      <c r="C7938" s="12"/>
      <c r="D7938" s="7"/>
      <c r="P7938" s="14"/>
      <c r="Q7938" s="13"/>
    </row>
    <row r="7939" spans="3:17" x14ac:dyDescent="0.25">
      <c r="C7939" s="12"/>
      <c r="D7939" s="7"/>
      <c r="P7939" s="14"/>
      <c r="Q7939" s="13"/>
    </row>
    <row r="7940" spans="3:17" x14ac:dyDescent="0.25">
      <c r="C7940" s="12"/>
      <c r="D7940" s="7"/>
      <c r="P7940" s="14"/>
      <c r="Q7940" s="13"/>
    </row>
    <row r="7941" spans="3:17" x14ac:dyDescent="0.25">
      <c r="C7941" s="12"/>
      <c r="D7941" s="7"/>
      <c r="P7941" s="14"/>
      <c r="Q7941" s="13"/>
    </row>
    <row r="7942" spans="3:17" x14ac:dyDescent="0.25">
      <c r="C7942" s="12"/>
      <c r="D7942" s="7"/>
      <c r="P7942" s="14"/>
      <c r="Q7942" s="13"/>
    </row>
    <row r="7943" spans="3:17" x14ac:dyDescent="0.25">
      <c r="C7943" s="12"/>
      <c r="D7943" s="7"/>
      <c r="P7943" s="14"/>
      <c r="Q7943" s="13"/>
    </row>
    <row r="7944" spans="3:17" x14ac:dyDescent="0.25">
      <c r="C7944" s="12"/>
      <c r="D7944" s="7"/>
      <c r="P7944" s="14"/>
      <c r="Q7944" s="13"/>
    </row>
    <row r="7945" spans="3:17" x14ac:dyDescent="0.25">
      <c r="C7945" s="12"/>
      <c r="D7945" s="7"/>
      <c r="P7945" s="14"/>
      <c r="Q7945" s="13"/>
    </row>
    <row r="7946" spans="3:17" x14ac:dyDescent="0.25">
      <c r="C7946" s="12"/>
      <c r="D7946" s="7"/>
      <c r="P7946" s="14"/>
      <c r="Q7946" s="13"/>
    </row>
    <row r="7947" spans="3:17" x14ac:dyDescent="0.25">
      <c r="C7947" s="12"/>
      <c r="D7947" s="7"/>
      <c r="P7947" s="14"/>
      <c r="Q7947" s="13"/>
    </row>
    <row r="7948" spans="3:17" x14ac:dyDescent="0.25">
      <c r="C7948" s="12"/>
      <c r="D7948" s="7"/>
      <c r="P7948" s="14"/>
      <c r="Q7948" s="13"/>
    </row>
    <row r="7949" spans="3:17" x14ac:dyDescent="0.25">
      <c r="C7949" s="12"/>
      <c r="D7949" s="7"/>
      <c r="P7949" s="14"/>
      <c r="Q7949" s="13"/>
    </row>
    <row r="7950" spans="3:17" x14ac:dyDescent="0.25">
      <c r="C7950" s="12"/>
      <c r="D7950" s="7"/>
      <c r="P7950" s="14"/>
      <c r="Q7950" s="13"/>
    </row>
    <row r="7951" spans="3:17" x14ac:dyDescent="0.25">
      <c r="C7951" s="12"/>
      <c r="D7951" s="7"/>
      <c r="P7951" s="14"/>
      <c r="Q7951" s="13"/>
    </row>
    <row r="7952" spans="3:17" x14ac:dyDescent="0.25">
      <c r="C7952" s="12"/>
      <c r="D7952" s="7"/>
      <c r="P7952" s="14"/>
      <c r="Q7952" s="13"/>
    </row>
    <row r="7953" spans="3:17" x14ac:dyDescent="0.25">
      <c r="C7953" s="12"/>
      <c r="D7953" s="7"/>
      <c r="P7953" s="14"/>
      <c r="Q7953" s="13"/>
    </row>
    <row r="7954" spans="3:17" x14ac:dyDescent="0.25">
      <c r="C7954" s="12"/>
      <c r="D7954" s="7"/>
      <c r="P7954" s="14"/>
      <c r="Q7954" s="13"/>
    </row>
    <row r="7955" spans="3:17" x14ac:dyDescent="0.25">
      <c r="C7955" s="12"/>
      <c r="D7955" s="7"/>
      <c r="P7955" s="14"/>
      <c r="Q7955" s="13"/>
    </row>
    <row r="7956" spans="3:17" x14ac:dyDescent="0.25">
      <c r="C7956" s="12"/>
      <c r="D7956" s="7"/>
      <c r="P7956" s="14"/>
      <c r="Q7956" s="13"/>
    </row>
    <row r="7957" spans="3:17" x14ac:dyDescent="0.25">
      <c r="C7957" s="12"/>
      <c r="D7957" s="7"/>
      <c r="P7957" s="14"/>
      <c r="Q7957" s="13"/>
    </row>
    <row r="7958" spans="3:17" x14ac:dyDescent="0.25">
      <c r="C7958" s="12"/>
      <c r="D7958" s="7"/>
      <c r="P7958" s="14"/>
      <c r="Q7958" s="13"/>
    </row>
    <row r="7959" spans="3:17" x14ac:dyDescent="0.25">
      <c r="C7959" s="12"/>
      <c r="D7959" s="7"/>
      <c r="P7959" s="14"/>
      <c r="Q7959" s="13"/>
    </row>
    <row r="7960" spans="3:17" x14ac:dyDescent="0.25">
      <c r="C7960" s="12"/>
      <c r="D7960" s="7"/>
      <c r="P7960" s="14"/>
      <c r="Q7960" s="13"/>
    </row>
    <row r="7961" spans="3:17" x14ac:dyDescent="0.25">
      <c r="C7961" s="12"/>
      <c r="D7961" s="7"/>
      <c r="P7961" s="14"/>
      <c r="Q7961" s="13"/>
    </row>
    <row r="7962" spans="3:17" x14ac:dyDescent="0.25">
      <c r="C7962" s="12"/>
      <c r="D7962" s="7"/>
      <c r="P7962" s="14"/>
      <c r="Q7962" s="13"/>
    </row>
    <row r="7963" spans="3:17" x14ac:dyDescent="0.25">
      <c r="C7963" s="12"/>
      <c r="D7963" s="7"/>
      <c r="P7963" s="14"/>
      <c r="Q7963" s="13"/>
    </row>
    <row r="7964" spans="3:17" x14ac:dyDescent="0.25">
      <c r="C7964" s="12"/>
      <c r="D7964" s="7"/>
      <c r="P7964" s="14"/>
      <c r="Q7964" s="13"/>
    </row>
    <row r="7965" spans="3:17" x14ac:dyDescent="0.25">
      <c r="C7965" s="12"/>
      <c r="D7965" s="7"/>
      <c r="P7965" s="14"/>
      <c r="Q7965" s="13"/>
    </row>
    <row r="7966" spans="3:17" x14ac:dyDescent="0.25">
      <c r="C7966" s="12"/>
      <c r="D7966" s="7"/>
      <c r="P7966" s="14"/>
      <c r="Q7966" s="13"/>
    </row>
    <row r="7967" spans="3:17" x14ac:dyDescent="0.25">
      <c r="C7967" s="12"/>
      <c r="D7967" s="7"/>
      <c r="P7967" s="14"/>
      <c r="Q7967" s="13"/>
    </row>
    <row r="7968" spans="3:17" x14ac:dyDescent="0.25">
      <c r="C7968" s="12"/>
      <c r="D7968" s="7"/>
      <c r="P7968" s="14"/>
      <c r="Q7968" s="13"/>
    </row>
    <row r="7969" spans="3:17" x14ac:dyDescent="0.25">
      <c r="C7969" s="12"/>
      <c r="D7969" s="7"/>
      <c r="P7969" s="14"/>
      <c r="Q7969" s="13"/>
    </row>
    <row r="7970" spans="3:17" x14ac:dyDescent="0.25">
      <c r="C7970" s="12"/>
      <c r="D7970" s="7"/>
      <c r="P7970" s="14"/>
      <c r="Q7970" s="13"/>
    </row>
    <row r="7971" spans="3:17" x14ac:dyDescent="0.25">
      <c r="C7971" s="12"/>
      <c r="D7971" s="7"/>
      <c r="P7971" s="14"/>
      <c r="Q7971" s="13"/>
    </row>
    <row r="7972" spans="3:17" x14ac:dyDescent="0.25">
      <c r="C7972" s="12"/>
      <c r="D7972" s="7"/>
      <c r="P7972" s="14"/>
      <c r="Q7972" s="13"/>
    </row>
    <row r="7973" spans="3:17" x14ac:dyDescent="0.25">
      <c r="C7973" s="12"/>
      <c r="D7973" s="7"/>
      <c r="P7973" s="14"/>
      <c r="Q7973" s="13"/>
    </row>
    <row r="7974" spans="3:17" x14ac:dyDescent="0.25">
      <c r="C7974" s="12"/>
      <c r="D7974" s="7"/>
      <c r="P7974" s="14"/>
      <c r="Q7974" s="13"/>
    </row>
    <row r="7975" spans="3:17" x14ac:dyDescent="0.25">
      <c r="C7975" s="12"/>
      <c r="D7975" s="7"/>
      <c r="P7975" s="14"/>
      <c r="Q7975" s="13"/>
    </row>
    <row r="7976" spans="3:17" x14ac:dyDescent="0.25">
      <c r="C7976" s="12"/>
      <c r="D7976" s="7"/>
      <c r="P7976" s="14"/>
      <c r="Q7976" s="13"/>
    </row>
    <row r="7977" spans="3:17" x14ac:dyDescent="0.25">
      <c r="C7977" s="12"/>
      <c r="D7977" s="7"/>
      <c r="P7977" s="14"/>
      <c r="Q7977" s="13"/>
    </row>
    <row r="7978" spans="3:17" x14ac:dyDescent="0.25">
      <c r="C7978" s="12"/>
      <c r="D7978" s="7"/>
      <c r="P7978" s="14"/>
      <c r="Q7978" s="13"/>
    </row>
    <row r="7979" spans="3:17" x14ac:dyDescent="0.25">
      <c r="C7979" s="12"/>
      <c r="D7979" s="7"/>
      <c r="P7979" s="14"/>
      <c r="Q7979" s="13"/>
    </row>
    <row r="7980" spans="3:17" x14ac:dyDescent="0.25">
      <c r="C7980" s="12"/>
      <c r="D7980" s="7"/>
      <c r="P7980" s="14"/>
      <c r="Q7980" s="13"/>
    </row>
    <row r="7981" spans="3:17" x14ac:dyDescent="0.25">
      <c r="C7981" s="12"/>
      <c r="D7981" s="7"/>
      <c r="P7981" s="14"/>
      <c r="Q7981" s="13"/>
    </row>
    <row r="7982" spans="3:17" x14ac:dyDescent="0.25">
      <c r="C7982" s="12"/>
      <c r="D7982" s="7"/>
      <c r="P7982" s="14"/>
      <c r="Q7982" s="13"/>
    </row>
    <row r="7983" spans="3:17" x14ac:dyDescent="0.25">
      <c r="C7983" s="12"/>
      <c r="D7983" s="7"/>
      <c r="P7983" s="14"/>
      <c r="Q7983" s="13"/>
    </row>
    <row r="7984" spans="3:17" x14ac:dyDescent="0.25">
      <c r="C7984" s="12"/>
      <c r="D7984" s="7"/>
      <c r="P7984" s="14"/>
      <c r="Q7984" s="13"/>
    </row>
    <row r="7985" spans="3:17" x14ac:dyDescent="0.25">
      <c r="C7985" s="12"/>
      <c r="D7985" s="7"/>
      <c r="P7985" s="14"/>
      <c r="Q7985" s="13"/>
    </row>
    <row r="7986" spans="3:17" x14ac:dyDescent="0.25">
      <c r="C7986" s="12"/>
      <c r="D7986" s="7"/>
      <c r="P7986" s="14"/>
      <c r="Q7986" s="13"/>
    </row>
    <row r="7987" spans="3:17" x14ac:dyDescent="0.25">
      <c r="C7987" s="12"/>
      <c r="D7987" s="7"/>
      <c r="P7987" s="14"/>
      <c r="Q7987" s="13"/>
    </row>
    <row r="7988" spans="3:17" x14ac:dyDescent="0.25">
      <c r="C7988" s="12"/>
      <c r="D7988" s="7"/>
      <c r="P7988" s="14"/>
      <c r="Q7988" s="13"/>
    </row>
    <row r="7989" spans="3:17" x14ac:dyDescent="0.25">
      <c r="C7989" s="12"/>
      <c r="D7989" s="7"/>
      <c r="P7989" s="14"/>
      <c r="Q7989" s="13"/>
    </row>
    <row r="7990" spans="3:17" x14ac:dyDescent="0.25">
      <c r="C7990" s="12"/>
      <c r="D7990" s="7"/>
      <c r="P7990" s="14"/>
      <c r="Q7990" s="13"/>
    </row>
    <row r="7991" spans="3:17" x14ac:dyDescent="0.25">
      <c r="C7991" s="12"/>
      <c r="D7991" s="7"/>
      <c r="P7991" s="14"/>
      <c r="Q7991" s="13"/>
    </row>
    <row r="7992" spans="3:17" x14ac:dyDescent="0.25">
      <c r="C7992" s="12"/>
      <c r="D7992" s="7"/>
      <c r="P7992" s="14"/>
      <c r="Q7992" s="13"/>
    </row>
    <row r="7993" spans="3:17" x14ac:dyDescent="0.25">
      <c r="C7993" s="12"/>
      <c r="D7993" s="7"/>
      <c r="P7993" s="14"/>
      <c r="Q7993" s="13"/>
    </row>
    <row r="7994" spans="3:17" x14ac:dyDescent="0.25">
      <c r="C7994" s="12"/>
      <c r="D7994" s="7"/>
      <c r="P7994" s="14"/>
      <c r="Q7994" s="13"/>
    </row>
    <row r="7995" spans="3:17" x14ac:dyDescent="0.25">
      <c r="C7995" s="12"/>
      <c r="D7995" s="7"/>
      <c r="P7995" s="14"/>
      <c r="Q7995" s="13"/>
    </row>
    <row r="7996" spans="3:17" x14ac:dyDescent="0.25">
      <c r="C7996" s="12"/>
      <c r="D7996" s="7"/>
      <c r="P7996" s="14"/>
      <c r="Q7996" s="13"/>
    </row>
    <row r="7997" spans="3:17" x14ac:dyDescent="0.25">
      <c r="C7997" s="12"/>
      <c r="D7997" s="7"/>
      <c r="P7997" s="14"/>
      <c r="Q7997" s="13"/>
    </row>
    <row r="7998" spans="3:17" x14ac:dyDescent="0.25">
      <c r="C7998" s="12"/>
      <c r="D7998" s="7"/>
      <c r="P7998" s="14"/>
      <c r="Q7998" s="13"/>
    </row>
    <row r="7999" spans="3:17" x14ac:dyDescent="0.25">
      <c r="C7999" s="12"/>
      <c r="D7999" s="7"/>
      <c r="P7999" s="14"/>
      <c r="Q7999" s="13"/>
    </row>
    <row r="8000" spans="3:17" x14ac:dyDescent="0.25">
      <c r="C8000" s="12"/>
      <c r="D8000" s="7"/>
      <c r="P8000" s="14"/>
      <c r="Q8000" s="13"/>
    </row>
    <row r="8001" spans="3:17" x14ac:dyDescent="0.25">
      <c r="C8001" s="12"/>
      <c r="D8001" s="7"/>
      <c r="P8001" s="14"/>
      <c r="Q8001" s="13"/>
    </row>
    <row r="8002" spans="3:17" x14ac:dyDescent="0.25">
      <c r="C8002" s="12"/>
      <c r="D8002" s="7"/>
      <c r="P8002" s="14"/>
      <c r="Q8002" s="13"/>
    </row>
    <row r="8003" spans="3:17" x14ac:dyDescent="0.25">
      <c r="C8003" s="12"/>
      <c r="D8003" s="7"/>
      <c r="P8003" s="14"/>
      <c r="Q8003" s="13"/>
    </row>
    <row r="8004" spans="3:17" x14ac:dyDescent="0.25">
      <c r="C8004" s="12"/>
      <c r="D8004" s="7"/>
      <c r="P8004" s="14"/>
      <c r="Q8004" s="13"/>
    </row>
    <row r="8005" spans="3:17" x14ac:dyDescent="0.25">
      <c r="C8005" s="12"/>
      <c r="D8005" s="7"/>
      <c r="P8005" s="14"/>
      <c r="Q8005" s="13"/>
    </row>
    <row r="8006" spans="3:17" x14ac:dyDescent="0.25">
      <c r="C8006" s="12"/>
      <c r="D8006" s="7"/>
      <c r="P8006" s="14"/>
      <c r="Q8006" s="13"/>
    </row>
    <row r="8007" spans="3:17" x14ac:dyDescent="0.25">
      <c r="C8007" s="12"/>
      <c r="D8007" s="7"/>
      <c r="P8007" s="14"/>
      <c r="Q8007" s="13"/>
    </row>
    <row r="8008" spans="3:17" x14ac:dyDescent="0.25">
      <c r="C8008" s="12"/>
      <c r="D8008" s="7"/>
      <c r="P8008" s="14"/>
      <c r="Q8008" s="13"/>
    </row>
    <row r="8009" spans="3:17" x14ac:dyDescent="0.25">
      <c r="C8009" s="12"/>
      <c r="D8009" s="7"/>
      <c r="P8009" s="14"/>
      <c r="Q8009" s="13"/>
    </row>
    <row r="8010" spans="3:17" x14ac:dyDescent="0.25">
      <c r="C8010" s="12"/>
      <c r="D8010" s="7"/>
      <c r="P8010" s="14"/>
      <c r="Q8010" s="13"/>
    </row>
    <row r="8011" spans="3:17" x14ac:dyDescent="0.25">
      <c r="C8011" s="12"/>
      <c r="D8011" s="7"/>
      <c r="P8011" s="14"/>
      <c r="Q8011" s="13"/>
    </row>
    <row r="8012" spans="3:17" x14ac:dyDescent="0.25">
      <c r="C8012" s="12"/>
      <c r="D8012" s="7"/>
      <c r="P8012" s="14"/>
      <c r="Q8012" s="13"/>
    </row>
    <row r="8013" spans="3:17" x14ac:dyDescent="0.25">
      <c r="C8013" s="12"/>
      <c r="D8013" s="7"/>
      <c r="P8013" s="14"/>
      <c r="Q8013" s="13"/>
    </row>
    <row r="8014" spans="3:17" x14ac:dyDescent="0.25">
      <c r="C8014" s="12"/>
      <c r="D8014" s="7"/>
      <c r="P8014" s="14"/>
      <c r="Q8014" s="13"/>
    </row>
    <row r="8015" spans="3:17" x14ac:dyDescent="0.25">
      <c r="C8015" s="12"/>
      <c r="D8015" s="7"/>
      <c r="P8015" s="14"/>
      <c r="Q8015" s="13"/>
    </row>
    <row r="8016" spans="3:17" x14ac:dyDescent="0.25">
      <c r="C8016" s="12"/>
      <c r="D8016" s="7"/>
      <c r="P8016" s="14"/>
      <c r="Q8016" s="13"/>
    </row>
    <row r="8017" spans="3:17" x14ac:dyDescent="0.25">
      <c r="C8017" s="12"/>
      <c r="D8017" s="7"/>
      <c r="P8017" s="14"/>
      <c r="Q8017" s="13"/>
    </row>
    <row r="8018" spans="3:17" x14ac:dyDescent="0.25">
      <c r="C8018" s="12"/>
      <c r="D8018" s="7"/>
      <c r="P8018" s="14"/>
      <c r="Q8018" s="13"/>
    </row>
    <row r="8019" spans="3:17" x14ac:dyDescent="0.25">
      <c r="C8019" s="12"/>
      <c r="D8019" s="7"/>
      <c r="P8019" s="14"/>
      <c r="Q8019" s="13"/>
    </row>
    <row r="8020" spans="3:17" x14ac:dyDescent="0.25">
      <c r="C8020" s="12"/>
      <c r="D8020" s="7"/>
      <c r="P8020" s="14"/>
      <c r="Q8020" s="13"/>
    </row>
    <row r="8021" spans="3:17" x14ac:dyDescent="0.25">
      <c r="C8021" s="12"/>
      <c r="D8021" s="7"/>
      <c r="P8021" s="14"/>
      <c r="Q8021" s="13"/>
    </row>
    <row r="8022" spans="3:17" x14ac:dyDescent="0.25">
      <c r="C8022" s="12"/>
      <c r="D8022" s="7"/>
      <c r="P8022" s="14"/>
      <c r="Q8022" s="13"/>
    </row>
    <row r="8023" spans="3:17" x14ac:dyDescent="0.25">
      <c r="C8023" s="12"/>
      <c r="D8023" s="7"/>
      <c r="P8023" s="14"/>
      <c r="Q8023" s="13"/>
    </row>
    <row r="8024" spans="3:17" x14ac:dyDescent="0.25">
      <c r="C8024" s="12"/>
      <c r="D8024" s="7"/>
      <c r="P8024" s="14"/>
      <c r="Q8024" s="13"/>
    </row>
    <row r="8025" spans="3:17" x14ac:dyDescent="0.25">
      <c r="C8025" s="12"/>
      <c r="D8025" s="7"/>
      <c r="P8025" s="14"/>
      <c r="Q8025" s="13"/>
    </row>
    <row r="8026" spans="3:17" x14ac:dyDescent="0.25">
      <c r="C8026" s="12"/>
      <c r="D8026" s="7"/>
      <c r="P8026" s="14"/>
      <c r="Q8026" s="13"/>
    </row>
    <row r="8027" spans="3:17" x14ac:dyDescent="0.25">
      <c r="C8027" s="12"/>
      <c r="D8027" s="7"/>
      <c r="P8027" s="14"/>
      <c r="Q8027" s="13"/>
    </row>
    <row r="8028" spans="3:17" x14ac:dyDescent="0.25">
      <c r="C8028" s="12"/>
      <c r="D8028" s="7"/>
      <c r="P8028" s="14"/>
      <c r="Q8028" s="13"/>
    </row>
    <row r="8029" spans="3:17" x14ac:dyDescent="0.25">
      <c r="C8029" s="12"/>
      <c r="D8029" s="7"/>
      <c r="P8029" s="14"/>
      <c r="Q8029" s="13"/>
    </row>
    <row r="8030" spans="3:17" x14ac:dyDescent="0.25">
      <c r="C8030" s="12"/>
      <c r="D8030" s="7"/>
      <c r="P8030" s="14"/>
      <c r="Q8030" s="13"/>
    </row>
    <row r="8031" spans="3:17" x14ac:dyDescent="0.25">
      <c r="C8031" s="12"/>
      <c r="D8031" s="7"/>
      <c r="P8031" s="14"/>
      <c r="Q8031" s="13"/>
    </row>
    <row r="8032" spans="3:17" x14ac:dyDescent="0.25">
      <c r="C8032" s="12"/>
      <c r="D8032" s="7"/>
      <c r="P8032" s="14"/>
      <c r="Q8032" s="13"/>
    </row>
    <row r="8033" spans="3:17" x14ac:dyDescent="0.25">
      <c r="C8033" s="12"/>
      <c r="D8033" s="7"/>
      <c r="P8033" s="14"/>
      <c r="Q8033" s="13"/>
    </row>
    <row r="8034" spans="3:17" x14ac:dyDescent="0.25">
      <c r="C8034" s="12"/>
      <c r="D8034" s="7"/>
      <c r="P8034" s="14"/>
      <c r="Q8034" s="13"/>
    </row>
    <row r="8035" spans="3:17" x14ac:dyDescent="0.25">
      <c r="C8035" s="12"/>
      <c r="D8035" s="7"/>
      <c r="P8035" s="14"/>
      <c r="Q8035" s="13"/>
    </row>
    <row r="8036" spans="3:17" x14ac:dyDescent="0.25">
      <c r="C8036" s="12"/>
      <c r="D8036" s="7"/>
      <c r="P8036" s="14"/>
      <c r="Q8036" s="13"/>
    </row>
    <row r="8037" spans="3:17" x14ac:dyDescent="0.25">
      <c r="C8037" s="12"/>
      <c r="D8037" s="7"/>
      <c r="P8037" s="14"/>
      <c r="Q8037" s="13"/>
    </row>
    <row r="8038" spans="3:17" x14ac:dyDescent="0.25">
      <c r="C8038" s="12"/>
      <c r="D8038" s="7"/>
      <c r="P8038" s="14"/>
      <c r="Q8038" s="13"/>
    </row>
    <row r="8039" spans="3:17" x14ac:dyDescent="0.25">
      <c r="C8039" s="12"/>
      <c r="D8039" s="7"/>
      <c r="P8039" s="14"/>
      <c r="Q8039" s="13"/>
    </row>
    <row r="8040" spans="3:17" x14ac:dyDescent="0.25">
      <c r="C8040" s="12"/>
      <c r="D8040" s="7"/>
      <c r="P8040" s="14"/>
      <c r="Q8040" s="13"/>
    </row>
    <row r="8041" spans="3:17" x14ac:dyDescent="0.25">
      <c r="C8041" s="12"/>
      <c r="D8041" s="7"/>
      <c r="P8041" s="14"/>
      <c r="Q8041" s="13"/>
    </row>
    <row r="8042" spans="3:17" x14ac:dyDescent="0.25">
      <c r="C8042" s="12"/>
      <c r="D8042" s="7"/>
      <c r="P8042" s="14"/>
      <c r="Q8042" s="13"/>
    </row>
    <row r="8043" spans="3:17" x14ac:dyDescent="0.25">
      <c r="C8043" s="12"/>
      <c r="D8043" s="7"/>
      <c r="P8043" s="14"/>
      <c r="Q8043" s="13"/>
    </row>
    <row r="8044" spans="3:17" x14ac:dyDescent="0.25">
      <c r="C8044" s="12"/>
      <c r="D8044" s="7"/>
      <c r="P8044" s="14"/>
      <c r="Q8044" s="13"/>
    </row>
    <row r="8045" spans="3:17" x14ac:dyDescent="0.25">
      <c r="C8045" s="12"/>
      <c r="D8045" s="7"/>
      <c r="P8045" s="14"/>
      <c r="Q8045" s="13"/>
    </row>
    <row r="8046" spans="3:17" x14ac:dyDescent="0.25">
      <c r="C8046" s="12"/>
      <c r="D8046" s="7"/>
      <c r="P8046" s="14"/>
      <c r="Q8046" s="13"/>
    </row>
    <row r="8047" spans="3:17" x14ac:dyDescent="0.25">
      <c r="C8047" s="12"/>
      <c r="D8047" s="7"/>
      <c r="P8047" s="14"/>
      <c r="Q8047" s="13"/>
    </row>
    <row r="8048" spans="3:17" x14ac:dyDescent="0.25">
      <c r="C8048" s="12"/>
      <c r="D8048" s="7"/>
      <c r="P8048" s="14"/>
      <c r="Q8048" s="13"/>
    </row>
    <row r="8049" spans="3:17" x14ac:dyDescent="0.25">
      <c r="C8049" s="12"/>
      <c r="D8049" s="7"/>
      <c r="P8049" s="14"/>
      <c r="Q8049" s="13"/>
    </row>
    <row r="8050" spans="3:17" x14ac:dyDescent="0.25">
      <c r="C8050" s="12"/>
      <c r="D8050" s="7"/>
      <c r="P8050" s="14"/>
      <c r="Q8050" s="13"/>
    </row>
    <row r="8051" spans="3:17" x14ac:dyDescent="0.25">
      <c r="C8051" s="12"/>
      <c r="D8051" s="7"/>
      <c r="P8051" s="14"/>
      <c r="Q8051" s="13"/>
    </row>
    <row r="8052" spans="3:17" x14ac:dyDescent="0.25">
      <c r="C8052" s="12"/>
      <c r="D8052" s="7"/>
      <c r="P8052" s="14"/>
      <c r="Q8052" s="13"/>
    </row>
    <row r="8053" spans="3:17" x14ac:dyDescent="0.25">
      <c r="C8053" s="12"/>
      <c r="D8053" s="7"/>
      <c r="P8053" s="14"/>
      <c r="Q8053" s="13"/>
    </row>
    <row r="8054" spans="3:17" x14ac:dyDescent="0.25">
      <c r="C8054" s="12"/>
      <c r="D8054" s="7"/>
      <c r="P8054" s="14"/>
      <c r="Q8054" s="13"/>
    </row>
    <row r="8055" spans="3:17" x14ac:dyDescent="0.25">
      <c r="C8055" s="12"/>
      <c r="D8055" s="7"/>
      <c r="P8055" s="14"/>
      <c r="Q8055" s="13"/>
    </row>
    <row r="8056" spans="3:17" x14ac:dyDescent="0.25">
      <c r="C8056" s="12"/>
      <c r="D8056" s="7"/>
      <c r="P8056" s="14"/>
      <c r="Q8056" s="13"/>
    </row>
    <row r="8057" spans="3:17" x14ac:dyDescent="0.25">
      <c r="C8057" s="12"/>
      <c r="D8057" s="7"/>
      <c r="P8057" s="14"/>
      <c r="Q8057" s="13"/>
    </row>
    <row r="8058" spans="3:17" x14ac:dyDescent="0.25">
      <c r="C8058" s="12"/>
      <c r="D8058" s="7"/>
      <c r="P8058" s="14"/>
      <c r="Q8058" s="13"/>
    </row>
    <row r="8059" spans="3:17" x14ac:dyDescent="0.25">
      <c r="C8059" s="12"/>
      <c r="D8059" s="7"/>
      <c r="P8059" s="14"/>
      <c r="Q8059" s="13"/>
    </row>
    <row r="8060" spans="3:17" x14ac:dyDescent="0.25">
      <c r="C8060" s="12"/>
      <c r="D8060" s="7"/>
      <c r="P8060" s="14"/>
      <c r="Q8060" s="13"/>
    </row>
    <row r="8061" spans="3:17" x14ac:dyDescent="0.25">
      <c r="C8061" s="12"/>
      <c r="D8061" s="7"/>
      <c r="P8061" s="14"/>
      <c r="Q8061" s="13"/>
    </row>
    <row r="8062" spans="3:17" x14ac:dyDescent="0.25">
      <c r="C8062" s="12"/>
      <c r="D8062" s="7"/>
      <c r="P8062" s="14"/>
      <c r="Q8062" s="13"/>
    </row>
    <row r="8063" spans="3:17" x14ac:dyDescent="0.25">
      <c r="C8063" s="12"/>
      <c r="D8063" s="7"/>
      <c r="P8063" s="14"/>
      <c r="Q8063" s="13"/>
    </row>
    <row r="8064" spans="3:17" x14ac:dyDescent="0.25">
      <c r="C8064" s="12"/>
      <c r="D8064" s="7"/>
      <c r="P8064" s="14"/>
      <c r="Q8064" s="13"/>
    </row>
    <row r="8065" spans="3:17" x14ac:dyDescent="0.25">
      <c r="C8065" s="12"/>
      <c r="D8065" s="7"/>
      <c r="P8065" s="14"/>
      <c r="Q8065" s="13"/>
    </row>
    <row r="8066" spans="3:17" x14ac:dyDescent="0.25">
      <c r="C8066" s="12"/>
      <c r="D8066" s="7"/>
      <c r="P8066" s="14"/>
      <c r="Q8066" s="13"/>
    </row>
    <row r="8067" spans="3:17" x14ac:dyDescent="0.25">
      <c r="C8067" s="12"/>
      <c r="D8067" s="7"/>
      <c r="P8067" s="14"/>
      <c r="Q8067" s="13"/>
    </row>
    <row r="8068" spans="3:17" x14ac:dyDescent="0.25">
      <c r="C8068" s="12"/>
      <c r="D8068" s="7"/>
      <c r="P8068" s="14"/>
      <c r="Q8068" s="13"/>
    </row>
    <row r="8069" spans="3:17" x14ac:dyDescent="0.25">
      <c r="C8069" s="12"/>
      <c r="D8069" s="7"/>
      <c r="P8069" s="14"/>
      <c r="Q8069" s="13"/>
    </row>
    <row r="8070" spans="3:17" x14ac:dyDescent="0.25">
      <c r="C8070" s="12"/>
      <c r="D8070" s="7"/>
      <c r="P8070" s="14"/>
      <c r="Q8070" s="13"/>
    </row>
    <row r="8071" spans="3:17" x14ac:dyDescent="0.25">
      <c r="C8071" s="12"/>
      <c r="D8071" s="7"/>
      <c r="P8071" s="14"/>
      <c r="Q8071" s="13"/>
    </row>
    <row r="8072" spans="3:17" x14ac:dyDescent="0.25">
      <c r="C8072" s="12"/>
      <c r="D8072" s="7"/>
      <c r="P8072" s="14"/>
      <c r="Q8072" s="13"/>
    </row>
    <row r="8073" spans="3:17" x14ac:dyDescent="0.25">
      <c r="C8073" s="12"/>
      <c r="D8073" s="7"/>
      <c r="P8073" s="14"/>
      <c r="Q8073" s="13"/>
    </row>
    <row r="8074" spans="3:17" x14ac:dyDescent="0.25">
      <c r="C8074" s="12"/>
      <c r="D8074" s="7"/>
      <c r="P8074" s="14"/>
      <c r="Q8074" s="13"/>
    </row>
    <row r="8075" spans="3:17" x14ac:dyDescent="0.25">
      <c r="C8075" s="12"/>
      <c r="D8075" s="7"/>
      <c r="P8075" s="14"/>
      <c r="Q8075" s="13"/>
    </row>
    <row r="8076" spans="3:17" x14ac:dyDescent="0.25">
      <c r="C8076" s="12"/>
      <c r="D8076" s="7"/>
      <c r="P8076" s="14"/>
      <c r="Q8076" s="13"/>
    </row>
    <row r="8077" spans="3:17" x14ac:dyDescent="0.25">
      <c r="C8077" s="12"/>
      <c r="D8077" s="7"/>
      <c r="P8077" s="14"/>
      <c r="Q8077" s="13"/>
    </row>
    <row r="8078" spans="3:17" x14ac:dyDescent="0.25">
      <c r="C8078" s="12"/>
      <c r="D8078" s="7"/>
      <c r="P8078" s="14"/>
      <c r="Q8078" s="13"/>
    </row>
    <row r="8079" spans="3:17" x14ac:dyDescent="0.25">
      <c r="C8079" s="12"/>
      <c r="D8079" s="7"/>
      <c r="P8079" s="14"/>
      <c r="Q8079" s="13"/>
    </row>
    <row r="8080" spans="3:17" x14ac:dyDescent="0.25">
      <c r="C8080" s="12"/>
      <c r="D8080" s="7"/>
      <c r="P8080" s="14"/>
      <c r="Q8080" s="13"/>
    </row>
    <row r="8081" spans="3:17" x14ac:dyDescent="0.25">
      <c r="C8081" s="12"/>
      <c r="D8081" s="7"/>
      <c r="P8081" s="14"/>
      <c r="Q8081" s="13"/>
    </row>
    <row r="8082" spans="3:17" x14ac:dyDescent="0.25">
      <c r="C8082" s="12"/>
      <c r="D8082" s="7"/>
      <c r="P8082" s="14"/>
      <c r="Q8082" s="13"/>
    </row>
    <row r="8083" spans="3:17" x14ac:dyDescent="0.25">
      <c r="C8083" s="12"/>
      <c r="D8083" s="7"/>
      <c r="P8083" s="14"/>
      <c r="Q8083" s="13"/>
    </row>
    <row r="8084" spans="3:17" x14ac:dyDescent="0.25">
      <c r="C8084" s="12"/>
      <c r="D8084" s="7"/>
      <c r="P8084" s="14"/>
      <c r="Q8084" s="13"/>
    </row>
    <row r="8085" spans="3:17" x14ac:dyDescent="0.25">
      <c r="C8085" s="12"/>
      <c r="D8085" s="7"/>
      <c r="P8085" s="14"/>
      <c r="Q8085" s="13"/>
    </row>
    <row r="8086" spans="3:17" x14ac:dyDescent="0.25">
      <c r="C8086" s="12"/>
      <c r="D8086" s="7"/>
      <c r="P8086" s="14"/>
      <c r="Q8086" s="13"/>
    </row>
    <row r="8087" spans="3:17" x14ac:dyDescent="0.25">
      <c r="C8087" s="12"/>
      <c r="D8087" s="7"/>
      <c r="P8087" s="14"/>
      <c r="Q8087" s="13"/>
    </row>
    <row r="8088" spans="3:17" x14ac:dyDescent="0.25">
      <c r="C8088" s="12"/>
      <c r="D8088" s="7"/>
      <c r="P8088" s="14"/>
      <c r="Q8088" s="13"/>
    </row>
    <row r="8089" spans="3:17" x14ac:dyDescent="0.25">
      <c r="C8089" s="12"/>
      <c r="D8089" s="7"/>
      <c r="P8089" s="14"/>
      <c r="Q8089" s="13"/>
    </row>
    <row r="8090" spans="3:17" x14ac:dyDescent="0.25">
      <c r="C8090" s="12"/>
      <c r="D8090" s="7"/>
      <c r="P8090" s="14"/>
      <c r="Q8090" s="13"/>
    </row>
    <row r="8091" spans="3:17" x14ac:dyDescent="0.25">
      <c r="C8091" s="12"/>
      <c r="D8091" s="7"/>
      <c r="P8091" s="14"/>
      <c r="Q8091" s="13"/>
    </row>
    <row r="8092" spans="3:17" x14ac:dyDescent="0.25">
      <c r="C8092" s="12"/>
      <c r="D8092" s="7"/>
      <c r="P8092" s="14"/>
      <c r="Q8092" s="13"/>
    </row>
    <row r="8093" spans="3:17" x14ac:dyDescent="0.25">
      <c r="C8093" s="12"/>
      <c r="D8093" s="7"/>
      <c r="P8093" s="14"/>
      <c r="Q8093" s="13"/>
    </row>
    <row r="8094" spans="3:17" x14ac:dyDescent="0.25">
      <c r="C8094" s="12"/>
      <c r="D8094" s="7"/>
      <c r="P8094" s="14"/>
      <c r="Q8094" s="13"/>
    </row>
    <row r="8095" spans="3:17" x14ac:dyDescent="0.25">
      <c r="C8095" s="12"/>
      <c r="D8095" s="7"/>
      <c r="P8095" s="14"/>
      <c r="Q8095" s="13"/>
    </row>
    <row r="8096" spans="3:17" x14ac:dyDescent="0.25">
      <c r="C8096" s="12"/>
      <c r="D8096" s="7"/>
      <c r="P8096" s="14"/>
      <c r="Q8096" s="13"/>
    </row>
    <row r="8097" spans="3:17" x14ac:dyDescent="0.25">
      <c r="C8097" s="12"/>
      <c r="D8097" s="7"/>
      <c r="P8097" s="14"/>
      <c r="Q8097" s="13"/>
    </row>
    <row r="8098" spans="3:17" x14ac:dyDescent="0.25">
      <c r="C8098" s="12"/>
      <c r="D8098" s="7"/>
      <c r="P8098" s="14"/>
      <c r="Q8098" s="13"/>
    </row>
    <row r="8099" spans="3:17" x14ac:dyDescent="0.25">
      <c r="C8099" s="12"/>
      <c r="D8099" s="7"/>
      <c r="P8099" s="14"/>
      <c r="Q8099" s="13"/>
    </row>
    <row r="8100" spans="3:17" x14ac:dyDescent="0.25">
      <c r="C8100" s="12"/>
      <c r="D8100" s="7"/>
      <c r="P8100" s="14"/>
      <c r="Q8100" s="13"/>
    </row>
    <row r="8101" spans="3:17" x14ac:dyDescent="0.25">
      <c r="C8101" s="12"/>
      <c r="D8101" s="7"/>
      <c r="P8101" s="14"/>
      <c r="Q8101" s="13"/>
    </row>
    <row r="8102" spans="3:17" x14ac:dyDescent="0.25">
      <c r="C8102" s="12"/>
      <c r="D8102" s="7"/>
      <c r="P8102" s="14"/>
      <c r="Q8102" s="13"/>
    </row>
    <row r="8103" spans="3:17" x14ac:dyDescent="0.25">
      <c r="C8103" s="12"/>
      <c r="D8103" s="7"/>
      <c r="P8103" s="14"/>
      <c r="Q8103" s="13"/>
    </row>
    <row r="8104" spans="3:17" x14ac:dyDescent="0.25">
      <c r="C8104" s="12"/>
      <c r="D8104" s="7"/>
      <c r="P8104" s="14"/>
      <c r="Q8104" s="13"/>
    </row>
    <row r="8105" spans="3:17" x14ac:dyDescent="0.25">
      <c r="C8105" s="12"/>
      <c r="D8105" s="7"/>
      <c r="P8105" s="14"/>
      <c r="Q8105" s="13"/>
    </row>
    <row r="8106" spans="3:17" x14ac:dyDescent="0.25">
      <c r="C8106" s="12"/>
      <c r="D8106" s="7"/>
      <c r="P8106" s="14"/>
      <c r="Q8106" s="13"/>
    </row>
    <row r="8107" spans="3:17" x14ac:dyDescent="0.25">
      <c r="C8107" s="12"/>
      <c r="D8107" s="7"/>
      <c r="P8107" s="14"/>
      <c r="Q8107" s="13"/>
    </row>
    <row r="8108" spans="3:17" x14ac:dyDescent="0.25">
      <c r="C8108" s="12"/>
      <c r="D8108" s="7"/>
      <c r="P8108" s="14"/>
      <c r="Q8108" s="13"/>
    </row>
    <row r="8109" spans="3:17" x14ac:dyDescent="0.25">
      <c r="C8109" s="12"/>
      <c r="D8109" s="7"/>
      <c r="P8109" s="14"/>
      <c r="Q8109" s="13"/>
    </row>
    <row r="8110" spans="3:17" x14ac:dyDescent="0.25">
      <c r="C8110" s="12"/>
      <c r="D8110" s="7"/>
      <c r="P8110" s="14"/>
      <c r="Q8110" s="13"/>
    </row>
    <row r="8111" spans="3:17" x14ac:dyDescent="0.25">
      <c r="C8111" s="12"/>
      <c r="D8111" s="7"/>
      <c r="P8111" s="14"/>
      <c r="Q8111" s="13"/>
    </row>
    <row r="8112" spans="3:17" x14ac:dyDescent="0.25">
      <c r="C8112" s="12"/>
      <c r="D8112" s="7"/>
      <c r="P8112" s="14"/>
      <c r="Q8112" s="13"/>
    </row>
    <row r="8113" spans="3:17" x14ac:dyDescent="0.25">
      <c r="C8113" s="12"/>
      <c r="D8113" s="7"/>
      <c r="P8113" s="14"/>
      <c r="Q8113" s="13"/>
    </row>
    <row r="8114" spans="3:17" x14ac:dyDescent="0.25">
      <c r="C8114" s="12"/>
      <c r="D8114" s="7"/>
      <c r="P8114" s="14"/>
      <c r="Q8114" s="13"/>
    </row>
    <row r="8115" spans="3:17" x14ac:dyDescent="0.25">
      <c r="C8115" s="12"/>
      <c r="D8115" s="7"/>
      <c r="P8115" s="14"/>
      <c r="Q8115" s="13"/>
    </row>
    <row r="8116" spans="3:17" x14ac:dyDescent="0.25">
      <c r="C8116" s="12"/>
      <c r="D8116" s="7"/>
      <c r="P8116" s="14"/>
      <c r="Q8116" s="13"/>
    </row>
    <row r="8117" spans="3:17" x14ac:dyDescent="0.25">
      <c r="C8117" s="12"/>
      <c r="D8117" s="7"/>
      <c r="P8117" s="14"/>
      <c r="Q8117" s="13"/>
    </row>
    <row r="8118" spans="3:17" x14ac:dyDescent="0.25">
      <c r="C8118" s="12"/>
      <c r="D8118" s="7"/>
      <c r="P8118" s="14"/>
      <c r="Q8118" s="13"/>
    </row>
    <row r="8119" spans="3:17" x14ac:dyDescent="0.25">
      <c r="C8119" s="12"/>
      <c r="D8119" s="7"/>
      <c r="P8119" s="14"/>
      <c r="Q8119" s="13"/>
    </row>
    <row r="8120" spans="3:17" x14ac:dyDescent="0.25">
      <c r="C8120" s="12"/>
      <c r="D8120" s="7"/>
      <c r="P8120" s="14"/>
      <c r="Q8120" s="13"/>
    </row>
    <row r="8121" spans="3:17" x14ac:dyDescent="0.25">
      <c r="C8121" s="12"/>
      <c r="D8121" s="7"/>
      <c r="P8121" s="14"/>
      <c r="Q8121" s="13"/>
    </row>
    <row r="8122" spans="3:17" x14ac:dyDescent="0.25">
      <c r="C8122" s="12"/>
      <c r="D8122" s="7"/>
      <c r="P8122" s="14"/>
      <c r="Q8122" s="13"/>
    </row>
    <row r="8123" spans="3:17" x14ac:dyDescent="0.25">
      <c r="C8123" s="12"/>
      <c r="D8123" s="7"/>
      <c r="P8123" s="14"/>
      <c r="Q8123" s="13"/>
    </row>
    <row r="8124" spans="3:17" x14ac:dyDescent="0.25">
      <c r="C8124" s="12"/>
      <c r="D8124" s="7"/>
      <c r="P8124" s="14"/>
      <c r="Q8124" s="13"/>
    </row>
    <row r="8125" spans="3:17" x14ac:dyDescent="0.25">
      <c r="C8125" s="12"/>
      <c r="D8125" s="7"/>
      <c r="P8125" s="14"/>
      <c r="Q8125" s="13"/>
    </row>
    <row r="8126" spans="3:17" x14ac:dyDescent="0.25">
      <c r="C8126" s="12"/>
      <c r="D8126" s="7"/>
      <c r="P8126" s="14"/>
      <c r="Q8126" s="13"/>
    </row>
    <row r="8127" spans="3:17" x14ac:dyDescent="0.25">
      <c r="C8127" s="12"/>
      <c r="D8127" s="7"/>
      <c r="P8127" s="14"/>
      <c r="Q8127" s="13"/>
    </row>
    <row r="8128" spans="3:17" x14ac:dyDescent="0.25">
      <c r="C8128" s="12"/>
      <c r="D8128" s="7"/>
      <c r="P8128" s="14"/>
      <c r="Q8128" s="13"/>
    </row>
    <row r="8129" spans="3:17" x14ac:dyDescent="0.25">
      <c r="C8129" s="12"/>
      <c r="D8129" s="7"/>
      <c r="P8129" s="14"/>
      <c r="Q8129" s="13"/>
    </row>
    <row r="8130" spans="3:17" x14ac:dyDescent="0.25">
      <c r="C8130" s="12"/>
      <c r="D8130" s="7"/>
      <c r="P8130" s="14"/>
      <c r="Q8130" s="13"/>
    </row>
    <row r="8131" spans="3:17" x14ac:dyDescent="0.25">
      <c r="C8131" s="12"/>
      <c r="D8131" s="7"/>
      <c r="P8131" s="14"/>
      <c r="Q8131" s="13"/>
    </row>
    <row r="8132" spans="3:17" x14ac:dyDescent="0.25">
      <c r="C8132" s="12"/>
      <c r="D8132" s="7"/>
      <c r="P8132" s="14"/>
      <c r="Q8132" s="13"/>
    </row>
    <row r="8133" spans="3:17" x14ac:dyDescent="0.25">
      <c r="C8133" s="12"/>
      <c r="D8133" s="7"/>
      <c r="P8133" s="14"/>
      <c r="Q8133" s="13"/>
    </row>
    <row r="8134" spans="3:17" x14ac:dyDescent="0.25">
      <c r="C8134" s="12"/>
      <c r="D8134" s="7"/>
      <c r="P8134" s="14"/>
      <c r="Q8134" s="13"/>
    </row>
    <row r="8135" spans="3:17" x14ac:dyDescent="0.25">
      <c r="C8135" s="12"/>
      <c r="D8135" s="7"/>
      <c r="P8135" s="14"/>
      <c r="Q8135" s="13"/>
    </row>
    <row r="8136" spans="3:17" x14ac:dyDescent="0.25">
      <c r="C8136" s="12"/>
      <c r="D8136" s="7"/>
      <c r="P8136" s="14"/>
      <c r="Q8136" s="13"/>
    </row>
    <row r="8137" spans="3:17" x14ac:dyDescent="0.25">
      <c r="C8137" s="12"/>
      <c r="D8137" s="7"/>
      <c r="P8137" s="14"/>
      <c r="Q8137" s="13"/>
    </row>
    <row r="8138" spans="3:17" x14ac:dyDescent="0.25">
      <c r="C8138" s="12"/>
      <c r="D8138" s="7"/>
      <c r="P8138" s="14"/>
      <c r="Q8138" s="13"/>
    </row>
    <row r="8139" spans="3:17" x14ac:dyDescent="0.25">
      <c r="C8139" s="12"/>
      <c r="D8139" s="7"/>
      <c r="P8139" s="14"/>
      <c r="Q8139" s="13"/>
    </row>
    <row r="8140" spans="3:17" x14ac:dyDescent="0.25">
      <c r="C8140" s="12"/>
      <c r="D8140" s="7"/>
      <c r="P8140" s="14"/>
      <c r="Q8140" s="13"/>
    </row>
    <row r="8141" spans="3:17" x14ac:dyDescent="0.25">
      <c r="C8141" s="12"/>
      <c r="D8141" s="7"/>
      <c r="P8141" s="14"/>
      <c r="Q8141" s="13"/>
    </row>
    <row r="8142" spans="3:17" x14ac:dyDescent="0.25">
      <c r="C8142" s="12"/>
      <c r="D8142" s="7"/>
      <c r="P8142" s="14"/>
      <c r="Q8142" s="13"/>
    </row>
    <row r="8143" spans="3:17" x14ac:dyDescent="0.25">
      <c r="C8143" s="12"/>
      <c r="D8143" s="7"/>
      <c r="P8143" s="14"/>
      <c r="Q8143" s="13"/>
    </row>
    <row r="8144" spans="3:17" x14ac:dyDescent="0.25">
      <c r="C8144" s="12"/>
      <c r="D8144" s="7"/>
      <c r="P8144" s="14"/>
      <c r="Q8144" s="13"/>
    </row>
    <row r="8145" spans="3:17" x14ac:dyDescent="0.25">
      <c r="C8145" s="12"/>
      <c r="D8145" s="7"/>
      <c r="P8145" s="14"/>
      <c r="Q8145" s="13"/>
    </row>
    <row r="8146" spans="3:17" x14ac:dyDescent="0.25">
      <c r="C8146" s="12"/>
      <c r="D8146" s="7"/>
      <c r="P8146" s="14"/>
      <c r="Q8146" s="13"/>
    </row>
    <row r="8147" spans="3:17" x14ac:dyDescent="0.25">
      <c r="C8147" s="12"/>
      <c r="D8147" s="7"/>
      <c r="P8147" s="14"/>
      <c r="Q8147" s="13"/>
    </row>
    <row r="8148" spans="3:17" x14ac:dyDescent="0.25">
      <c r="C8148" s="12"/>
      <c r="D8148" s="7"/>
      <c r="P8148" s="14"/>
      <c r="Q8148" s="13"/>
    </row>
    <row r="8149" spans="3:17" x14ac:dyDescent="0.25">
      <c r="C8149" s="12"/>
      <c r="D8149" s="7"/>
      <c r="P8149" s="14"/>
      <c r="Q8149" s="13"/>
    </row>
    <row r="8150" spans="3:17" x14ac:dyDescent="0.25">
      <c r="C8150" s="12"/>
      <c r="D8150" s="7"/>
      <c r="P8150" s="14"/>
      <c r="Q8150" s="13"/>
    </row>
    <row r="8151" spans="3:17" x14ac:dyDescent="0.25">
      <c r="C8151" s="12"/>
      <c r="D8151" s="7"/>
      <c r="P8151" s="14"/>
      <c r="Q8151" s="13"/>
    </row>
    <row r="8152" spans="3:17" x14ac:dyDescent="0.25">
      <c r="C8152" s="12"/>
      <c r="D8152" s="7"/>
      <c r="P8152" s="14"/>
      <c r="Q8152" s="13"/>
    </row>
    <row r="8153" spans="3:17" x14ac:dyDescent="0.25">
      <c r="C8153" s="12"/>
      <c r="D8153" s="7"/>
      <c r="P8153" s="14"/>
      <c r="Q8153" s="13"/>
    </row>
    <row r="8154" spans="3:17" x14ac:dyDescent="0.25">
      <c r="C8154" s="12"/>
      <c r="D8154" s="7"/>
      <c r="P8154" s="14"/>
      <c r="Q8154" s="13"/>
    </row>
    <row r="8155" spans="3:17" x14ac:dyDescent="0.25">
      <c r="C8155" s="12"/>
      <c r="D8155" s="7"/>
      <c r="P8155" s="14"/>
      <c r="Q8155" s="13"/>
    </row>
    <row r="8156" spans="3:17" x14ac:dyDescent="0.25">
      <c r="C8156" s="12"/>
      <c r="D8156" s="7"/>
      <c r="P8156" s="14"/>
      <c r="Q8156" s="13"/>
    </row>
    <row r="8157" spans="3:17" x14ac:dyDescent="0.25">
      <c r="C8157" s="12"/>
      <c r="D8157" s="7"/>
      <c r="P8157" s="14"/>
      <c r="Q8157" s="13"/>
    </row>
    <row r="8158" spans="3:17" x14ac:dyDescent="0.25">
      <c r="C8158" s="12"/>
      <c r="D8158" s="7"/>
      <c r="P8158" s="14"/>
      <c r="Q8158" s="13"/>
    </row>
    <row r="8159" spans="3:17" x14ac:dyDescent="0.25">
      <c r="C8159" s="12"/>
      <c r="D8159" s="7"/>
      <c r="P8159" s="14"/>
      <c r="Q8159" s="13"/>
    </row>
    <row r="8160" spans="3:17" x14ac:dyDescent="0.25">
      <c r="C8160" s="12"/>
      <c r="D8160" s="7"/>
      <c r="P8160" s="14"/>
      <c r="Q8160" s="13"/>
    </row>
    <row r="8161" spans="3:17" x14ac:dyDescent="0.25">
      <c r="C8161" s="12"/>
      <c r="D8161" s="7"/>
      <c r="P8161" s="14"/>
      <c r="Q8161" s="13"/>
    </row>
    <row r="8162" spans="3:17" x14ac:dyDescent="0.25">
      <c r="C8162" s="12"/>
      <c r="D8162" s="7"/>
      <c r="P8162" s="14"/>
      <c r="Q8162" s="13"/>
    </row>
    <row r="8163" spans="3:17" x14ac:dyDescent="0.25">
      <c r="C8163" s="12"/>
      <c r="D8163" s="7"/>
      <c r="P8163" s="14"/>
      <c r="Q8163" s="13"/>
    </row>
    <row r="8164" spans="3:17" x14ac:dyDescent="0.25">
      <c r="C8164" s="12"/>
      <c r="D8164" s="7"/>
      <c r="P8164" s="14"/>
      <c r="Q8164" s="13"/>
    </row>
    <row r="8165" spans="3:17" x14ac:dyDescent="0.25">
      <c r="C8165" s="12"/>
      <c r="D8165" s="7"/>
      <c r="P8165" s="14"/>
      <c r="Q8165" s="13"/>
    </row>
    <row r="8166" spans="3:17" x14ac:dyDescent="0.25">
      <c r="C8166" s="12"/>
      <c r="D8166" s="7"/>
      <c r="P8166" s="14"/>
      <c r="Q8166" s="13"/>
    </row>
    <row r="8167" spans="3:17" x14ac:dyDescent="0.25">
      <c r="C8167" s="12"/>
      <c r="D8167" s="7"/>
      <c r="P8167" s="14"/>
      <c r="Q8167" s="13"/>
    </row>
    <row r="8168" spans="3:17" x14ac:dyDescent="0.25">
      <c r="C8168" s="12"/>
      <c r="D8168" s="7"/>
      <c r="P8168" s="14"/>
      <c r="Q8168" s="13"/>
    </row>
    <row r="8169" spans="3:17" x14ac:dyDescent="0.25">
      <c r="C8169" s="12"/>
      <c r="D8169" s="7"/>
      <c r="P8169" s="14"/>
      <c r="Q8169" s="13"/>
    </row>
    <row r="8170" spans="3:17" x14ac:dyDescent="0.25">
      <c r="C8170" s="12"/>
      <c r="D8170" s="7"/>
      <c r="P8170" s="14"/>
      <c r="Q8170" s="13"/>
    </row>
    <row r="8171" spans="3:17" x14ac:dyDescent="0.25">
      <c r="C8171" s="12"/>
      <c r="D8171" s="7"/>
      <c r="P8171" s="14"/>
      <c r="Q8171" s="13"/>
    </row>
    <row r="8172" spans="3:17" x14ac:dyDescent="0.25">
      <c r="C8172" s="12"/>
      <c r="D8172" s="7"/>
      <c r="P8172" s="14"/>
      <c r="Q8172" s="13"/>
    </row>
    <row r="8173" spans="3:17" x14ac:dyDescent="0.25">
      <c r="C8173" s="12"/>
      <c r="D8173" s="7"/>
      <c r="P8173" s="14"/>
      <c r="Q8173" s="13"/>
    </row>
    <row r="8174" spans="3:17" x14ac:dyDescent="0.25">
      <c r="C8174" s="12"/>
      <c r="D8174" s="7"/>
      <c r="P8174" s="14"/>
      <c r="Q8174" s="13"/>
    </row>
    <row r="8175" spans="3:17" x14ac:dyDescent="0.25">
      <c r="C8175" s="12"/>
      <c r="D8175" s="7"/>
      <c r="P8175" s="14"/>
      <c r="Q8175" s="13"/>
    </row>
    <row r="8176" spans="3:17" x14ac:dyDescent="0.25">
      <c r="C8176" s="12"/>
      <c r="D8176" s="7"/>
      <c r="P8176" s="14"/>
      <c r="Q8176" s="13"/>
    </row>
    <row r="8177" spans="3:17" x14ac:dyDescent="0.25">
      <c r="C8177" s="12"/>
      <c r="D8177" s="7"/>
      <c r="P8177" s="14"/>
      <c r="Q8177" s="13"/>
    </row>
    <row r="8178" spans="3:17" x14ac:dyDescent="0.25">
      <c r="C8178" s="12"/>
      <c r="D8178" s="7"/>
      <c r="P8178" s="14"/>
      <c r="Q8178" s="13"/>
    </row>
    <row r="8179" spans="3:17" x14ac:dyDescent="0.25">
      <c r="C8179" s="12"/>
      <c r="D8179" s="7"/>
      <c r="P8179" s="14"/>
      <c r="Q8179" s="13"/>
    </row>
    <row r="8180" spans="3:17" x14ac:dyDescent="0.25">
      <c r="C8180" s="12"/>
      <c r="D8180" s="7"/>
      <c r="P8180" s="14"/>
      <c r="Q8180" s="13"/>
    </row>
    <row r="8181" spans="3:17" x14ac:dyDescent="0.25">
      <c r="C8181" s="12"/>
      <c r="D8181" s="7"/>
      <c r="P8181" s="14"/>
      <c r="Q8181" s="13"/>
    </row>
    <row r="8182" spans="3:17" x14ac:dyDescent="0.25">
      <c r="C8182" s="12"/>
      <c r="D8182" s="7"/>
      <c r="P8182" s="14"/>
      <c r="Q8182" s="13"/>
    </row>
    <row r="8183" spans="3:17" x14ac:dyDescent="0.25">
      <c r="C8183" s="12"/>
      <c r="D8183" s="7"/>
      <c r="P8183" s="14"/>
      <c r="Q8183" s="13"/>
    </row>
    <row r="8184" spans="3:17" x14ac:dyDescent="0.25">
      <c r="C8184" s="12"/>
      <c r="D8184" s="7"/>
      <c r="P8184" s="14"/>
      <c r="Q8184" s="13"/>
    </row>
    <row r="8185" spans="3:17" x14ac:dyDescent="0.25">
      <c r="C8185" s="12"/>
      <c r="D8185" s="7"/>
      <c r="P8185" s="14"/>
      <c r="Q8185" s="13"/>
    </row>
    <row r="8186" spans="3:17" x14ac:dyDescent="0.25">
      <c r="C8186" s="12"/>
      <c r="D8186" s="7"/>
      <c r="P8186" s="14"/>
      <c r="Q8186" s="13"/>
    </row>
    <row r="8187" spans="3:17" x14ac:dyDescent="0.25">
      <c r="C8187" s="12"/>
      <c r="D8187" s="7"/>
      <c r="P8187" s="14"/>
      <c r="Q8187" s="13"/>
    </row>
    <row r="8188" spans="3:17" x14ac:dyDescent="0.25">
      <c r="C8188" s="12"/>
      <c r="D8188" s="7"/>
      <c r="P8188" s="14"/>
      <c r="Q8188" s="13"/>
    </row>
    <row r="8189" spans="3:17" x14ac:dyDescent="0.25">
      <c r="C8189" s="12"/>
      <c r="D8189" s="7"/>
      <c r="P8189" s="14"/>
      <c r="Q8189" s="13"/>
    </row>
    <row r="8190" spans="3:17" x14ac:dyDescent="0.25">
      <c r="C8190" s="12"/>
      <c r="D8190" s="7"/>
      <c r="P8190" s="14"/>
      <c r="Q8190" s="13"/>
    </row>
    <row r="8191" spans="3:17" x14ac:dyDescent="0.25">
      <c r="C8191" s="12"/>
      <c r="D8191" s="7"/>
      <c r="P8191" s="14"/>
      <c r="Q8191" s="13"/>
    </row>
    <row r="8192" spans="3:17" x14ac:dyDescent="0.25">
      <c r="C8192" s="12"/>
      <c r="D8192" s="7"/>
      <c r="P8192" s="14"/>
      <c r="Q8192" s="13"/>
    </row>
    <row r="8193" spans="3:17" x14ac:dyDescent="0.25">
      <c r="C8193" s="12"/>
      <c r="D8193" s="7"/>
      <c r="P8193" s="14"/>
      <c r="Q8193" s="13"/>
    </row>
    <row r="8194" spans="3:17" x14ac:dyDescent="0.25">
      <c r="C8194" s="12"/>
      <c r="D8194" s="7"/>
      <c r="P8194" s="14"/>
      <c r="Q8194" s="13"/>
    </row>
    <row r="8195" spans="3:17" x14ac:dyDescent="0.25">
      <c r="C8195" s="12"/>
      <c r="D8195" s="7"/>
      <c r="P8195" s="14"/>
      <c r="Q8195" s="13"/>
    </row>
    <row r="8196" spans="3:17" x14ac:dyDescent="0.25">
      <c r="C8196" s="12"/>
      <c r="D8196" s="7"/>
      <c r="P8196" s="14"/>
      <c r="Q8196" s="13"/>
    </row>
    <row r="8197" spans="3:17" x14ac:dyDescent="0.25">
      <c r="C8197" s="12"/>
      <c r="D8197" s="7"/>
      <c r="P8197" s="14"/>
      <c r="Q8197" s="13"/>
    </row>
    <row r="8198" spans="3:17" x14ac:dyDescent="0.25">
      <c r="C8198" s="12"/>
      <c r="D8198" s="7"/>
      <c r="P8198" s="14"/>
      <c r="Q8198" s="13"/>
    </row>
    <row r="8199" spans="3:17" x14ac:dyDescent="0.25">
      <c r="C8199" s="12"/>
      <c r="D8199" s="7"/>
      <c r="P8199" s="14"/>
      <c r="Q8199" s="13"/>
    </row>
    <row r="8200" spans="3:17" x14ac:dyDescent="0.25">
      <c r="C8200" s="12"/>
      <c r="D8200" s="7"/>
      <c r="P8200" s="14"/>
      <c r="Q8200" s="13"/>
    </row>
    <row r="8201" spans="3:17" x14ac:dyDescent="0.25">
      <c r="C8201" s="12"/>
      <c r="D8201" s="7"/>
      <c r="P8201" s="14"/>
      <c r="Q8201" s="13"/>
    </row>
    <row r="8202" spans="3:17" x14ac:dyDescent="0.25">
      <c r="C8202" s="12"/>
      <c r="D8202" s="7"/>
      <c r="P8202" s="14"/>
      <c r="Q8202" s="13"/>
    </row>
    <row r="8203" spans="3:17" x14ac:dyDescent="0.25">
      <c r="C8203" s="12"/>
      <c r="D8203" s="7"/>
      <c r="P8203" s="14"/>
      <c r="Q8203" s="13"/>
    </row>
    <row r="8204" spans="3:17" x14ac:dyDescent="0.25">
      <c r="C8204" s="12"/>
      <c r="D8204" s="7"/>
      <c r="P8204" s="14"/>
      <c r="Q8204" s="13"/>
    </row>
    <row r="8205" spans="3:17" x14ac:dyDescent="0.25">
      <c r="C8205" s="12"/>
      <c r="D8205" s="7"/>
      <c r="P8205" s="14"/>
      <c r="Q8205" s="13"/>
    </row>
    <row r="8206" spans="3:17" x14ac:dyDescent="0.25">
      <c r="C8206" s="12"/>
      <c r="D8206" s="7"/>
      <c r="P8206" s="14"/>
      <c r="Q8206" s="13"/>
    </row>
    <row r="8207" spans="3:17" x14ac:dyDescent="0.25">
      <c r="C8207" s="12"/>
      <c r="D8207" s="7"/>
      <c r="P8207" s="14"/>
      <c r="Q8207" s="13"/>
    </row>
    <row r="8208" spans="3:17" x14ac:dyDescent="0.25">
      <c r="C8208" s="12"/>
      <c r="D8208" s="7"/>
      <c r="P8208" s="14"/>
      <c r="Q8208" s="13"/>
    </row>
    <row r="8209" spans="3:17" x14ac:dyDescent="0.25">
      <c r="C8209" s="12"/>
      <c r="D8209" s="7"/>
      <c r="P8209" s="14"/>
      <c r="Q8209" s="13"/>
    </row>
    <row r="8210" spans="3:17" x14ac:dyDescent="0.25">
      <c r="C8210" s="12"/>
      <c r="D8210" s="7"/>
      <c r="P8210" s="14"/>
      <c r="Q8210" s="13"/>
    </row>
    <row r="8211" spans="3:17" x14ac:dyDescent="0.25">
      <c r="C8211" s="12"/>
      <c r="D8211" s="7"/>
      <c r="P8211" s="14"/>
      <c r="Q8211" s="13"/>
    </row>
    <row r="8212" spans="3:17" x14ac:dyDescent="0.25">
      <c r="C8212" s="12"/>
      <c r="D8212" s="7"/>
      <c r="P8212" s="14"/>
      <c r="Q8212" s="13"/>
    </row>
    <row r="8213" spans="3:17" x14ac:dyDescent="0.25">
      <c r="C8213" s="12"/>
      <c r="D8213" s="7"/>
      <c r="P8213" s="14"/>
      <c r="Q8213" s="13"/>
    </row>
    <row r="8214" spans="3:17" x14ac:dyDescent="0.25">
      <c r="C8214" s="12"/>
      <c r="D8214" s="7"/>
      <c r="P8214" s="14"/>
      <c r="Q8214" s="13"/>
    </row>
    <row r="8215" spans="3:17" x14ac:dyDescent="0.25">
      <c r="C8215" s="12"/>
      <c r="D8215" s="7"/>
      <c r="P8215" s="14"/>
      <c r="Q8215" s="13"/>
    </row>
    <row r="8216" spans="3:17" x14ac:dyDescent="0.25">
      <c r="C8216" s="12"/>
      <c r="D8216" s="7"/>
      <c r="P8216" s="14"/>
      <c r="Q8216" s="13"/>
    </row>
    <row r="8217" spans="3:17" x14ac:dyDescent="0.25">
      <c r="C8217" s="12"/>
      <c r="D8217" s="7"/>
      <c r="P8217" s="14"/>
      <c r="Q8217" s="13"/>
    </row>
    <row r="8218" spans="3:17" x14ac:dyDescent="0.25">
      <c r="C8218" s="12"/>
      <c r="D8218" s="7"/>
      <c r="P8218" s="14"/>
      <c r="Q8218" s="13"/>
    </row>
    <row r="8219" spans="3:17" x14ac:dyDescent="0.25">
      <c r="C8219" s="12"/>
      <c r="D8219" s="7"/>
      <c r="P8219" s="14"/>
      <c r="Q8219" s="13"/>
    </row>
    <row r="8220" spans="3:17" x14ac:dyDescent="0.25">
      <c r="C8220" s="12"/>
      <c r="D8220" s="7"/>
      <c r="P8220" s="14"/>
      <c r="Q8220" s="13"/>
    </row>
    <row r="8221" spans="3:17" x14ac:dyDescent="0.25">
      <c r="C8221" s="12"/>
      <c r="D8221" s="7"/>
      <c r="P8221" s="14"/>
      <c r="Q8221" s="13"/>
    </row>
    <row r="8222" spans="3:17" x14ac:dyDescent="0.25">
      <c r="C8222" s="12"/>
      <c r="D8222" s="7"/>
      <c r="P8222" s="14"/>
      <c r="Q8222" s="13"/>
    </row>
    <row r="8223" spans="3:17" x14ac:dyDescent="0.25">
      <c r="C8223" s="12"/>
      <c r="D8223" s="7"/>
      <c r="P8223" s="14"/>
      <c r="Q8223" s="13"/>
    </row>
    <row r="8224" spans="3:17" x14ac:dyDescent="0.25">
      <c r="C8224" s="12"/>
      <c r="D8224" s="7"/>
      <c r="P8224" s="14"/>
      <c r="Q8224" s="13"/>
    </row>
    <row r="8225" spans="3:17" x14ac:dyDescent="0.25">
      <c r="C8225" s="12"/>
      <c r="D8225" s="7"/>
      <c r="P8225" s="14"/>
      <c r="Q8225" s="13"/>
    </row>
    <row r="8226" spans="3:17" x14ac:dyDescent="0.25">
      <c r="C8226" s="12"/>
      <c r="D8226" s="7"/>
      <c r="P8226" s="14"/>
      <c r="Q8226" s="13"/>
    </row>
    <row r="8227" spans="3:17" x14ac:dyDescent="0.25">
      <c r="C8227" s="12"/>
      <c r="D8227" s="7"/>
      <c r="P8227" s="14"/>
      <c r="Q8227" s="13"/>
    </row>
    <row r="8228" spans="3:17" x14ac:dyDescent="0.25">
      <c r="C8228" s="12"/>
      <c r="D8228" s="7"/>
      <c r="P8228" s="14"/>
      <c r="Q8228" s="13"/>
    </row>
    <row r="8229" spans="3:17" x14ac:dyDescent="0.25">
      <c r="C8229" s="12"/>
      <c r="D8229" s="7"/>
      <c r="P8229" s="14"/>
      <c r="Q8229" s="13"/>
    </row>
    <row r="8230" spans="3:17" x14ac:dyDescent="0.25">
      <c r="C8230" s="12"/>
      <c r="D8230" s="7"/>
      <c r="P8230" s="14"/>
      <c r="Q8230" s="13"/>
    </row>
    <row r="8231" spans="3:17" x14ac:dyDescent="0.25">
      <c r="C8231" s="12"/>
      <c r="D8231" s="7"/>
      <c r="P8231" s="14"/>
      <c r="Q8231" s="13"/>
    </row>
    <row r="8232" spans="3:17" x14ac:dyDescent="0.25">
      <c r="C8232" s="12"/>
      <c r="D8232" s="7"/>
      <c r="P8232" s="14"/>
      <c r="Q8232" s="13"/>
    </row>
    <row r="8233" spans="3:17" x14ac:dyDescent="0.25">
      <c r="C8233" s="12"/>
      <c r="D8233" s="7"/>
      <c r="P8233" s="14"/>
      <c r="Q8233" s="13"/>
    </row>
    <row r="8234" spans="3:17" x14ac:dyDescent="0.25">
      <c r="C8234" s="12"/>
      <c r="D8234" s="7"/>
      <c r="P8234" s="14"/>
      <c r="Q8234" s="13"/>
    </row>
    <row r="8235" spans="3:17" x14ac:dyDescent="0.25">
      <c r="C8235" s="12"/>
      <c r="D8235" s="7"/>
      <c r="P8235" s="14"/>
      <c r="Q8235" s="13"/>
    </row>
    <row r="8236" spans="3:17" x14ac:dyDescent="0.25">
      <c r="C8236" s="12"/>
      <c r="D8236" s="7"/>
      <c r="P8236" s="14"/>
      <c r="Q8236" s="13"/>
    </row>
    <row r="8237" spans="3:17" x14ac:dyDescent="0.25">
      <c r="C8237" s="12"/>
      <c r="D8237" s="7"/>
      <c r="P8237" s="14"/>
      <c r="Q8237" s="13"/>
    </row>
    <row r="8238" spans="3:17" x14ac:dyDescent="0.25">
      <c r="C8238" s="12"/>
      <c r="D8238" s="7"/>
      <c r="P8238" s="14"/>
      <c r="Q8238" s="13"/>
    </row>
    <row r="8239" spans="3:17" x14ac:dyDescent="0.25">
      <c r="C8239" s="12"/>
      <c r="D8239" s="7"/>
      <c r="P8239" s="14"/>
      <c r="Q8239" s="13"/>
    </row>
    <row r="8240" spans="3:17" x14ac:dyDescent="0.25">
      <c r="C8240" s="12"/>
      <c r="D8240" s="7"/>
      <c r="P8240" s="14"/>
      <c r="Q8240" s="13"/>
    </row>
    <row r="8241" spans="3:17" x14ac:dyDescent="0.25">
      <c r="C8241" s="12"/>
      <c r="D8241" s="7"/>
      <c r="P8241" s="14"/>
      <c r="Q8241" s="13"/>
    </row>
    <row r="8242" spans="3:17" x14ac:dyDescent="0.25">
      <c r="C8242" s="12"/>
      <c r="D8242" s="7"/>
      <c r="P8242" s="14"/>
      <c r="Q8242" s="13"/>
    </row>
    <row r="8243" spans="3:17" x14ac:dyDescent="0.25">
      <c r="C8243" s="12"/>
      <c r="D8243" s="7"/>
      <c r="P8243" s="14"/>
      <c r="Q8243" s="13"/>
    </row>
    <row r="8244" spans="3:17" x14ac:dyDescent="0.25">
      <c r="C8244" s="12"/>
      <c r="D8244" s="7"/>
      <c r="P8244" s="14"/>
      <c r="Q8244" s="13"/>
    </row>
    <row r="8245" spans="3:17" x14ac:dyDescent="0.25">
      <c r="C8245" s="12"/>
      <c r="D8245" s="7"/>
      <c r="P8245" s="14"/>
      <c r="Q8245" s="13"/>
    </row>
    <row r="8246" spans="3:17" x14ac:dyDescent="0.25">
      <c r="C8246" s="12"/>
      <c r="D8246" s="7"/>
      <c r="P8246" s="14"/>
      <c r="Q8246" s="13"/>
    </row>
    <row r="8247" spans="3:17" x14ac:dyDescent="0.25">
      <c r="C8247" s="12"/>
      <c r="D8247" s="7"/>
      <c r="P8247" s="14"/>
      <c r="Q8247" s="13"/>
    </row>
    <row r="8248" spans="3:17" x14ac:dyDescent="0.25">
      <c r="C8248" s="12"/>
      <c r="D8248" s="7"/>
      <c r="P8248" s="14"/>
      <c r="Q8248" s="13"/>
    </row>
    <row r="8249" spans="3:17" x14ac:dyDescent="0.25">
      <c r="C8249" s="12"/>
      <c r="D8249" s="7"/>
      <c r="P8249" s="14"/>
      <c r="Q8249" s="13"/>
    </row>
    <row r="8250" spans="3:17" x14ac:dyDescent="0.25">
      <c r="C8250" s="12"/>
      <c r="D8250" s="7"/>
      <c r="P8250" s="14"/>
      <c r="Q8250" s="13"/>
    </row>
    <row r="8251" spans="3:17" x14ac:dyDescent="0.25">
      <c r="C8251" s="12"/>
      <c r="D8251" s="7"/>
      <c r="P8251" s="14"/>
      <c r="Q8251" s="13"/>
    </row>
    <row r="8252" spans="3:17" x14ac:dyDescent="0.25">
      <c r="C8252" s="12"/>
      <c r="D8252" s="7"/>
      <c r="P8252" s="14"/>
      <c r="Q8252" s="13"/>
    </row>
    <row r="8253" spans="3:17" x14ac:dyDescent="0.25">
      <c r="C8253" s="12"/>
      <c r="D8253" s="7"/>
      <c r="P8253" s="14"/>
      <c r="Q8253" s="13"/>
    </row>
    <row r="8254" spans="3:17" x14ac:dyDescent="0.25">
      <c r="C8254" s="12"/>
      <c r="D8254" s="7"/>
      <c r="P8254" s="14"/>
      <c r="Q8254" s="13"/>
    </row>
    <row r="8255" spans="3:17" x14ac:dyDescent="0.25">
      <c r="C8255" s="12"/>
      <c r="D8255" s="7"/>
      <c r="P8255" s="14"/>
      <c r="Q8255" s="13"/>
    </row>
    <row r="8256" spans="3:17" x14ac:dyDescent="0.25">
      <c r="C8256" s="12"/>
      <c r="D8256" s="7"/>
      <c r="P8256" s="14"/>
      <c r="Q8256" s="13"/>
    </row>
    <row r="8257" spans="3:17" x14ac:dyDescent="0.25">
      <c r="C8257" s="12"/>
      <c r="D8257" s="7"/>
      <c r="P8257" s="14"/>
      <c r="Q8257" s="13"/>
    </row>
    <row r="8258" spans="3:17" x14ac:dyDescent="0.25">
      <c r="C8258" s="12"/>
      <c r="D8258" s="7"/>
      <c r="P8258" s="14"/>
      <c r="Q8258" s="13"/>
    </row>
    <row r="8259" spans="3:17" x14ac:dyDescent="0.25">
      <c r="C8259" s="12"/>
      <c r="D8259" s="7"/>
      <c r="P8259" s="14"/>
      <c r="Q8259" s="13"/>
    </row>
    <row r="8260" spans="3:17" x14ac:dyDescent="0.25">
      <c r="C8260" s="12"/>
      <c r="D8260" s="7"/>
      <c r="P8260" s="14"/>
      <c r="Q8260" s="13"/>
    </row>
    <row r="8261" spans="3:17" x14ac:dyDescent="0.25">
      <c r="C8261" s="12"/>
      <c r="D8261" s="7"/>
      <c r="P8261" s="14"/>
      <c r="Q8261" s="13"/>
    </row>
    <row r="8262" spans="3:17" x14ac:dyDescent="0.25">
      <c r="C8262" s="12"/>
      <c r="D8262" s="7"/>
      <c r="P8262" s="14"/>
      <c r="Q8262" s="13"/>
    </row>
    <row r="8263" spans="3:17" x14ac:dyDescent="0.25">
      <c r="C8263" s="12"/>
      <c r="D8263" s="7"/>
      <c r="P8263" s="14"/>
      <c r="Q8263" s="13"/>
    </row>
    <row r="8264" spans="3:17" x14ac:dyDescent="0.25">
      <c r="C8264" s="12"/>
      <c r="D8264" s="7"/>
      <c r="P8264" s="14"/>
      <c r="Q8264" s="13"/>
    </row>
    <row r="8265" spans="3:17" x14ac:dyDescent="0.25">
      <c r="C8265" s="12"/>
      <c r="D8265" s="7"/>
      <c r="P8265" s="14"/>
      <c r="Q8265" s="13"/>
    </row>
    <row r="8266" spans="3:17" x14ac:dyDescent="0.25">
      <c r="C8266" s="12"/>
      <c r="D8266" s="7"/>
      <c r="P8266" s="14"/>
      <c r="Q8266" s="13"/>
    </row>
    <row r="8267" spans="3:17" x14ac:dyDescent="0.25">
      <c r="C8267" s="12"/>
      <c r="D8267" s="7"/>
      <c r="P8267" s="14"/>
      <c r="Q8267" s="13"/>
    </row>
    <row r="8268" spans="3:17" x14ac:dyDescent="0.25">
      <c r="C8268" s="12"/>
      <c r="D8268" s="7"/>
      <c r="P8268" s="14"/>
      <c r="Q8268" s="13"/>
    </row>
    <row r="8269" spans="3:17" x14ac:dyDescent="0.25">
      <c r="C8269" s="12"/>
      <c r="D8269" s="7"/>
      <c r="P8269" s="14"/>
      <c r="Q8269" s="13"/>
    </row>
    <row r="8270" spans="3:17" x14ac:dyDescent="0.25">
      <c r="C8270" s="12"/>
      <c r="D8270" s="7"/>
      <c r="P8270" s="14"/>
      <c r="Q8270" s="13"/>
    </row>
    <row r="8271" spans="3:17" x14ac:dyDescent="0.25">
      <c r="C8271" s="12"/>
      <c r="D8271" s="7"/>
      <c r="P8271" s="14"/>
      <c r="Q8271" s="13"/>
    </row>
    <row r="8272" spans="3:17" x14ac:dyDescent="0.25">
      <c r="C8272" s="12"/>
      <c r="D8272" s="7"/>
      <c r="P8272" s="14"/>
      <c r="Q8272" s="13"/>
    </row>
    <row r="8273" spans="3:17" x14ac:dyDescent="0.25">
      <c r="C8273" s="12"/>
      <c r="D8273" s="7"/>
      <c r="P8273" s="14"/>
      <c r="Q8273" s="13"/>
    </row>
    <row r="8274" spans="3:17" x14ac:dyDescent="0.25">
      <c r="C8274" s="12"/>
      <c r="D8274" s="7"/>
      <c r="P8274" s="14"/>
      <c r="Q8274" s="13"/>
    </row>
    <row r="8275" spans="3:17" x14ac:dyDescent="0.25">
      <c r="C8275" s="12"/>
      <c r="D8275" s="7"/>
      <c r="P8275" s="14"/>
      <c r="Q8275" s="13"/>
    </row>
    <row r="8276" spans="3:17" x14ac:dyDescent="0.25">
      <c r="C8276" s="12"/>
      <c r="D8276" s="7"/>
      <c r="P8276" s="14"/>
      <c r="Q8276" s="13"/>
    </row>
    <row r="8277" spans="3:17" x14ac:dyDescent="0.25">
      <c r="C8277" s="12"/>
      <c r="D8277" s="7"/>
      <c r="P8277" s="14"/>
      <c r="Q8277" s="13"/>
    </row>
    <row r="8278" spans="3:17" x14ac:dyDescent="0.25">
      <c r="C8278" s="12"/>
      <c r="D8278" s="7"/>
      <c r="P8278" s="14"/>
      <c r="Q8278" s="13"/>
    </row>
    <row r="8279" spans="3:17" x14ac:dyDescent="0.25">
      <c r="C8279" s="12"/>
      <c r="D8279" s="7"/>
      <c r="P8279" s="14"/>
      <c r="Q8279" s="13"/>
    </row>
    <row r="8280" spans="3:17" x14ac:dyDescent="0.25">
      <c r="C8280" s="12"/>
      <c r="D8280" s="7"/>
      <c r="P8280" s="14"/>
      <c r="Q8280" s="13"/>
    </row>
    <row r="8281" spans="3:17" x14ac:dyDescent="0.25">
      <c r="C8281" s="12"/>
      <c r="D8281" s="7"/>
      <c r="P8281" s="14"/>
      <c r="Q8281" s="13"/>
    </row>
    <row r="8282" spans="3:17" x14ac:dyDescent="0.25">
      <c r="C8282" s="12"/>
      <c r="D8282" s="7"/>
      <c r="P8282" s="14"/>
      <c r="Q8282" s="13"/>
    </row>
    <row r="8283" spans="3:17" x14ac:dyDescent="0.25">
      <c r="C8283" s="12"/>
      <c r="D8283" s="7"/>
      <c r="P8283" s="14"/>
      <c r="Q8283" s="13"/>
    </row>
    <row r="8284" spans="3:17" x14ac:dyDescent="0.25">
      <c r="C8284" s="12"/>
      <c r="D8284" s="7"/>
      <c r="P8284" s="14"/>
      <c r="Q8284" s="13"/>
    </row>
    <row r="8285" spans="3:17" x14ac:dyDescent="0.25">
      <c r="C8285" s="12"/>
      <c r="D8285" s="7"/>
      <c r="P8285" s="14"/>
      <c r="Q8285" s="13"/>
    </row>
    <row r="8286" spans="3:17" x14ac:dyDescent="0.25">
      <c r="C8286" s="12"/>
      <c r="D8286" s="7"/>
      <c r="P8286" s="14"/>
      <c r="Q8286" s="13"/>
    </row>
    <row r="8287" spans="3:17" x14ac:dyDescent="0.25">
      <c r="C8287" s="12"/>
      <c r="D8287" s="7"/>
      <c r="P8287" s="14"/>
      <c r="Q8287" s="13"/>
    </row>
    <row r="8288" spans="3:17" x14ac:dyDescent="0.25">
      <c r="C8288" s="12"/>
      <c r="D8288" s="7"/>
      <c r="P8288" s="14"/>
      <c r="Q8288" s="13"/>
    </row>
    <row r="8289" spans="3:17" x14ac:dyDescent="0.25">
      <c r="C8289" s="12"/>
      <c r="D8289" s="7"/>
      <c r="P8289" s="14"/>
      <c r="Q8289" s="13"/>
    </row>
    <row r="8290" spans="3:17" x14ac:dyDescent="0.25">
      <c r="C8290" s="12"/>
      <c r="D8290" s="7"/>
      <c r="P8290" s="14"/>
      <c r="Q8290" s="13"/>
    </row>
    <row r="8291" spans="3:17" x14ac:dyDescent="0.25">
      <c r="C8291" s="12"/>
      <c r="D8291" s="7"/>
      <c r="P8291" s="14"/>
      <c r="Q8291" s="13"/>
    </row>
    <row r="8292" spans="3:17" x14ac:dyDescent="0.25">
      <c r="C8292" s="12"/>
      <c r="D8292" s="7"/>
      <c r="P8292" s="14"/>
      <c r="Q8292" s="13"/>
    </row>
    <row r="8293" spans="3:17" x14ac:dyDescent="0.25">
      <c r="C8293" s="12"/>
      <c r="D8293" s="7"/>
      <c r="P8293" s="14"/>
      <c r="Q8293" s="13"/>
    </row>
    <row r="8294" spans="3:17" x14ac:dyDescent="0.25">
      <c r="C8294" s="12"/>
      <c r="D8294" s="7"/>
      <c r="P8294" s="14"/>
      <c r="Q8294" s="13"/>
    </row>
    <row r="8295" spans="3:17" x14ac:dyDescent="0.25">
      <c r="C8295" s="12"/>
      <c r="D8295" s="7"/>
      <c r="P8295" s="14"/>
      <c r="Q8295" s="13"/>
    </row>
    <row r="8296" spans="3:17" x14ac:dyDescent="0.25">
      <c r="C8296" s="12"/>
      <c r="D8296" s="7"/>
      <c r="P8296" s="14"/>
      <c r="Q8296" s="13"/>
    </row>
    <row r="8297" spans="3:17" x14ac:dyDescent="0.25">
      <c r="C8297" s="12"/>
      <c r="D8297" s="7"/>
      <c r="P8297" s="14"/>
      <c r="Q8297" s="13"/>
    </row>
    <row r="8298" spans="3:17" x14ac:dyDescent="0.25">
      <c r="C8298" s="12"/>
      <c r="D8298" s="7"/>
      <c r="P8298" s="14"/>
      <c r="Q8298" s="13"/>
    </row>
    <row r="8299" spans="3:17" x14ac:dyDescent="0.25">
      <c r="C8299" s="12"/>
      <c r="D8299" s="7"/>
      <c r="P8299" s="14"/>
      <c r="Q8299" s="13"/>
    </row>
    <row r="8300" spans="3:17" x14ac:dyDescent="0.25">
      <c r="C8300" s="12"/>
      <c r="D8300" s="7"/>
      <c r="P8300" s="14"/>
      <c r="Q8300" s="13"/>
    </row>
    <row r="8301" spans="3:17" x14ac:dyDescent="0.25">
      <c r="C8301" s="12"/>
      <c r="D8301" s="7"/>
      <c r="P8301" s="14"/>
      <c r="Q8301" s="13"/>
    </row>
    <row r="8302" spans="3:17" x14ac:dyDescent="0.25">
      <c r="C8302" s="12"/>
      <c r="D8302" s="7"/>
      <c r="P8302" s="14"/>
      <c r="Q8302" s="13"/>
    </row>
    <row r="8303" spans="3:17" x14ac:dyDescent="0.25">
      <c r="C8303" s="12"/>
      <c r="D8303" s="7"/>
      <c r="P8303" s="14"/>
      <c r="Q8303" s="13"/>
    </row>
    <row r="8304" spans="3:17" x14ac:dyDescent="0.25">
      <c r="C8304" s="12"/>
      <c r="D8304" s="7"/>
      <c r="P8304" s="14"/>
      <c r="Q8304" s="13"/>
    </row>
    <row r="8305" spans="3:17" x14ac:dyDescent="0.25">
      <c r="C8305" s="12"/>
      <c r="D8305" s="7"/>
      <c r="P8305" s="14"/>
      <c r="Q8305" s="13"/>
    </row>
    <row r="8306" spans="3:17" x14ac:dyDescent="0.25">
      <c r="C8306" s="12"/>
      <c r="D8306" s="7"/>
      <c r="P8306" s="14"/>
      <c r="Q8306" s="13"/>
    </row>
    <row r="8307" spans="3:17" x14ac:dyDescent="0.25">
      <c r="C8307" s="12"/>
      <c r="D8307" s="7"/>
      <c r="P8307" s="14"/>
      <c r="Q8307" s="13"/>
    </row>
    <row r="8308" spans="3:17" x14ac:dyDescent="0.25">
      <c r="C8308" s="12"/>
      <c r="D8308" s="7"/>
      <c r="P8308" s="14"/>
      <c r="Q8308" s="13"/>
    </row>
    <row r="8309" spans="3:17" x14ac:dyDescent="0.25">
      <c r="C8309" s="12"/>
      <c r="D8309" s="7"/>
      <c r="P8309" s="14"/>
      <c r="Q8309" s="13"/>
    </row>
    <row r="8310" spans="3:17" x14ac:dyDescent="0.25">
      <c r="C8310" s="12"/>
      <c r="D8310" s="7"/>
      <c r="P8310" s="14"/>
      <c r="Q8310" s="13"/>
    </row>
    <row r="8311" spans="3:17" x14ac:dyDescent="0.25">
      <c r="C8311" s="12"/>
      <c r="D8311" s="7"/>
      <c r="P8311" s="14"/>
      <c r="Q8311" s="13"/>
    </row>
    <row r="8312" spans="3:17" x14ac:dyDescent="0.25">
      <c r="C8312" s="12"/>
      <c r="D8312" s="7"/>
      <c r="P8312" s="14"/>
      <c r="Q8312" s="13"/>
    </row>
    <row r="8313" spans="3:17" x14ac:dyDescent="0.25">
      <c r="C8313" s="12"/>
      <c r="D8313" s="7"/>
      <c r="P8313" s="14"/>
      <c r="Q8313" s="13"/>
    </row>
    <row r="8314" spans="3:17" x14ac:dyDescent="0.25">
      <c r="C8314" s="12"/>
      <c r="D8314" s="7"/>
      <c r="P8314" s="14"/>
      <c r="Q8314" s="13"/>
    </row>
    <row r="8315" spans="3:17" x14ac:dyDescent="0.25">
      <c r="C8315" s="12"/>
      <c r="D8315" s="7"/>
      <c r="P8315" s="14"/>
      <c r="Q8315" s="13"/>
    </row>
    <row r="8316" spans="3:17" x14ac:dyDescent="0.25">
      <c r="C8316" s="12"/>
      <c r="D8316" s="7"/>
      <c r="P8316" s="14"/>
      <c r="Q8316" s="13"/>
    </row>
    <row r="8317" spans="3:17" x14ac:dyDescent="0.25">
      <c r="C8317" s="12"/>
      <c r="D8317" s="7"/>
      <c r="P8317" s="14"/>
      <c r="Q8317" s="13"/>
    </row>
    <row r="8318" spans="3:17" x14ac:dyDescent="0.25">
      <c r="C8318" s="12"/>
      <c r="D8318" s="7"/>
      <c r="P8318" s="14"/>
      <c r="Q8318" s="13"/>
    </row>
    <row r="8319" spans="3:17" x14ac:dyDescent="0.25">
      <c r="C8319" s="12"/>
      <c r="D8319" s="7"/>
      <c r="P8319" s="14"/>
      <c r="Q8319" s="13"/>
    </row>
    <row r="8320" spans="3:17" x14ac:dyDescent="0.25">
      <c r="C8320" s="12"/>
      <c r="D8320" s="7"/>
      <c r="P8320" s="14"/>
      <c r="Q8320" s="13"/>
    </row>
    <row r="8321" spans="3:17" x14ac:dyDescent="0.25">
      <c r="C8321" s="12"/>
      <c r="D8321" s="7"/>
      <c r="P8321" s="14"/>
      <c r="Q8321" s="13"/>
    </row>
    <row r="8322" spans="3:17" x14ac:dyDescent="0.25">
      <c r="C8322" s="12"/>
      <c r="D8322" s="7"/>
      <c r="P8322" s="14"/>
      <c r="Q8322" s="13"/>
    </row>
    <row r="8323" spans="3:17" x14ac:dyDescent="0.25">
      <c r="C8323" s="12"/>
      <c r="D8323" s="7"/>
      <c r="P8323" s="14"/>
      <c r="Q8323" s="13"/>
    </row>
    <row r="8324" spans="3:17" x14ac:dyDescent="0.25">
      <c r="C8324" s="12"/>
      <c r="D8324" s="7"/>
      <c r="P8324" s="14"/>
      <c r="Q8324" s="13"/>
    </row>
    <row r="8325" spans="3:17" x14ac:dyDescent="0.25">
      <c r="C8325" s="12"/>
      <c r="D8325" s="7"/>
      <c r="P8325" s="14"/>
      <c r="Q8325" s="13"/>
    </row>
    <row r="8326" spans="3:17" x14ac:dyDescent="0.25">
      <c r="C8326" s="12"/>
      <c r="D8326" s="7"/>
      <c r="P8326" s="14"/>
      <c r="Q8326" s="13"/>
    </row>
    <row r="8327" spans="3:17" x14ac:dyDescent="0.25">
      <c r="C8327" s="12"/>
      <c r="D8327" s="7"/>
      <c r="P8327" s="14"/>
      <c r="Q8327" s="13"/>
    </row>
    <row r="8328" spans="3:17" x14ac:dyDescent="0.25">
      <c r="C8328" s="12"/>
      <c r="D8328" s="7"/>
      <c r="P8328" s="14"/>
      <c r="Q8328" s="13"/>
    </row>
    <row r="8329" spans="3:17" x14ac:dyDescent="0.25">
      <c r="C8329" s="12"/>
      <c r="D8329" s="7"/>
      <c r="P8329" s="14"/>
      <c r="Q8329" s="13"/>
    </row>
    <row r="8330" spans="3:17" x14ac:dyDescent="0.25">
      <c r="C8330" s="12"/>
      <c r="D8330" s="7"/>
      <c r="P8330" s="14"/>
      <c r="Q8330" s="13"/>
    </row>
    <row r="8331" spans="3:17" x14ac:dyDescent="0.25">
      <c r="C8331" s="12"/>
      <c r="D8331" s="7"/>
      <c r="P8331" s="14"/>
      <c r="Q8331" s="13"/>
    </row>
    <row r="8332" spans="3:17" x14ac:dyDescent="0.25">
      <c r="C8332" s="12"/>
      <c r="D8332" s="7"/>
      <c r="P8332" s="14"/>
      <c r="Q8332" s="13"/>
    </row>
    <row r="8333" spans="3:17" x14ac:dyDescent="0.25">
      <c r="C8333" s="12"/>
      <c r="D8333" s="7"/>
      <c r="P8333" s="14"/>
      <c r="Q8333" s="13"/>
    </row>
    <row r="8334" spans="3:17" x14ac:dyDescent="0.25">
      <c r="C8334" s="12"/>
      <c r="D8334" s="7"/>
      <c r="P8334" s="14"/>
      <c r="Q8334" s="13"/>
    </row>
    <row r="8335" spans="3:17" x14ac:dyDescent="0.25">
      <c r="C8335" s="12"/>
      <c r="D8335" s="7"/>
      <c r="P8335" s="14"/>
      <c r="Q8335" s="13"/>
    </row>
    <row r="8336" spans="3:17" x14ac:dyDescent="0.25">
      <c r="C8336" s="12"/>
      <c r="D8336" s="7"/>
      <c r="P8336" s="14"/>
      <c r="Q8336" s="13"/>
    </row>
    <row r="8337" spans="3:17" x14ac:dyDescent="0.25">
      <c r="C8337" s="12"/>
      <c r="D8337" s="7"/>
      <c r="P8337" s="14"/>
      <c r="Q8337" s="13"/>
    </row>
    <row r="8338" spans="3:17" x14ac:dyDescent="0.25">
      <c r="C8338" s="12"/>
      <c r="D8338" s="7"/>
      <c r="P8338" s="14"/>
      <c r="Q8338" s="13"/>
    </row>
    <row r="8339" spans="3:17" x14ac:dyDescent="0.25">
      <c r="C8339" s="12"/>
      <c r="D8339" s="7"/>
      <c r="P8339" s="14"/>
      <c r="Q8339" s="13"/>
    </row>
    <row r="8340" spans="3:17" x14ac:dyDescent="0.25">
      <c r="C8340" s="12"/>
      <c r="D8340" s="7"/>
      <c r="P8340" s="14"/>
      <c r="Q8340" s="13"/>
    </row>
    <row r="8341" spans="3:17" x14ac:dyDescent="0.25">
      <c r="C8341" s="12"/>
      <c r="D8341" s="7"/>
      <c r="P8341" s="14"/>
      <c r="Q8341" s="13"/>
    </row>
    <row r="8342" spans="3:17" x14ac:dyDescent="0.25">
      <c r="C8342" s="12"/>
      <c r="D8342" s="7"/>
      <c r="P8342" s="14"/>
      <c r="Q8342" s="13"/>
    </row>
    <row r="8343" spans="3:17" x14ac:dyDescent="0.25">
      <c r="C8343" s="12"/>
      <c r="D8343" s="7"/>
      <c r="P8343" s="14"/>
      <c r="Q8343" s="13"/>
    </row>
    <row r="8344" spans="3:17" x14ac:dyDescent="0.25">
      <c r="C8344" s="12"/>
      <c r="D8344" s="7"/>
      <c r="P8344" s="14"/>
      <c r="Q8344" s="13"/>
    </row>
    <row r="8345" spans="3:17" x14ac:dyDescent="0.25">
      <c r="C8345" s="12"/>
      <c r="D8345" s="7"/>
      <c r="P8345" s="14"/>
      <c r="Q8345" s="13"/>
    </row>
    <row r="8346" spans="3:17" x14ac:dyDescent="0.25">
      <c r="C8346" s="12"/>
      <c r="D8346" s="7"/>
      <c r="P8346" s="14"/>
      <c r="Q8346" s="13"/>
    </row>
    <row r="8347" spans="3:17" x14ac:dyDescent="0.25">
      <c r="C8347" s="12"/>
      <c r="D8347" s="7"/>
      <c r="P8347" s="14"/>
      <c r="Q8347" s="13"/>
    </row>
    <row r="8348" spans="3:17" x14ac:dyDescent="0.25">
      <c r="C8348" s="12"/>
      <c r="D8348" s="7"/>
      <c r="P8348" s="14"/>
      <c r="Q8348" s="13"/>
    </row>
    <row r="8349" spans="3:17" x14ac:dyDescent="0.25">
      <c r="C8349" s="12"/>
      <c r="D8349" s="7"/>
      <c r="P8349" s="14"/>
      <c r="Q8349" s="13"/>
    </row>
    <row r="8350" spans="3:17" x14ac:dyDescent="0.25">
      <c r="C8350" s="12"/>
      <c r="D8350" s="7"/>
      <c r="P8350" s="14"/>
      <c r="Q8350" s="13"/>
    </row>
    <row r="8351" spans="3:17" x14ac:dyDescent="0.25">
      <c r="C8351" s="12"/>
      <c r="D8351" s="7"/>
      <c r="P8351" s="14"/>
      <c r="Q8351" s="13"/>
    </row>
    <row r="8352" spans="3:17" x14ac:dyDescent="0.25">
      <c r="C8352" s="12"/>
      <c r="D8352" s="7"/>
      <c r="P8352" s="14"/>
      <c r="Q8352" s="13"/>
    </row>
    <row r="8353" spans="3:17" x14ac:dyDescent="0.25">
      <c r="C8353" s="12"/>
      <c r="D8353" s="7"/>
      <c r="P8353" s="14"/>
      <c r="Q8353" s="13"/>
    </row>
    <row r="8354" spans="3:17" x14ac:dyDescent="0.25">
      <c r="C8354" s="12"/>
      <c r="D8354" s="7"/>
      <c r="P8354" s="14"/>
      <c r="Q8354" s="13"/>
    </row>
    <row r="8355" spans="3:17" x14ac:dyDescent="0.25">
      <c r="C8355" s="12"/>
      <c r="D8355" s="7"/>
      <c r="P8355" s="14"/>
      <c r="Q8355" s="13"/>
    </row>
    <row r="8356" spans="3:17" x14ac:dyDescent="0.25">
      <c r="C8356" s="12"/>
      <c r="D8356" s="7"/>
      <c r="P8356" s="14"/>
      <c r="Q8356" s="13"/>
    </row>
    <row r="8357" spans="3:17" x14ac:dyDescent="0.25">
      <c r="C8357" s="12"/>
      <c r="D8357" s="7"/>
      <c r="P8357" s="14"/>
      <c r="Q8357" s="13"/>
    </row>
    <row r="8358" spans="3:17" x14ac:dyDescent="0.25">
      <c r="C8358" s="12"/>
      <c r="D8358" s="7"/>
      <c r="P8358" s="14"/>
      <c r="Q8358" s="13"/>
    </row>
    <row r="8359" spans="3:17" x14ac:dyDescent="0.25">
      <c r="C8359" s="12"/>
      <c r="D8359" s="7"/>
      <c r="P8359" s="14"/>
      <c r="Q8359" s="13"/>
    </row>
    <row r="8360" spans="3:17" x14ac:dyDescent="0.25">
      <c r="C8360" s="12"/>
      <c r="D8360" s="7"/>
      <c r="P8360" s="14"/>
      <c r="Q8360" s="13"/>
    </row>
    <row r="8361" spans="3:17" x14ac:dyDescent="0.25">
      <c r="C8361" s="12"/>
      <c r="D8361" s="7"/>
      <c r="P8361" s="14"/>
      <c r="Q8361" s="13"/>
    </row>
    <row r="8362" spans="3:17" x14ac:dyDescent="0.25">
      <c r="C8362" s="12"/>
      <c r="D8362" s="7"/>
      <c r="P8362" s="14"/>
      <c r="Q8362" s="13"/>
    </row>
    <row r="8363" spans="3:17" x14ac:dyDescent="0.25">
      <c r="C8363" s="12"/>
      <c r="D8363" s="7"/>
      <c r="P8363" s="14"/>
      <c r="Q8363" s="13"/>
    </row>
    <row r="8364" spans="3:17" x14ac:dyDescent="0.25">
      <c r="C8364" s="12"/>
      <c r="D8364" s="7"/>
      <c r="P8364" s="14"/>
      <c r="Q8364" s="13"/>
    </row>
    <row r="8365" spans="3:17" x14ac:dyDescent="0.25">
      <c r="C8365" s="12"/>
      <c r="D8365" s="7"/>
      <c r="P8365" s="14"/>
      <c r="Q8365" s="13"/>
    </row>
    <row r="8366" spans="3:17" x14ac:dyDescent="0.25">
      <c r="C8366" s="12"/>
      <c r="D8366" s="7"/>
      <c r="P8366" s="14"/>
      <c r="Q8366" s="13"/>
    </row>
    <row r="8367" spans="3:17" x14ac:dyDescent="0.25">
      <c r="C8367" s="12"/>
      <c r="D8367" s="7"/>
      <c r="P8367" s="14"/>
      <c r="Q8367" s="13"/>
    </row>
    <row r="8368" spans="3:17" x14ac:dyDescent="0.25">
      <c r="C8368" s="12"/>
      <c r="D8368" s="7"/>
      <c r="P8368" s="14"/>
      <c r="Q8368" s="13"/>
    </row>
    <row r="8369" spans="3:17" x14ac:dyDescent="0.25">
      <c r="C8369" s="12"/>
      <c r="D8369" s="7"/>
      <c r="P8369" s="14"/>
      <c r="Q8369" s="13"/>
    </row>
    <row r="8370" spans="3:17" x14ac:dyDescent="0.25">
      <c r="C8370" s="12"/>
      <c r="D8370" s="7"/>
      <c r="P8370" s="14"/>
      <c r="Q8370" s="13"/>
    </row>
    <row r="8371" spans="3:17" x14ac:dyDescent="0.25">
      <c r="C8371" s="12"/>
      <c r="D8371" s="7"/>
      <c r="P8371" s="14"/>
      <c r="Q8371" s="13"/>
    </row>
    <row r="8372" spans="3:17" x14ac:dyDescent="0.25">
      <c r="C8372" s="12"/>
      <c r="D8372" s="7"/>
      <c r="P8372" s="14"/>
      <c r="Q8372" s="13"/>
    </row>
    <row r="8373" spans="3:17" x14ac:dyDescent="0.25">
      <c r="C8373" s="12"/>
      <c r="D8373" s="7"/>
      <c r="P8373" s="14"/>
      <c r="Q8373" s="13"/>
    </row>
    <row r="8374" spans="3:17" x14ac:dyDescent="0.25">
      <c r="C8374" s="12"/>
      <c r="D8374" s="7"/>
      <c r="P8374" s="14"/>
      <c r="Q8374" s="13"/>
    </row>
    <row r="8375" spans="3:17" x14ac:dyDescent="0.25">
      <c r="C8375" s="12"/>
      <c r="D8375" s="7"/>
      <c r="P8375" s="14"/>
      <c r="Q8375" s="13"/>
    </row>
    <row r="8376" spans="3:17" x14ac:dyDescent="0.25">
      <c r="C8376" s="12"/>
      <c r="D8376" s="7"/>
      <c r="P8376" s="14"/>
      <c r="Q8376" s="13"/>
    </row>
    <row r="8377" spans="3:17" x14ac:dyDescent="0.25">
      <c r="C8377" s="12"/>
      <c r="D8377" s="7"/>
      <c r="P8377" s="14"/>
      <c r="Q8377" s="13"/>
    </row>
    <row r="8378" spans="3:17" x14ac:dyDescent="0.25">
      <c r="C8378" s="12"/>
      <c r="D8378" s="7"/>
      <c r="P8378" s="14"/>
      <c r="Q8378" s="13"/>
    </row>
    <row r="8379" spans="3:17" x14ac:dyDescent="0.25">
      <c r="C8379" s="12"/>
      <c r="D8379" s="7"/>
      <c r="P8379" s="14"/>
      <c r="Q8379" s="13"/>
    </row>
    <row r="8380" spans="3:17" x14ac:dyDescent="0.25">
      <c r="C8380" s="12"/>
      <c r="D8380" s="7"/>
      <c r="P8380" s="14"/>
      <c r="Q8380" s="13"/>
    </row>
    <row r="8381" spans="3:17" x14ac:dyDescent="0.25">
      <c r="C8381" s="12"/>
      <c r="D8381" s="7"/>
      <c r="P8381" s="14"/>
      <c r="Q8381" s="13"/>
    </row>
    <row r="8382" spans="3:17" x14ac:dyDescent="0.25">
      <c r="C8382" s="12"/>
      <c r="D8382" s="7"/>
      <c r="P8382" s="14"/>
      <c r="Q8382" s="13"/>
    </row>
    <row r="8383" spans="3:17" x14ac:dyDescent="0.25">
      <c r="C8383" s="12"/>
      <c r="D8383" s="7"/>
      <c r="P8383" s="14"/>
      <c r="Q8383" s="13"/>
    </row>
    <row r="8384" spans="3:17" x14ac:dyDescent="0.25">
      <c r="C8384" s="12"/>
      <c r="D8384" s="7"/>
      <c r="P8384" s="14"/>
      <c r="Q8384" s="13"/>
    </row>
    <row r="8385" spans="3:17" x14ac:dyDescent="0.25">
      <c r="C8385" s="12"/>
      <c r="D8385" s="7"/>
      <c r="P8385" s="14"/>
      <c r="Q8385" s="13"/>
    </row>
    <row r="8386" spans="3:17" x14ac:dyDescent="0.25">
      <c r="C8386" s="12"/>
      <c r="D8386" s="7"/>
      <c r="P8386" s="14"/>
      <c r="Q8386" s="13"/>
    </row>
    <row r="8387" spans="3:17" x14ac:dyDescent="0.25">
      <c r="C8387" s="12"/>
      <c r="D8387" s="7"/>
      <c r="P8387" s="14"/>
      <c r="Q8387" s="13"/>
    </row>
    <row r="8388" spans="3:17" x14ac:dyDescent="0.25">
      <c r="C8388" s="12"/>
      <c r="D8388" s="7"/>
      <c r="P8388" s="14"/>
      <c r="Q8388" s="13"/>
    </row>
    <row r="8389" spans="3:17" x14ac:dyDescent="0.25">
      <c r="C8389" s="12"/>
      <c r="D8389" s="7"/>
      <c r="P8389" s="14"/>
      <c r="Q8389" s="13"/>
    </row>
    <row r="8390" spans="3:17" x14ac:dyDescent="0.25">
      <c r="C8390" s="12"/>
      <c r="D8390" s="7"/>
      <c r="P8390" s="14"/>
      <c r="Q8390" s="13"/>
    </row>
    <row r="8391" spans="3:17" x14ac:dyDescent="0.25">
      <c r="C8391" s="12"/>
      <c r="D8391" s="7"/>
      <c r="P8391" s="14"/>
      <c r="Q8391" s="13"/>
    </row>
    <row r="8392" spans="3:17" x14ac:dyDescent="0.25">
      <c r="C8392" s="12"/>
      <c r="D8392" s="7"/>
      <c r="P8392" s="14"/>
      <c r="Q8392" s="13"/>
    </row>
    <row r="8393" spans="3:17" x14ac:dyDescent="0.25">
      <c r="C8393" s="12"/>
      <c r="D8393" s="7"/>
      <c r="P8393" s="14"/>
      <c r="Q8393" s="13"/>
    </row>
    <row r="8394" spans="3:17" x14ac:dyDescent="0.25">
      <c r="C8394" s="12"/>
      <c r="D8394" s="7"/>
      <c r="P8394" s="14"/>
      <c r="Q8394" s="13"/>
    </row>
    <row r="8395" spans="3:17" x14ac:dyDescent="0.25">
      <c r="C8395" s="12"/>
      <c r="D8395" s="7"/>
      <c r="P8395" s="14"/>
      <c r="Q8395" s="13"/>
    </row>
    <row r="8396" spans="3:17" x14ac:dyDescent="0.25">
      <c r="C8396" s="12"/>
      <c r="D8396" s="7"/>
      <c r="P8396" s="14"/>
      <c r="Q8396" s="13"/>
    </row>
    <row r="8397" spans="3:17" x14ac:dyDescent="0.25">
      <c r="C8397" s="12"/>
      <c r="D8397" s="7"/>
      <c r="P8397" s="14"/>
      <c r="Q8397" s="13"/>
    </row>
    <row r="8398" spans="3:17" x14ac:dyDescent="0.25">
      <c r="C8398" s="12"/>
      <c r="D8398" s="7"/>
      <c r="P8398" s="14"/>
      <c r="Q8398" s="13"/>
    </row>
    <row r="8399" spans="3:17" x14ac:dyDescent="0.25">
      <c r="C8399" s="12"/>
      <c r="D8399" s="7"/>
      <c r="P8399" s="14"/>
      <c r="Q8399" s="13"/>
    </row>
    <row r="8400" spans="3:17" x14ac:dyDescent="0.25">
      <c r="C8400" s="12"/>
      <c r="D8400" s="7"/>
      <c r="P8400" s="14"/>
      <c r="Q8400" s="13"/>
    </row>
    <row r="8401" spans="3:17" x14ac:dyDescent="0.25">
      <c r="C8401" s="12"/>
      <c r="D8401" s="7"/>
      <c r="P8401" s="14"/>
      <c r="Q8401" s="13"/>
    </row>
    <row r="8402" spans="3:17" x14ac:dyDescent="0.25">
      <c r="C8402" s="12"/>
      <c r="D8402" s="7"/>
      <c r="P8402" s="14"/>
      <c r="Q8402" s="13"/>
    </row>
    <row r="8403" spans="3:17" x14ac:dyDescent="0.25">
      <c r="C8403" s="12"/>
      <c r="D8403" s="7"/>
      <c r="P8403" s="14"/>
      <c r="Q8403" s="13"/>
    </row>
    <row r="8404" spans="3:17" x14ac:dyDescent="0.25">
      <c r="C8404" s="12"/>
      <c r="D8404" s="7"/>
      <c r="P8404" s="14"/>
      <c r="Q8404" s="13"/>
    </row>
    <row r="8405" spans="3:17" x14ac:dyDescent="0.25">
      <c r="C8405" s="12"/>
      <c r="D8405" s="7"/>
      <c r="P8405" s="14"/>
      <c r="Q8405" s="13"/>
    </row>
    <row r="8406" spans="3:17" x14ac:dyDescent="0.25">
      <c r="C8406" s="12"/>
      <c r="D8406" s="7"/>
      <c r="P8406" s="14"/>
      <c r="Q8406" s="13"/>
    </row>
    <row r="8407" spans="3:17" x14ac:dyDescent="0.25">
      <c r="C8407" s="12"/>
      <c r="D8407" s="7"/>
      <c r="P8407" s="14"/>
      <c r="Q8407" s="13"/>
    </row>
    <row r="8408" spans="3:17" x14ac:dyDescent="0.25">
      <c r="C8408" s="12"/>
      <c r="D8408" s="7"/>
      <c r="P8408" s="14"/>
      <c r="Q8408" s="13"/>
    </row>
    <row r="8409" spans="3:17" x14ac:dyDescent="0.25">
      <c r="C8409" s="12"/>
      <c r="D8409" s="7"/>
      <c r="P8409" s="14"/>
      <c r="Q8409" s="13"/>
    </row>
    <row r="8410" spans="3:17" x14ac:dyDescent="0.25">
      <c r="C8410" s="12"/>
      <c r="D8410" s="7"/>
      <c r="P8410" s="14"/>
      <c r="Q8410" s="13"/>
    </row>
    <row r="8411" spans="3:17" x14ac:dyDescent="0.25">
      <c r="C8411" s="12"/>
      <c r="D8411" s="7"/>
      <c r="P8411" s="14"/>
      <c r="Q8411" s="13"/>
    </row>
    <row r="8412" spans="3:17" x14ac:dyDescent="0.25">
      <c r="C8412" s="12"/>
      <c r="D8412" s="7"/>
      <c r="P8412" s="14"/>
      <c r="Q8412" s="13"/>
    </row>
    <row r="8413" spans="3:17" x14ac:dyDescent="0.25">
      <c r="C8413" s="12"/>
      <c r="D8413" s="7"/>
      <c r="P8413" s="14"/>
      <c r="Q8413" s="13"/>
    </row>
    <row r="8414" spans="3:17" x14ac:dyDescent="0.25">
      <c r="C8414" s="12"/>
      <c r="D8414" s="7"/>
      <c r="P8414" s="14"/>
      <c r="Q8414" s="13"/>
    </row>
    <row r="8415" spans="3:17" x14ac:dyDescent="0.25">
      <c r="C8415" s="12"/>
      <c r="D8415" s="7"/>
      <c r="P8415" s="14"/>
      <c r="Q8415" s="13"/>
    </row>
    <row r="8416" spans="3:17" x14ac:dyDescent="0.25">
      <c r="C8416" s="12"/>
      <c r="D8416" s="7"/>
      <c r="P8416" s="14"/>
      <c r="Q8416" s="13"/>
    </row>
    <row r="8417" spans="3:17" x14ac:dyDescent="0.25">
      <c r="C8417" s="12"/>
      <c r="D8417" s="7"/>
      <c r="P8417" s="14"/>
      <c r="Q8417" s="13"/>
    </row>
    <row r="8418" spans="3:17" x14ac:dyDescent="0.25">
      <c r="C8418" s="12"/>
      <c r="D8418" s="7"/>
      <c r="P8418" s="14"/>
      <c r="Q8418" s="13"/>
    </row>
    <row r="8419" spans="3:17" x14ac:dyDescent="0.25">
      <c r="C8419" s="12"/>
      <c r="D8419" s="7"/>
      <c r="P8419" s="14"/>
      <c r="Q8419" s="13"/>
    </row>
    <row r="8420" spans="3:17" x14ac:dyDescent="0.25">
      <c r="C8420" s="12"/>
      <c r="D8420" s="7"/>
      <c r="P8420" s="14"/>
      <c r="Q8420" s="13"/>
    </row>
    <row r="8421" spans="3:17" x14ac:dyDescent="0.25">
      <c r="C8421" s="12"/>
      <c r="D8421" s="7"/>
      <c r="P8421" s="14"/>
      <c r="Q8421" s="13"/>
    </row>
    <row r="8422" spans="3:17" x14ac:dyDescent="0.25">
      <c r="C8422" s="12"/>
      <c r="D8422" s="7"/>
      <c r="P8422" s="14"/>
      <c r="Q8422" s="13"/>
    </row>
    <row r="8423" spans="3:17" x14ac:dyDescent="0.25">
      <c r="C8423" s="12"/>
      <c r="D8423" s="7"/>
      <c r="P8423" s="14"/>
      <c r="Q8423" s="13"/>
    </row>
    <row r="8424" spans="3:17" x14ac:dyDescent="0.25">
      <c r="C8424" s="12"/>
      <c r="D8424" s="7"/>
      <c r="P8424" s="14"/>
      <c r="Q8424" s="13"/>
    </row>
    <row r="8425" spans="3:17" x14ac:dyDescent="0.25">
      <c r="C8425" s="12"/>
      <c r="D8425" s="7"/>
      <c r="P8425" s="14"/>
      <c r="Q8425" s="13"/>
    </row>
    <row r="8426" spans="3:17" x14ac:dyDescent="0.25">
      <c r="C8426" s="12"/>
      <c r="D8426" s="7"/>
      <c r="P8426" s="14"/>
      <c r="Q8426" s="13"/>
    </row>
    <row r="8427" spans="3:17" x14ac:dyDescent="0.25">
      <c r="C8427" s="12"/>
      <c r="D8427" s="7"/>
      <c r="P8427" s="14"/>
      <c r="Q8427" s="13"/>
    </row>
    <row r="8428" spans="3:17" x14ac:dyDescent="0.25">
      <c r="C8428" s="12"/>
      <c r="D8428" s="7"/>
      <c r="P8428" s="14"/>
      <c r="Q8428" s="13"/>
    </row>
    <row r="8429" spans="3:17" x14ac:dyDescent="0.25">
      <c r="C8429" s="12"/>
      <c r="D8429" s="7"/>
      <c r="P8429" s="14"/>
      <c r="Q8429" s="13"/>
    </row>
    <row r="8430" spans="3:17" x14ac:dyDescent="0.25">
      <c r="C8430" s="12"/>
      <c r="D8430" s="7"/>
      <c r="P8430" s="14"/>
      <c r="Q8430" s="13"/>
    </row>
    <row r="8431" spans="3:17" x14ac:dyDescent="0.25">
      <c r="C8431" s="12"/>
      <c r="D8431" s="7"/>
      <c r="P8431" s="14"/>
      <c r="Q8431" s="13"/>
    </row>
    <row r="8432" spans="3:17" x14ac:dyDescent="0.25">
      <c r="C8432" s="12"/>
      <c r="D8432" s="7"/>
      <c r="P8432" s="14"/>
      <c r="Q8432" s="13"/>
    </row>
    <row r="8433" spans="3:17" x14ac:dyDescent="0.25">
      <c r="C8433" s="12"/>
      <c r="D8433" s="7"/>
      <c r="P8433" s="14"/>
      <c r="Q8433" s="13"/>
    </row>
    <row r="8434" spans="3:17" x14ac:dyDescent="0.25">
      <c r="C8434" s="12"/>
      <c r="D8434" s="7"/>
      <c r="P8434" s="14"/>
      <c r="Q8434" s="13"/>
    </row>
    <row r="8435" spans="3:17" x14ac:dyDescent="0.25">
      <c r="C8435" s="12"/>
      <c r="D8435" s="7"/>
      <c r="P8435" s="14"/>
      <c r="Q8435" s="13"/>
    </row>
    <row r="8436" spans="3:17" x14ac:dyDescent="0.25">
      <c r="C8436" s="12"/>
      <c r="D8436" s="7"/>
      <c r="P8436" s="14"/>
      <c r="Q8436" s="13"/>
    </row>
    <row r="8437" spans="3:17" x14ac:dyDescent="0.25">
      <c r="C8437" s="12"/>
      <c r="D8437" s="7"/>
      <c r="P8437" s="14"/>
      <c r="Q8437" s="13"/>
    </row>
    <row r="8438" spans="3:17" x14ac:dyDescent="0.25">
      <c r="C8438" s="12"/>
      <c r="D8438" s="7"/>
      <c r="P8438" s="14"/>
      <c r="Q8438" s="13"/>
    </row>
    <row r="8439" spans="3:17" x14ac:dyDescent="0.25">
      <c r="C8439" s="12"/>
      <c r="D8439" s="7"/>
      <c r="P8439" s="14"/>
      <c r="Q8439" s="13"/>
    </row>
    <row r="8440" spans="3:17" x14ac:dyDescent="0.25">
      <c r="C8440" s="12"/>
      <c r="D8440" s="7"/>
      <c r="P8440" s="14"/>
      <c r="Q8440" s="13"/>
    </row>
    <row r="8441" spans="3:17" x14ac:dyDescent="0.25">
      <c r="C8441" s="12"/>
      <c r="D8441" s="7"/>
      <c r="P8441" s="14"/>
      <c r="Q8441" s="13"/>
    </row>
    <row r="8442" spans="3:17" x14ac:dyDescent="0.25">
      <c r="C8442" s="12"/>
      <c r="D8442" s="7"/>
      <c r="P8442" s="14"/>
      <c r="Q8442" s="13"/>
    </row>
    <row r="8443" spans="3:17" x14ac:dyDescent="0.25">
      <c r="C8443" s="12"/>
      <c r="D8443" s="7"/>
      <c r="P8443" s="14"/>
      <c r="Q8443" s="13"/>
    </row>
    <row r="8444" spans="3:17" x14ac:dyDescent="0.25">
      <c r="C8444" s="12"/>
      <c r="D8444" s="7"/>
      <c r="P8444" s="14"/>
      <c r="Q8444" s="13"/>
    </row>
    <row r="8445" spans="3:17" x14ac:dyDescent="0.25">
      <c r="C8445" s="12"/>
      <c r="D8445" s="7"/>
      <c r="P8445" s="14"/>
      <c r="Q8445" s="13"/>
    </row>
    <row r="8446" spans="3:17" x14ac:dyDescent="0.25">
      <c r="C8446" s="12"/>
      <c r="D8446" s="7"/>
      <c r="P8446" s="14"/>
      <c r="Q8446" s="13"/>
    </row>
    <row r="8447" spans="3:17" x14ac:dyDescent="0.25">
      <c r="C8447" s="12"/>
      <c r="D8447" s="7"/>
      <c r="P8447" s="14"/>
      <c r="Q8447" s="13"/>
    </row>
    <row r="8448" spans="3:17" x14ac:dyDescent="0.25">
      <c r="C8448" s="12"/>
      <c r="D8448" s="7"/>
      <c r="P8448" s="14"/>
      <c r="Q8448" s="13"/>
    </row>
    <row r="8449" spans="3:17" x14ac:dyDescent="0.25">
      <c r="C8449" s="12"/>
      <c r="D8449" s="7"/>
      <c r="P8449" s="14"/>
      <c r="Q8449" s="13"/>
    </row>
    <row r="8450" spans="3:17" x14ac:dyDescent="0.25">
      <c r="C8450" s="12"/>
      <c r="D8450" s="7"/>
      <c r="P8450" s="14"/>
      <c r="Q8450" s="13"/>
    </row>
    <row r="8451" spans="3:17" x14ac:dyDescent="0.25">
      <c r="C8451" s="12"/>
      <c r="D8451" s="7"/>
      <c r="P8451" s="14"/>
      <c r="Q8451" s="13"/>
    </row>
    <row r="8452" spans="3:17" x14ac:dyDescent="0.25">
      <c r="C8452" s="12"/>
      <c r="D8452" s="7"/>
      <c r="P8452" s="14"/>
      <c r="Q8452" s="13"/>
    </row>
    <row r="8453" spans="3:17" x14ac:dyDescent="0.25">
      <c r="C8453" s="12"/>
      <c r="D8453" s="7"/>
      <c r="P8453" s="14"/>
      <c r="Q8453" s="13"/>
    </row>
    <row r="8454" spans="3:17" x14ac:dyDescent="0.25">
      <c r="C8454" s="12"/>
      <c r="D8454" s="7"/>
      <c r="P8454" s="14"/>
      <c r="Q8454" s="13"/>
    </row>
    <row r="8455" spans="3:17" x14ac:dyDescent="0.25">
      <c r="C8455" s="12"/>
      <c r="D8455" s="7"/>
      <c r="P8455" s="14"/>
      <c r="Q8455" s="13"/>
    </row>
    <row r="8456" spans="3:17" x14ac:dyDescent="0.25">
      <c r="C8456" s="12"/>
      <c r="D8456" s="7"/>
      <c r="P8456" s="14"/>
      <c r="Q8456" s="13"/>
    </row>
    <row r="8457" spans="3:17" x14ac:dyDescent="0.25">
      <c r="C8457" s="12"/>
      <c r="D8457" s="7"/>
      <c r="P8457" s="14"/>
      <c r="Q8457" s="13"/>
    </row>
    <row r="8458" spans="3:17" x14ac:dyDescent="0.25">
      <c r="C8458" s="12"/>
      <c r="D8458" s="7"/>
      <c r="P8458" s="14"/>
      <c r="Q8458" s="13"/>
    </row>
    <row r="8459" spans="3:17" x14ac:dyDescent="0.25">
      <c r="C8459" s="12"/>
      <c r="D8459" s="7"/>
      <c r="P8459" s="14"/>
      <c r="Q8459" s="13"/>
    </row>
    <row r="8460" spans="3:17" x14ac:dyDescent="0.25">
      <c r="C8460" s="12"/>
      <c r="D8460" s="7"/>
      <c r="P8460" s="14"/>
      <c r="Q8460" s="13"/>
    </row>
    <row r="8461" spans="3:17" x14ac:dyDescent="0.25">
      <c r="C8461" s="12"/>
      <c r="D8461" s="7"/>
      <c r="P8461" s="14"/>
      <c r="Q8461" s="13"/>
    </row>
    <row r="8462" spans="3:17" x14ac:dyDescent="0.25">
      <c r="C8462" s="12"/>
      <c r="D8462" s="7"/>
      <c r="P8462" s="14"/>
      <c r="Q8462" s="13"/>
    </row>
    <row r="8463" spans="3:17" x14ac:dyDescent="0.25">
      <c r="C8463" s="12"/>
      <c r="D8463" s="7"/>
      <c r="P8463" s="14"/>
      <c r="Q8463" s="13"/>
    </row>
    <row r="8464" spans="3:17" x14ac:dyDescent="0.25">
      <c r="C8464" s="12"/>
      <c r="D8464" s="7"/>
      <c r="P8464" s="14"/>
      <c r="Q8464" s="13"/>
    </row>
    <row r="8465" spans="3:17" x14ac:dyDescent="0.25">
      <c r="C8465" s="12"/>
      <c r="D8465" s="7"/>
      <c r="P8465" s="14"/>
      <c r="Q8465" s="13"/>
    </row>
    <row r="8466" spans="3:17" x14ac:dyDescent="0.25">
      <c r="C8466" s="12"/>
      <c r="D8466" s="7"/>
      <c r="P8466" s="14"/>
      <c r="Q8466" s="13"/>
    </row>
    <row r="8467" spans="3:17" x14ac:dyDescent="0.25">
      <c r="C8467" s="12"/>
      <c r="D8467" s="7"/>
      <c r="P8467" s="14"/>
      <c r="Q8467" s="13"/>
    </row>
    <row r="8468" spans="3:17" x14ac:dyDescent="0.25">
      <c r="C8468" s="12"/>
      <c r="D8468" s="7"/>
      <c r="P8468" s="14"/>
      <c r="Q8468" s="13"/>
    </row>
    <row r="8469" spans="3:17" x14ac:dyDescent="0.25">
      <c r="C8469" s="12"/>
      <c r="D8469" s="7"/>
      <c r="P8469" s="14"/>
      <c r="Q8469" s="13"/>
    </row>
    <row r="8470" spans="3:17" x14ac:dyDescent="0.25">
      <c r="C8470" s="12"/>
      <c r="D8470" s="7"/>
      <c r="P8470" s="14"/>
      <c r="Q8470" s="13"/>
    </row>
    <row r="8471" spans="3:17" x14ac:dyDescent="0.25">
      <c r="C8471" s="12"/>
      <c r="D8471" s="7"/>
      <c r="P8471" s="14"/>
      <c r="Q8471" s="13"/>
    </row>
    <row r="8472" spans="3:17" x14ac:dyDescent="0.25">
      <c r="C8472" s="12"/>
      <c r="D8472" s="7"/>
      <c r="P8472" s="14"/>
      <c r="Q8472" s="13"/>
    </row>
    <row r="8473" spans="3:17" x14ac:dyDescent="0.25">
      <c r="C8473" s="12"/>
      <c r="D8473" s="7"/>
      <c r="P8473" s="14"/>
      <c r="Q8473" s="13"/>
    </row>
    <row r="8474" spans="3:17" x14ac:dyDescent="0.25">
      <c r="C8474" s="12"/>
      <c r="D8474" s="7"/>
      <c r="P8474" s="14"/>
      <c r="Q8474" s="13"/>
    </row>
    <row r="8475" spans="3:17" x14ac:dyDescent="0.25">
      <c r="C8475" s="12"/>
      <c r="D8475" s="7"/>
      <c r="P8475" s="14"/>
      <c r="Q8475" s="13"/>
    </row>
    <row r="8476" spans="3:17" x14ac:dyDescent="0.25">
      <c r="C8476" s="12"/>
      <c r="D8476" s="7"/>
      <c r="P8476" s="14"/>
      <c r="Q8476" s="13"/>
    </row>
    <row r="8477" spans="3:17" x14ac:dyDescent="0.25">
      <c r="C8477" s="12"/>
      <c r="D8477" s="7"/>
      <c r="P8477" s="14"/>
      <c r="Q8477" s="13"/>
    </row>
    <row r="8478" spans="3:17" x14ac:dyDescent="0.25">
      <c r="C8478" s="12"/>
      <c r="D8478" s="7"/>
      <c r="P8478" s="14"/>
      <c r="Q8478" s="13"/>
    </row>
    <row r="8479" spans="3:17" x14ac:dyDescent="0.25">
      <c r="C8479" s="12"/>
      <c r="D8479" s="7"/>
      <c r="P8479" s="14"/>
      <c r="Q8479" s="13"/>
    </row>
    <row r="8480" spans="3:17" x14ac:dyDescent="0.25">
      <c r="C8480" s="12"/>
      <c r="D8480" s="7"/>
      <c r="P8480" s="14"/>
      <c r="Q8480" s="13"/>
    </row>
    <row r="8481" spans="3:17" x14ac:dyDescent="0.25">
      <c r="C8481" s="12"/>
      <c r="D8481" s="7"/>
      <c r="P8481" s="14"/>
      <c r="Q8481" s="13"/>
    </row>
    <row r="8482" spans="3:17" x14ac:dyDescent="0.25">
      <c r="C8482" s="12"/>
      <c r="D8482" s="7"/>
      <c r="P8482" s="14"/>
      <c r="Q8482" s="13"/>
    </row>
    <row r="8483" spans="3:17" x14ac:dyDescent="0.25">
      <c r="C8483" s="12"/>
      <c r="D8483" s="7"/>
      <c r="P8483" s="14"/>
      <c r="Q8483" s="13"/>
    </row>
    <row r="8484" spans="3:17" x14ac:dyDescent="0.25">
      <c r="C8484" s="12"/>
      <c r="D8484" s="7"/>
      <c r="P8484" s="14"/>
      <c r="Q8484" s="13"/>
    </row>
    <row r="8485" spans="3:17" x14ac:dyDescent="0.25">
      <c r="C8485" s="12"/>
      <c r="D8485" s="7"/>
      <c r="P8485" s="14"/>
      <c r="Q8485" s="13"/>
    </row>
    <row r="8486" spans="3:17" x14ac:dyDescent="0.25">
      <c r="C8486" s="12"/>
      <c r="D8486" s="7"/>
      <c r="P8486" s="14"/>
      <c r="Q8486" s="13"/>
    </row>
    <row r="8487" spans="3:17" x14ac:dyDescent="0.25">
      <c r="C8487" s="12"/>
      <c r="D8487" s="7"/>
      <c r="P8487" s="14"/>
      <c r="Q8487" s="13"/>
    </row>
    <row r="8488" spans="3:17" x14ac:dyDescent="0.25">
      <c r="C8488" s="12"/>
      <c r="D8488" s="7"/>
      <c r="P8488" s="14"/>
      <c r="Q8488" s="13"/>
    </row>
    <row r="8489" spans="3:17" x14ac:dyDescent="0.25">
      <c r="C8489" s="12"/>
      <c r="D8489" s="7"/>
      <c r="P8489" s="14"/>
      <c r="Q8489" s="13"/>
    </row>
    <row r="8490" spans="3:17" x14ac:dyDescent="0.25">
      <c r="C8490" s="12"/>
      <c r="D8490" s="7"/>
      <c r="P8490" s="14"/>
      <c r="Q8490" s="13"/>
    </row>
    <row r="8491" spans="3:17" x14ac:dyDescent="0.25">
      <c r="C8491" s="12"/>
      <c r="D8491" s="7"/>
      <c r="P8491" s="14"/>
      <c r="Q8491" s="13"/>
    </row>
    <row r="8492" spans="3:17" x14ac:dyDescent="0.25">
      <c r="C8492" s="12"/>
      <c r="D8492" s="7"/>
      <c r="P8492" s="14"/>
      <c r="Q8492" s="13"/>
    </row>
    <row r="8493" spans="3:17" x14ac:dyDescent="0.25">
      <c r="C8493" s="12"/>
      <c r="D8493" s="7"/>
      <c r="P8493" s="14"/>
      <c r="Q8493" s="13"/>
    </row>
    <row r="8494" spans="3:17" x14ac:dyDescent="0.25">
      <c r="C8494" s="12"/>
      <c r="D8494" s="7"/>
      <c r="P8494" s="14"/>
      <c r="Q8494" s="13"/>
    </row>
    <row r="8495" spans="3:17" x14ac:dyDescent="0.25">
      <c r="C8495" s="12"/>
      <c r="D8495" s="7"/>
      <c r="P8495" s="14"/>
      <c r="Q8495" s="13"/>
    </row>
    <row r="8496" spans="3:17" x14ac:dyDescent="0.25">
      <c r="C8496" s="12"/>
      <c r="D8496" s="7"/>
      <c r="P8496" s="14"/>
      <c r="Q8496" s="13"/>
    </row>
    <row r="8497" spans="3:17" x14ac:dyDescent="0.25">
      <c r="C8497" s="12"/>
      <c r="D8497" s="7"/>
      <c r="P8497" s="14"/>
      <c r="Q8497" s="13"/>
    </row>
    <row r="8498" spans="3:17" x14ac:dyDescent="0.25">
      <c r="C8498" s="12"/>
      <c r="D8498" s="7"/>
      <c r="P8498" s="14"/>
      <c r="Q8498" s="13"/>
    </row>
    <row r="8499" spans="3:17" x14ac:dyDescent="0.25">
      <c r="C8499" s="12"/>
      <c r="D8499" s="7"/>
      <c r="P8499" s="14"/>
      <c r="Q8499" s="13"/>
    </row>
    <row r="8500" spans="3:17" x14ac:dyDescent="0.25">
      <c r="C8500" s="12"/>
      <c r="D8500" s="7"/>
      <c r="P8500" s="14"/>
      <c r="Q8500" s="13"/>
    </row>
    <row r="8501" spans="3:17" x14ac:dyDescent="0.25">
      <c r="C8501" s="12"/>
      <c r="D8501" s="7"/>
      <c r="P8501" s="14"/>
      <c r="Q8501" s="13"/>
    </row>
    <row r="8502" spans="3:17" x14ac:dyDescent="0.25">
      <c r="C8502" s="12"/>
      <c r="D8502" s="7"/>
      <c r="P8502" s="14"/>
      <c r="Q8502" s="13"/>
    </row>
    <row r="8503" spans="3:17" x14ac:dyDescent="0.25">
      <c r="C8503" s="12"/>
      <c r="D8503" s="7"/>
      <c r="P8503" s="14"/>
      <c r="Q8503" s="13"/>
    </row>
    <row r="8504" spans="3:17" x14ac:dyDescent="0.25">
      <c r="C8504" s="12"/>
      <c r="D8504" s="7"/>
      <c r="P8504" s="14"/>
      <c r="Q8504" s="13"/>
    </row>
    <row r="8505" spans="3:17" x14ac:dyDescent="0.25">
      <c r="C8505" s="12"/>
      <c r="D8505" s="7"/>
      <c r="P8505" s="14"/>
      <c r="Q8505" s="13"/>
    </row>
    <row r="8506" spans="3:17" x14ac:dyDescent="0.25">
      <c r="C8506" s="12"/>
      <c r="D8506" s="7"/>
      <c r="P8506" s="14"/>
      <c r="Q8506" s="13"/>
    </row>
    <row r="8507" spans="3:17" x14ac:dyDescent="0.25">
      <c r="C8507" s="12"/>
      <c r="D8507" s="7"/>
      <c r="P8507" s="14"/>
      <c r="Q8507" s="13"/>
    </row>
    <row r="8508" spans="3:17" x14ac:dyDescent="0.25">
      <c r="C8508" s="12"/>
      <c r="D8508" s="7"/>
      <c r="P8508" s="14"/>
      <c r="Q8508" s="13"/>
    </row>
    <row r="8509" spans="3:17" x14ac:dyDescent="0.25">
      <c r="C8509" s="12"/>
      <c r="D8509" s="7"/>
      <c r="P8509" s="14"/>
      <c r="Q8509" s="13"/>
    </row>
    <row r="8510" spans="3:17" x14ac:dyDescent="0.25">
      <c r="C8510" s="12"/>
      <c r="D8510" s="7"/>
      <c r="P8510" s="14"/>
      <c r="Q8510" s="13"/>
    </row>
    <row r="8511" spans="3:17" x14ac:dyDescent="0.25">
      <c r="C8511" s="12"/>
      <c r="D8511" s="7"/>
      <c r="P8511" s="14"/>
      <c r="Q8511" s="13"/>
    </row>
    <row r="8512" spans="3:17" x14ac:dyDescent="0.25">
      <c r="C8512" s="12"/>
      <c r="D8512" s="7"/>
      <c r="P8512" s="14"/>
      <c r="Q8512" s="13"/>
    </row>
    <row r="8513" spans="3:17" x14ac:dyDescent="0.25">
      <c r="C8513" s="12"/>
      <c r="D8513" s="7"/>
      <c r="P8513" s="14"/>
      <c r="Q8513" s="13"/>
    </row>
    <row r="8514" spans="3:17" x14ac:dyDescent="0.25">
      <c r="C8514" s="12"/>
      <c r="D8514" s="7"/>
      <c r="P8514" s="14"/>
      <c r="Q8514" s="13"/>
    </row>
    <row r="8515" spans="3:17" x14ac:dyDescent="0.25">
      <c r="C8515" s="12"/>
      <c r="D8515" s="7"/>
      <c r="P8515" s="14"/>
      <c r="Q8515" s="13"/>
    </row>
    <row r="8516" spans="3:17" x14ac:dyDescent="0.25">
      <c r="C8516" s="12"/>
      <c r="D8516" s="7"/>
      <c r="P8516" s="14"/>
      <c r="Q8516" s="13"/>
    </row>
    <row r="8517" spans="3:17" x14ac:dyDescent="0.25">
      <c r="C8517" s="12"/>
      <c r="D8517" s="7"/>
      <c r="P8517" s="14"/>
      <c r="Q8517" s="13"/>
    </row>
    <row r="8518" spans="3:17" x14ac:dyDescent="0.25">
      <c r="C8518" s="12"/>
      <c r="D8518" s="7"/>
      <c r="P8518" s="14"/>
      <c r="Q8518" s="13"/>
    </row>
    <row r="8519" spans="3:17" x14ac:dyDescent="0.25">
      <c r="C8519" s="12"/>
      <c r="D8519" s="7"/>
      <c r="P8519" s="14"/>
      <c r="Q8519" s="13"/>
    </row>
    <row r="8520" spans="3:17" x14ac:dyDescent="0.25">
      <c r="C8520" s="12"/>
      <c r="D8520" s="7"/>
      <c r="P8520" s="14"/>
      <c r="Q8520" s="13"/>
    </row>
    <row r="8521" spans="3:17" x14ac:dyDescent="0.25">
      <c r="C8521" s="12"/>
      <c r="D8521" s="7"/>
      <c r="P8521" s="14"/>
      <c r="Q8521" s="13"/>
    </row>
    <row r="8522" spans="3:17" x14ac:dyDescent="0.25">
      <c r="C8522" s="12"/>
      <c r="D8522" s="7"/>
      <c r="P8522" s="14"/>
      <c r="Q8522" s="13"/>
    </row>
    <row r="8523" spans="3:17" x14ac:dyDescent="0.25">
      <c r="C8523" s="12"/>
      <c r="D8523" s="7"/>
      <c r="P8523" s="14"/>
      <c r="Q8523" s="13"/>
    </row>
    <row r="8524" spans="3:17" x14ac:dyDescent="0.25">
      <c r="C8524" s="12"/>
      <c r="D8524" s="7"/>
      <c r="P8524" s="14"/>
      <c r="Q8524" s="13"/>
    </row>
    <row r="8525" spans="3:17" x14ac:dyDescent="0.25">
      <c r="C8525" s="12"/>
      <c r="D8525" s="7"/>
      <c r="P8525" s="14"/>
      <c r="Q8525" s="13"/>
    </row>
    <row r="8526" spans="3:17" x14ac:dyDescent="0.25">
      <c r="C8526" s="12"/>
      <c r="D8526" s="7"/>
      <c r="P8526" s="14"/>
      <c r="Q8526" s="13"/>
    </row>
    <row r="8527" spans="3:17" x14ac:dyDescent="0.25">
      <c r="C8527" s="12"/>
      <c r="D8527" s="7"/>
      <c r="P8527" s="14"/>
      <c r="Q8527" s="13"/>
    </row>
    <row r="8528" spans="3:17" x14ac:dyDescent="0.25">
      <c r="C8528" s="12"/>
      <c r="D8528" s="7"/>
      <c r="P8528" s="14"/>
      <c r="Q8528" s="13"/>
    </row>
    <row r="8529" spans="3:17" x14ac:dyDescent="0.25">
      <c r="C8529" s="12"/>
      <c r="D8529" s="7"/>
      <c r="P8529" s="14"/>
      <c r="Q8529" s="13"/>
    </row>
    <row r="8530" spans="3:17" x14ac:dyDescent="0.25">
      <c r="C8530" s="12"/>
      <c r="D8530" s="7"/>
      <c r="P8530" s="14"/>
      <c r="Q8530" s="13"/>
    </row>
    <row r="8531" spans="3:17" x14ac:dyDescent="0.25">
      <c r="C8531" s="12"/>
      <c r="D8531" s="7"/>
      <c r="P8531" s="14"/>
      <c r="Q8531" s="13"/>
    </row>
    <row r="8532" spans="3:17" x14ac:dyDescent="0.25">
      <c r="C8532" s="12"/>
      <c r="D8532" s="7"/>
      <c r="P8532" s="14"/>
      <c r="Q8532" s="13"/>
    </row>
    <row r="8533" spans="3:17" x14ac:dyDescent="0.25">
      <c r="C8533" s="12"/>
      <c r="D8533" s="7"/>
      <c r="P8533" s="14"/>
      <c r="Q8533" s="13"/>
    </row>
    <row r="8534" spans="3:17" x14ac:dyDescent="0.25">
      <c r="C8534" s="12"/>
      <c r="D8534" s="7"/>
      <c r="P8534" s="14"/>
      <c r="Q8534" s="13"/>
    </row>
    <row r="8535" spans="3:17" x14ac:dyDescent="0.25">
      <c r="C8535" s="12"/>
      <c r="D8535" s="7"/>
      <c r="P8535" s="14"/>
      <c r="Q8535" s="13"/>
    </row>
    <row r="8536" spans="3:17" x14ac:dyDescent="0.25">
      <c r="C8536" s="12"/>
      <c r="D8536" s="7"/>
      <c r="P8536" s="14"/>
      <c r="Q8536" s="13"/>
    </row>
    <row r="8537" spans="3:17" x14ac:dyDescent="0.25">
      <c r="C8537" s="12"/>
      <c r="D8537" s="7"/>
      <c r="P8537" s="14"/>
      <c r="Q8537" s="13"/>
    </row>
    <row r="8538" spans="3:17" x14ac:dyDescent="0.25">
      <c r="C8538" s="12"/>
      <c r="D8538" s="7"/>
      <c r="P8538" s="14"/>
      <c r="Q8538" s="13"/>
    </row>
    <row r="8539" spans="3:17" x14ac:dyDescent="0.25">
      <c r="C8539" s="12"/>
      <c r="D8539" s="7"/>
      <c r="P8539" s="14"/>
      <c r="Q8539" s="13"/>
    </row>
    <row r="8540" spans="3:17" x14ac:dyDescent="0.25">
      <c r="C8540" s="12"/>
      <c r="D8540" s="7"/>
      <c r="P8540" s="14"/>
      <c r="Q8540" s="13"/>
    </row>
    <row r="8541" spans="3:17" x14ac:dyDescent="0.25">
      <c r="C8541" s="12"/>
      <c r="D8541" s="7"/>
      <c r="P8541" s="14"/>
      <c r="Q8541" s="13"/>
    </row>
    <row r="8542" spans="3:17" x14ac:dyDescent="0.25">
      <c r="C8542" s="12"/>
      <c r="D8542" s="7"/>
      <c r="P8542" s="14"/>
      <c r="Q8542" s="13"/>
    </row>
    <row r="8543" spans="3:17" x14ac:dyDescent="0.25">
      <c r="C8543" s="12"/>
      <c r="D8543" s="7"/>
      <c r="P8543" s="14"/>
      <c r="Q8543" s="13"/>
    </row>
    <row r="8544" spans="3:17" x14ac:dyDescent="0.25">
      <c r="C8544" s="12"/>
      <c r="D8544" s="7"/>
      <c r="P8544" s="14"/>
      <c r="Q8544" s="13"/>
    </row>
    <row r="8545" spans="3:17" x14ac:dyDescent="0.25">
      <c r="C8545" s="12"/>
      <c r="D8545" s="7"/>
      <c r="P8545" s="14"/>
      <c r="Q8545" s="13"/>
    </row>
    <row r="8546" spans="3:17" x14ac:dyDescent="0.25">
      <c r="C8546" s="12"/>
      <c r="D8546" s="7"/>
      <c r="P8546" s="14"/>
      <c r="Q8546" s="13"/>
    </row>
    <row r="8547" spans="3:17" x14ac:dyDescent="0.25">
      <c r="C8547" s="12"/>
      <c r="D8547" s="7"/>
      <c r="P8547" s="14"/>
      <c r="Q8547" s="13"/>
    </row>
    <row r="8548" spans="3:17" x14ac:dyDescent="0.25">
      <c r="C8548" s="12"/>
      <c r="D8548" s="7"/>
      <c r="P8548" s="14"/>
      <c r="Q8548" s="13"/>
    </row>
    <row r="8549" spans="3:17" x14ac:dyDescent="0.25">
      <c r="C8549" s="12"/>
      <c r="D8549" s="7"/>
      <c r="P8549" s="14"/>
      <c r="Q8549" s="13"/>
    </row>
    <row r="8550" spans="3:17" x14ac:dyDescent="0.25">
      <c r="C8550" s="12"/>
      <c r="D8550" s="7"/>
      <c r="P8550" s="14"/>
      <c r="Q8550" s="13"/>
    </row>
    <row r="8551" spans="3:17" x14ac:dyDescent="0.25">
      <c r="C8551" s="12"/>
      <c r="D8551" s="7"/>
      <c r="P8551" s="14"/>
      <c r="Q8551" s="13"/>
    </row>
    <row r="8552" spans="3:17" x14ac:dyDescent="0.25">
      <c r="C8552" s="12"/>
      <c r="D8552" s="7"/>
      <c r="P8552" s="14"/>
      <c r="Q8552" s="13"/>
    </row>
    <row r="8553" spans="3:17" x14ac:dyDescent="0.25">
      <c r="C8553" s="12"/>
      <c r="D8553" s="7"/>
      <c r="P8553" s="14"/>
      <c r="Q8553" s="13"/>
    </row>
    <row r="8554" spans="3:17" x14ac:dyDescent="0.25">
      <c r="C8554" s="12"/>
      <c r="D8554" s="7"/>
      <c r="P8554" s="14"/>
      <c r="Q8554" s="13"/>
    </row>
    <row r="8555" spans="3:17" x14ac:dyDescent="0.25">
      <c r="C8555" s="12"/>
      <c r="D8555" s="7"/>
      <c r="P8555" s="14"/>
      <c r="Q8555" s="13"/>
    </row>
    <row r="8556" spans="3:17" x14ac:dyDescent="0.25">
      <c r="C8556" s="12"/>
      <c r="D8556" s="7"/>
      <c r="P8556" s="14"/>
      <c r="Q8556" s="13"/>
    </row>
    <row r="8557" spans="3:17" x14ac:dyDescent="0.25">
      <c r="C8557" s="12"/>
      <c r="D8557" s="7"/>
      <c r="P8557" s="14"/>
      <c r="Q8557" s="13"/>
    </row>
    <row r="8558" spans="3:17" x14ac:dyDescent="0.25">
      <c r="C8558" s="12"/>
      <c r="D8558" s="7"/>
      <c r="P8558" s="14"/>
      <c r="Q8558" s="13"/>
    </row>
    <row r="8559" spans="3:17" x14ac:dyDescent="0.25">
      <c r="C8559" s="12"/>
      <c r="D8559" s="7"/>
      <c r="P8559" s="14"/>
      <c r="Q8559" s="13"/>
    </row>
    <row r="8560" spans="3:17" x14ac:dyDescent="0.25">
      <c r="C8560" s="12"/>
      <c r="D8560" s="7"/>
      <c r="P8560" s="14"/>
      <c r="Q8560" s="13"/>
    </row>
    <row r="8561" spans="3:17" x14ac:dyDescent="0.25">
      <c r="C8561" s="12"/>
      <c r="D8561" s="7"/>
      <c r="P8561" s="14"/>
      <c r="Q8561" s="13"/>
    </row>
    <row r="8562" spans="3:17" x14ac:dyDescent="0.25">
      <c r="C8562" s="12"/>
      <c r="D8562" s="7"/>
      <c r="P8562" s="14"/>
      <c r="Q8562" s="13"/>
    </row>
    <row r="8563" spans="3:17" x14ac:dyDescent="0.25">
      <c r="C8563" s="12"/>
      <c r="D8563" s="7"/>
      <c r="P8563" s="14"/>
      <c r="Q8563" s="13"/>
    </row>
    <row r="8564" spans="3:17" x14ac:dyDescent="0.25">
      <c r="C8564" s="12"/>
      <c r="D8564" s="7"/>
      <c r="P8564" s="14"/>
      <c r="Q8564" s="13"/>
    </row>
    <row r="8565" spans="3:17" x14ac:dyDescent="0.25">
      <c r="C8565" s="12"/>
      <c r="D8565" s="7"/>
      <c r="P8565" s="14"/>
      <c r="Q8565" s="13"/>
    </row>
    <row r="8566" spans="3:17" x14ac:dyDescent="0.25">
      <c r="C8566" s="12"/>
      <c r="D8566" s="7"/>
      <c r="P8566" s="14"/>
      <c r="Q8566" s="13"/>
    </row>
    <row r="8567" spans="3:17" x14ac:dyDescent="0.25">
      <c r="C8567" s="12"/>
      <c r="D8567" s="7"/>
      <c r="P8567" s="14"/>
      <c r="Q8567" s="13"/>
    </row>
    <row r="8568" spans="3:17" x14ac:dyDescent="0.25">
      <c r="C8568" s="12"/>
      <c r="D8568" s="7"/>
      <c r="P8568" s="14"/>
      <c r="Q8568" s="13"/>
    </row>
    <row r="8569" spans="3:17" x14ac:dyDescent="0.25">
      <c r="C8569" s="12"/>
      <c r="D8569" s="7"/>
      <c r="P8569" s="14"/>
      <c r="Q8569" s="13"/>
    </row>
    <row r="8570" spans="3:17" x14ac:dyDescent="0.25">
      <c r="C8570" s="12"/>
      <c r="D8570" s="7"/>
      <c r="P8570" s="14"/>
      <c r="Q8570" s="13"/>
    </row>
    <row r="8571" spans="3:17" x14ac:dyDescent="0.25">
      <c r="C8571" s="12"/>
      <c r="D8571" s="7"/>
      <c r="P8571" s="14"/>
      <c r="Q8571" s="13"/>
    </row>
    <row r="8572" spans="3:17" x14ac:dyDescent="0.25">
      <c r="C8572" s="12"/>
      <c r="D8572" s="7"/>
      <c r="P8572" s="14"/>
      <c r="Q8572" s="13"/>
    </row>
    <row r="8573" spans="3:17" x14ac:dyDescent="0.25">
      <c r="C8573" s="12"/>
      <c r="D8573" s="7"/>
      <c r="P8573" s="14"/>
      <c r="Q8573" s="13"/>
    </row>
    <row r="8574" spans="3:17" x14ac:dyDescent="0.25">
      <c r="C8574" s="12"/>
      <c r="D8574" s="7"/>
      <c r="P8574" s="14"/>
      <c r="Q8574" s="13"/>
    </row>
    <row r="8575" spans="3:17" x14ac:dyDescent="0.25">
      <c r="C8575" s="12"/>
      <c r="D8575" s="7"/>
      <c r="P8575" s="14"/>
      <c r="Q8575" s="13"/>
    </row>
    <row r="8576" spans="3:17" x14ac:dyDescent="0.25">
      <c r="C8576" s="12"/>
      <c r="D8576" s="7"/>
      <c r="P8576" s="14"/>
      <c r="Q8576" s="13"/>
    </row>
    <row r="8577" spans="3:17" x14ac:dyDescent="0.25">
      <c r="C8577" s="12"/>
      <c r="D8577" s="7"/>
      <c r="P8577" s="14"/>
      <c r="Q8577" s="13"/>
    </row>
    <row r="8578" spans="3:17" x14ac:dyDescent="0.25">
      <c r="C8578" s="12"/>
      <c r="D8578" s="7"/>
      <c r="P8578" s="14"/>
      <c r="Q8578" s="13"/>
    </row>
    <row r="8579" spans="3:17" x14ac:dyDescent="0.25">
      <c r="C8579" s="12"/>
      <c r="D8579" s="7"/>
      <c r="P8579" s="14"/>
      <c r="Q8579" s="13"/>
    </row>
    <row r="8580" spans="3:17" x14ac:dyDescent="0.25">
      <c r="C8580" s="12"/>
      <c r="D8580" s="7"/>
      <c r="P8580" s="14"/>
      <c r="Q8580" s="13"/>
    </row>
    <row r="8581" spans="3:17" x14ac:dyDescent="0.25">
      <c r="C8581" s="12"/>
      <c r="D8581" s="7"/>
      <c r="P8581" s="14"/>
      <c r="Q8581" s="13"/>
    </row>
    <row r="8582" spans="3:17" x14ac:dyDescent="0.25">
      <c r="C8582" s="12"/>
      <c r="D8582" s="7"/>
      <c r="P8582" s="14"/>
      <c r="Q8582" s="13"/>
    </row>
    <row r="8583" spans="3:17" x14ac:dyDescent="0.25">
      <c r="C8583" s="12"/>
      <c r="D8583" s="7"/>
      <c r="P8583" s="14"/>
      <c r="Q8583" s="13"/>
    </row>
    <row r="8584" spans="3:17" x14ac:dyDescent="0.25">
      <c r="C8584" s="12"/>
      <c r="D8584" s="7"/>
      <c r="P8584" s="14"/>
      <c r="Q8584" s="13"/>
    </row>
    <row r="8585" spans="3:17" x14ac:dyDescent="0.25">
      <c r="C8585" s="12"/>
      <c r="D8585" s="7"/>
      <c r="P8585" s="14"/>
      <c r="Q8585" s="13"/>
    </row>
    <row r="8586" spans="3:17" x14ac:dyDescent="0.25">
      <c r="C8586" s="12"/>
      <c r="D8586" s="7"/>
      <c r="P8586" s="14"/>
      <c r="Q8586" s="13"/>
    </row>
    <row r="8587" spans="3:17" x14ac:dyDescent="0.25">
      <c r="C8587" s="12"/>
      <c r="D8587" s="7"/>
      <c r="P8587" s="14"/>
      <c r="Q8587" s="13"/>
    </row>
    <row r="8588" spans="3:17" x14ac:dyDescent="0.25">
      <c r="C8588" s="12"/>
      <c r="D8588" s="7"/>
      <c r="P8588" s="14"/>
      <c r="Q8588" s="13"/>
    </row>
    <row r="8589" spans="3:17" x14ac:dyDescent="0.25">
      <c r="C8589" s="12"/>
      <c r="D8589" s="7"/>
      <c r="P8589" s="14"/>
      <c r="Q8589" s="13"/>
    </row>
    <row r="8590" spans="3:17" x14ac:dyDescent="0.25">
      <c r="C8590" s="12"/>
      <c r="D8590" s="7"/>
      <c r="P8590" s="14"/>
      <c r="Q8590" s="13"/>
    </row>
    <row r="8591" spans="3:17" x14ac:dyDescent="0.25">
      <c r="C8591" s="12"/>
      <c r="D8591" s="7"/>
      <c r="P8591" s="14"/>
      <c r="Q8591" s="13"/>
    </row>
    <row r="8592" spans="3:17" x14ac:dyDescent="0.25">
      <c r="C8592" s="12"/>
      <c r="D8592" s="7"/>
      <c r="P8592" s="14"/>
      <c r="Q8592" s="13"/>
    </row>
    <row r="8593" spans="3:17" x14ac:dyDescent="0.25">
      <c r="C8593" s="12"/>
      <c r="D8593" s="7"/>
      <c r="P8593" s="14"/>
      <c r="Q8593" s="13"/>
    </row>
    <row r="8594" spans="3:17" x14ac:dyDescent="0.25">
      <c r="C8594" s="12"/>
      <c r="D8594" s="7"/>
      <c r="P8594" s="14"/>
      <c r="Q8594" s="13"/>
    </row>
    <row r="8595" spans="3:17" x14ac:dyDescent="0.25">
      <c r="C8595" s="12"/>
      <c r="D8595" s="7"/>
      <c r="P8595" s="14"/>
      <c r="Q8595" s="13"/>
    </row>
    <row r="8596" spans="3:17" x14ac:dyDescent="0.25">
      <c r="C8596" s="12"/>
      <c r="D8596" s="7"/>
      <c r="P8596" s="14"/>
      <c r="Q8596" s="13"/>
    </row>
    <row r="8597" spans="3:17" x14ac:dyDescent="0.25">
      <c r="C8597" s="12"/>
      <c r="D8597" s="7"/>
      <c r="P8597" s="14"/>
      <c r="Q8597" s="13"/>
    </row>
    <row r="8598" spans="3:17" x14ac:dyDescent="0.25">
      <c r="C8598" s="12"/>
      <c r="D8598" s="7"/>
      <c r="P8598" s="14"/>
      <c r="Q8598" s="13"/>
    </row>
    <row r="8599" spans="3:17" x14ac:dyDescent="0.25">
      <c r="C8599" s="12"/>
      <c r="D8599" s="7"/>
      <c r="P8599" s="14"/>
      <c r="Q8599" s="13"/>
    </row>
    <row r="8600" spans="3:17" x14ac:dyDescent="0.25">
      <c r="C8600" s="12"/>
      <c r="D8600" s="7"/>
      <c r="P8600" s="14"/>
      <c r="Q8600" s="13"/>
    </row>
    <row r="8601" spans="3:17" x14ac:dyDescent="0.25">
      <c r="C8601" s="12"/>
      <c r="D8601" s="7"/>
      <c r="P8601" s="14"/>
      <c r="Q8601" s="13"/>
    </row>
    <row r="8602" spans="3:17" x14ac:dyDescent="0.25">
      <c r="C8602" s="12"/>
      <c r="D8602" s="7"/>
      <c r="P8602" s="14"/>
      <c r="Q8602" s="13"/>
    </row>
    <row r="8603" spans="3:17" x14ac:dyDescent="0.25">
      <c r="C8603" s="12"/>
      <c r="D8603" s="7"/>
      <c r="P8603" s="14"/>
      <c r="Q8603" s="13"/>
    </row>
    <row r="8604" spans="3:17" x14ac:dyDescent="0.25">
      <c r="C8604" s="12"/>
      <c r="D8604" s="7"/>
      <c r="P8604" s="14"/>
      <c r="Q8604" s="13"/>
    </row>
    <row r="8605" spans="3:17" x14ac:dyDescent="0.25">
      <c r="C8605" s="12"/>
      <c r="D8605" s="7"/>
      <c r="P8605" s="14"/>
      <c r="Q8605" s="13"/>
    </row>
    <row r="8606" spans="3:17" x14ac:dyDescent="0.25">
      <c r="C8606" s="12"/>
      <c r="D8606" s="7"/>
      <c r="P8606" s="14"/>
      <c r="Q8606" s="13"/>
    </row>
    <row r="8607" spans="3:17" x14ac:dyDescent="0.25">
      <c r="C8607" s="12"/>
      <c r="D8607" s="7"/>
      <c r="P8607" s="14"/>
      <c r="Q8607" s="13"/>
    </row>
    <row r="8608" spans="3:17" x14ac:dyDescent="0.25">
      <c r="C8608" s="12"/>
      <c r="D8608" s="7"/>
      <c r="P8608" s="14"/>
      <c r="Q8608" s="13"/>
    </row>
    <row r="8609" spans="3:17" x14ac:dyDescent="0.25">
      <c r="C8609" s="12"/>
      <c r="D8609" s="7"/>
      <c r="P8609" s="14"/>
      <c r="Q8609" s="13"/>
    </row>
    <row r="8610" spans="3:17" x14ac:dyDescent="0.25">
      <c r="C8610" s="12"/>
      <c r="D8610" s="7"/>
      <c r="P8610" s="14"/>
      <c r="Q8610" s="13"/>
    </row>
    <row r="8611" spans="3:17" x14ac:dyDescent="0.25">
      <c r="C8611" s="12"/>
      <c r="D8611" s="7"/>
      <c r="P8611" s="14"/>
      <c r="Q8611" s="13"/>
    </row>
    <row r="8612" spans="3:17" x14ac:dyDescent="0.25">
      <c r="C8612" s="12"/>
      <c r="D8612" s="7"/>
      <c r="P8612" s="14"/>
      <c r="Q8612" s="13"/>
    </row>
    <row r="8613" spans="3:17" x14ac:dyDescent="0.25">
      <c r="C8613" s="12"/>
      <c r="D8613" s="7"/>
      <c r="P8613" s="14"/>
      <c r="Q8613" s="13"/>
    </row>
    <row r="8614" spans="3:17" x14ac:dyDescent="0.25">
      <c r="C8614" s="12"/>
      <c r="D8614" s="7"/>
      <c r="P8614" s="14"/>
      <c r="Q8614" s="13"/>
    </row>
    <row r="8615" spans="3:17" x14ac:dyDescent="0.25">
      <c r="C8615" s="12"/>
      <c r="D8615" s="7"/>
      <c r="P8615" s="14"/>
      <c r="Q8615" s="13"/>
    </row>
    <row r="8616" spans="3:17" x14ac:dyDescent="0.25">
      <c r="C8616" s="12"/>
      <c r="D8616" s="7"/>
      <c r="P8616" s="14"/>
      <c r="Q8616" s="13"/>
    </row>
    <row r="8617" spans="3:17" x14ac:dyDescent="0.25">
      <c r="C8617" s="12"/>
      <c r="D8617" s="7"/>
      <c r="P8617" s="14"/>
      <c r="Q8617" s="13"/>
    </row>
    <row r="8618" spans="3:17" x14ac:dyDescent="0.25">
      <c r="C8618" s="12"/>
      <c r="D8618" s="7"/>
      <c r="P8618" s="14"/>
      <c r="Q8618" s="13"/>
    </row>
    <row r="8619" spans="3:17" x14ac:dyDescent="0.25">
      <c r="C8619" s="12"/>
      <c r="D8619" s="7"/>
      <c r="P8619" s="14"/>
      <c r="Q8619" s="13"/>
    </row>
    <row r="8620" spans="3:17" x14ac:dyDescent="0.25">
      <c r="C8620" s="12"/>
      <c r="D8620" s="7"/>
      <c r="P8620" s="14"/>
      <c r="Q8620" s="13"/>
    </row>
    <row r="8621" spans="3:17" x14ac:dyDescent="0.25">
      <c r="C8621" s="12"/>
      <c r="D8621" s="7"/>
      <c r="P8621" s="14"/>
      <c r="Q8621" s="13"/>
    </row>
    <row r="8622" spans="3:17" x14ac:dyDescent="0.25">
      <c r="C8622" s="12"/>
      <c r="D8622" s="7"/>
      <c r="P8622" s="14"/>
      <c r="Q8622" s="13"/>
    </row>
    <row r="8623" spans="3:17" x14ac:dyDescent="0.25">
      <c r="C8623" s="12"/>
      <c r="D8623" s="7"/>
      <c r="P8623" s="14"/>
      <c r="Q8623" s="13"/>
    </row>
    <row r="8624" spans="3:17" x14ac:dyDescent="0.25">
      <c r="C8624" s="12"/>
      <c r="D8624" s="7"/>
      <c r="P8624" s="14"/>
      <c r="Q8624" s="13"/>
    </row>
    <row r="8625" spans="3:17" x14ac:dyDescent="0.25">
      <c r="C8625" s="12"/>
      <c r="D8625" s="7"/>
      <c r="P8625" s="14"/>
      <c r="Q8625" s="13"/>
    </row>
    <row r="8626" spans="3:17" x14ac:dyDescent="0.25">
      <c r="C8626" s="12"/>
      <c r="D8626" s="7"/>
      <c r="P8626" s="14"/>
      <c r="Q8626" s="13"/>
    </row>
    <row r="8627" spans="3:17" x14ac:dyDescent="0.25">
      <c r="C8627" s="12"/>
      <c r="D8627" s="7"/>
      <c r="P8627" s="14"/>
      <c r="Q8627" s="13"/>
    </row>
    <row r="8628" spans="3:17" x14ac:dyDescent="0.25">
      <c r="C8628" s="12"/>
      <c r="D8628" s="7"/>
      <c r="P8628" s="14"/>
      <c r="Q8628" s="13"/>
    </row>
    <row r="8629" spans="3:17" x14ac:dyDescent="0.25">
      <c r="C8629" s="12"/>
      <c r="D8629" s="7"/>
      <c r="P8629" s="14"/>
      <c r="Q8629" s="13"/>
    </row>
    <row r="8630" spans="3:17" x14ac:dyDescent="0.25">
      <c r="C8630" s="12"/>
      <c r="D8630" s="7"/>
      <c r="P8630" s="14"/>
      <c r="Q8630" s="13"/>
    </row>
    <row r="8631" spans="3:17" x14ac:dyDescent="0.25">
      <c r="C8631" s="12"/>
      <c r="D8631" s="7"/>
      <c r="P8631" s="14"/>
      <c r="Q8631" s="13"/>
    </row>
    <row r="8632" spans="3:17" x14ac:dyDescent="0.25">
      <c r="C8632" s="12"/>
      <c r="D8632" s="7"/>
      <c r="P8632" s="14"/>
      <c r="Q8632" s="13"/>
    </row>
    <row r="8633" spans="3:17" x14ac:dyDescent="0.25">
      <c r="C8633" s="12"/>
      <c r="D8633" s="7"/>
      <c r="P8633" s="14"/>
      <c r="Q8633" s="13"/>
    </row>
    <row r="8634" spans="3:17" x14ac:dyDescent="0.25">
      <c r="C8634" s="12"/>
      <c r="D8634" s="7"/>
      <c r="P8634" s="14"/>
      <c r="Q8634" s="13"/>
    </row>
    <row r="8635" spans="3:17" x14ac:dyDescent="0.25">
      <c r="C8635" s="12"/>
      <c r="D8635" s="7"/>
      <c r="P8635" s="14"/>
      <c r="Q8635" s="13"/>
    </row>
    <row r="8636" spans="3:17" x14ac:dyDescent="0.25">
      <c r="C8636" s="12"/>
      <c r="D8636" s="7"/>
      <c r="P8636" s="14"/>
      <c r="Q8636" s="13"/>
    </row>
    <row r="8637" spans="3:17" x14ac:dyDescent="0.25">
      <c r="C8637" s="12"/>
      <c r="D8637" s="7"/>
      <c r="P8637" s="14"/>
      <c r="Q8637" s="13"/>
    </row>
    <row r="8638" spans="3:17" x14ac:dyDescent="0.25">
      <c r="C8638" s="12"/>
      <c r="D8638" s="7"/>
      <c r="P8638" s="14"/>
      <c r="Q8638" s="13"/>
    </row>
    <row r="8639" spans="3:17" x14ac:dyDescent="0.25">
      <c r="C8639" s="12"/>
      <c r="D8639" s="7"/>
      <c r="P8639" s="14"/>
      <c r="Q8639" s="13"/>
    </row>
    <row r="8640" spans="3:17" x14ac:dyDescent="0.25">
      <c r="C8640" s="12"/>
      <c r="D8640" s="7"/>
      <c r="P8640" s="14"/>
      <c r="Q8640" s="13"/>
    </row>
    <row r="8641" spans="3:17" x14ac:dyDescent="0.25">
      <c r="C8641" s="12"/>
      <c r="D8641" s="7"/>
      <c r="P8641" s="14"/>
      <c r="Q8641" s="13"/>
    </row>
    <row r="8642" spans="3:17" x14ac:dyDescent="0.25">
      <c r="C8642" s="12"/>
      <c r="D8642" s="7"/>
      <c r="P8642" s="14"/>
      <c r="Q8642" s="13"/>
    </row>
    <row r="8643" spans="3:17" x14ac:dyDescent="0.25">
      <c r="C8643" s="12"/>
      <c r="D8643" s="7"/>
      <c r="P8643" s="14"/>
      <c r="Q8643" s="13"/>
    </row>
    <row r="8644" spans="3:17" x14ac:dyDescent="0.25">
      <c r="C8644" s="12"/>
      <c r="D8644" s="7"/>
      <c r="P8644" s="14"/>
      <c r="Q8644" s="13"/>
    </row>
    <row r="8645" spans="3:17" x14ac:dyDescent="0.25">
      <c r="C8645" s="12"/>
      <c r="D8645" s="7"/>
      <c r="P8645" s="14"/>
      <c r="Q8645" s="13"/>
    </row>
    <row r="8646" spans="3:17" x14ac:dyDescent="0.25">
      <c r="C8646" s="12"/>
      <c r="D8646" s="7"/>
      <c r="P8646" s="14"/>
      <c r="Q8646" s="13"/>
    </row>
    <row r="8647" spans="3:17" x14ac:dyDescent="0.25">
      <c r="C8647" s="12"/>
      <c r="D8647" s="7"/>
      <c r="P8647" s="14"/>
      <c r="Q8647" s="13"/>
    </row>
    <row r="8648" spans="3:17" x14ac:dyDescent="0.25">
      <c r="C8648" s="12"/>
      <c r="D8648" s="7"/>
      <c r="P8648" s="14"/>
      <c r="Q8648" s="13"/>
    </row>
    <row r="8649" spans="3:17" x14ac:dyDescent="0.25">
      <c r="C8649" s="12"/>
      <c r="D8649" s="7"/>
      <c r="P8649" s="14"/>
      <c r="Q8649" s="13"/>
    </row>
    <row r="8650" spans="3:17" x14ac:dyDescent="0.25">
      <c r="C8650" s="12"/>
      <c r="D8650" s="7"/>
      <c r="P8650" s="14"/>
      <c r="Q8650" s="13"/>
    </row>
    <row r="8651" spans="3:17" x14ac:dyDescent="0.25">
      <c r="C8651" s="12"/>
      <c r="D8651" s="7"/>
      <c r="P8651" s="14"/>
      <c r="Q8651" s="13"/>
    </row>
    <row r="8652" spans="3:17" x14ac:dyDescent="0.25">
      <c r="C8652" s="12"/>
      <c r="D8652" s="7"/>
      <c r="P8652" s="14"/>
      <c r="Q8652" s="13"/>
    </row>
    <row r="8653" spans="3:17" x14ac:dyDescent="0.25">
      <c r="C8653" s="12"/>
      <c r="D8653" s="7"/>
      <c r="P8653" s="14"/>
      <c r="Q8653" s="13"/>
    </row>
    <row r="8654" spans="3:17" x14ac:dyDescent="0.25">
      <c r="C8654" s="12"/>
      <c r="D8654" s="7"/>
      <c r="P8654" s="14"/>
      <c r="Q8654" s="13"/>
    </row>
    <row r="8655" spans="3:17" x14ac:dyDescent="0.25">
      <c r="C8655" s="12"/>
      <c r="D8655" s="7"/>
      <c r="P8655" s="14"/>
      <c r="Q8655" s="13"/>
    </row>
    <row r="8656" spans="3:17" x14ac:dyDescent="0.25">
      <c r="C8656" s="12"/>
      <c r="D8656" s="7"/>
      <c r="P8656" s="14"/>
      <c r="Q8656" s="13"/>
    </row>
    <row r="8657" spans="3:17" x14ac:dyDescent="0.25">
      <c r="C8657" s="12"/>
      <c r="D8657" s="7"/>
      <c r="P8657" s="14"/>
      <c r="Q8657" s="13"/>
    </row>
    <row r="8658" spans="3:17" x14ac:dyDescent="0.25">
      <c r="C8658" s="12"/>
      <c r="D8658" s="7"/>
      <c r="P8658" s="14"/>
      <c r="Q8658" s="13"/>
    </row>
    <row r="8659" spans="3:17" x14ac:dyDescent="0.25">
      <c r="C8659" s="12"/>
      <c r="D8659" s="7"/>
      <c r="P8659" s="14"/>
      <c r="Q8659" s="13"/>
    </row>
    <row r="8660" spans="3:17" x14ac:dyDescent="0.25">
      <c r="C8660" s="12"/>
      <c r="D8660" s="7"/>
      <c r="P8660" s="14"/>
      <c r="Q8660" s="13"/>
    </row>
    <row r="8661" spans="3:17" x14ac:dyDescent="0.25">
      <c r="C8661" s="12"/>
      <c r="D8661" s="7"/>
      <c r="P8661" s="14"/>
      <c r="Q8661" s="13"/>
    </row>
    <row r="8662" spans="3:17" x14ac:dyDescent="0.25">
      <c r="C8662" s="12"/>
      <c r="D8662" s="7"/>
      <c r="P8662" s="14"/>
      <c r="Q8662" s="13"/>
    </row>
    <row r="8663" spans="3:17" x14ac:dyDescent="0.25">
      <c r="C8663" s="12"/>
      <c r="D8663" s="7"/>
      <c r="P8663" s="14"/>
      <c r="Q8663" s="13"/>
    </row>
    <row r="8664" spans="3:17" x14ac:dyDescent="0.25">
      <c r="C8664" s="12"/>
      <c r="D8664" s="7"/>
      <c r="P8664" s="14"/>
      <c r="Q8664" s="13"/>
    </row>
    <row r="8665" spans="3:17" x14ac:dyDescent="0.25">
      <c r="C8665" s="12"/>
      <c r="D8665" s="7"/>
      <c r="P8665" s="14"/>
      <c r="Q8665" s="13"/>
    </row>
    <row r="8666" spans="3:17" x14ac:dyDescent="0.25">
      <c r="C8666" s="12"/>
      <c r="D8666" s="7"/>
      <c r="P8666" s="14"/>
      <c r="Q8666" s="13"/>
    </row>
    <row r="8667" spans="3:17" x14ac:dyDescent="0.25">
      <c r="C8667" s="12"/>
      <c r="D8667" s="7"/>
      <c r="P8667" s="14"/>
      <c r="Q8667" s="13"/>
    </row>
    <row r="8668" spans="3:17" x14ac:dyDescent="0.25">
      <c r="C8668" s="12"/>
      <c r="D8668" s="7"/>
      <c r="P8668" s="14"/>
      <c r="Q8668" s="13"/>
    </row>
    <row r="8669" spans="3:17" x14ac:dyDescent="0.25">
      <c r="C8669" s="12"/>
      <c r="D8669" s="7"/>
      <c r="P8669" s="14"/>
      <c r="Q8669" s="13"/>
    </row>
    <row r="8670" spans="3:17" x14ac:dyDescent="0.25">
      <c r="C8670" s="12"/>
      <c r="D8670" s="7"/>
      <c r="P8670" s="14"/>
      <c r="Q8670" s="13"/>
    </row>
    <row r="8671" spans="3:17" x14ac:dyDescent="0.25">
      <c r="C8671" s="12"/>
      <c r="D8671" s="7"/>
      <c r="P8671" s="14"/>
      <c r="Q8671" s="13"/>
    </row>
    <row r="8672" spans="3:17" x14ac:dyDescent="0.25">
      <c r="C8672" s="12"/>
      <c r="D8672" s="7"/>
      <c r="P8672" s="14"/>
      <c r="Q8672" s="13"/>
    </row>
    <row r="8673" spans="3:17" x14ac:dyDescent="0.25">
      <c r="C8673" s="12"/>
      <c r="D8673" s="7"/>
      <c r="P8673" s="14"/>
      <c r="Q8673" s="13"/>
    </row>
    <row r="8674" spans="3:17" x14ac:dyDescent="0.25">
      <c r="C8674" s="12"/>
      <c r="D8674" s="7"/>
      <c r="P8674" s="14"/>
      <c r="Q8674" s="13"/>
    </row>
    <row r="8675" spans="3:17" x14ac:dyDescent="0.25">
      <c r="C8675" s="12"/>
      <c r="D8675" s="7"/>
      <c r="P8675" s="14"/>
      <c r="Q8675" s="13"/>
    </row>
    <row r="8676" spans="3:17" x14ac:dyDescent="0.25">
      <c r="C8676" s="12"/>
      <c r="D8676" s="7"/>
      <c r="P8676" s="14"/>
      <c r="Q8676" s="13"/>
    </row>
    <row r="8677" spans="3:17" x14ac:dyDescent="0.25">
      <c r="C8677" s="12"/>
      <c r="D8677" s="7"/>
      <c r="P8677" s="14"/>
      <c r="Q8677" s="13"/>
    </row>
    <row r="8678" spans="3:17" x14ac:dyDescent="0.25">
      <c r="C8678" s="12"/>
      <c r="D8678" s="7"/>
      <c r="P8678" s="14"/>
      <c r="Q8678" s="13"/>
    </row>
    <row r="8679" spans="3:17" x14ac:dyDescent="0.25">
      <c r="C8679" s="12"/>
      <c r="D8679" s="7"/>
      <c r="P8679" s="14"/>
      <c r="Q8679" s="13"/>
    </row>
    <row r="8680" spans="3:17" x14ac:dyDescent="0.25">
      <c r="C8680" s="12"/>
      <c r="D8680" s="7"/>
      <c r="P8680" s="14"/>
      <c r="Q8680" s="13"/>
    </row>
    <row r="8681" spans="3:17" x14ac:dyDescent="0.25">
      <c r="C8681" s="12"/>
      <c r="D8681" s="7"/>
      <c r="P8681" s="14"/>
      <c r="Q8681" s="13"/>
    </row>
    <row r="8682" spans="3:17" x14ac:dyDescent="0.25">
      <c r="C8682" s="12"/>
      <c r="D8682" s="7"/>
      <c r="P8682" s="14"/>
      <c r="Q8682" s="13"/>
    </row>
    <row r="8683" spans="3:17" x14ac:dyDescent="0.25">
      <c r="C8683" s="12"/>
      <c r="D8683" s="7"/>
      <c r="P8683" s="14"/>
      <c r="Q8683" s="13"/>
    </row>
    <row r="8684" spans="3:17" x14ac:dyDescent="0.25">
      <c r="C8684" s="12"/>
      <c r="D8684" s="7"/>
      <c r="P8684" s="14"/>
      <c r="Q8684" s="13"/>
    </row>
    <row r="8685" spans="3:17" x14ac:dyDescent="0.25">
      <c r="C8685" s="12"/>
      <c r="D8685" s="7"/>
      <c r="P8685" s="14"/>
      <c r="Q8685" s="13"/>
    </row>
    <row r="8686" spans="3:17" x14ac:dyDescent="0.25">
      <c r="C8686" s="12"/>
      <c r="D8686" s="7"/>
      <c r="P8686" s="14"/>
      <c r="Q8686" s="13"/>
    </row>
    <row r="8687" spans="3:17" x14ac:dyDescent="0.25">
      <c r="C8687" s="12"/>
      <c r="D8687" s="7"/>
      <c r="P8687" s="14"/>
      <c r="Q8687" s="13"/>
    </row>
    <row r="8688" spans="3:17" x14ac:dyDescent="0.25">
      <c r="C8688" s="12"/>
      <c r="D8688" s="7"/>
      <c r="P8688" s="14"/>
      <c r="Q8688" s="13"/>
    </row>
    <row r="8689" spans="3:17" x14ac:dyDescent="0.25">
      <c r="C8689" s="12"/>
      <c r="D8689" s="7"/>
      <c r="P8689" s="14"/>
      <c r="Q8689" s="13"/>
    </row>
    <row r="8690" spans="3:17" x14ac:dyDescent="0.25">
      <c r="C8690" s="12"/>
      <c r="D8690" s="7"/>
      <c r="P8690" s="14"/>
      <c r="Q8690" s="13"/>
    </row>
    <row r="8691" spans="3:17" x14ac:dyDescent="0.25">
      <c r="C8691" s="12"/>
      <c r="D8691" s="7"/>
      <c r="P8691" s="14"/>
      <c r="Q8691" s="13"/>
    </row>
    <row r="8692" spans="3:17" x14ac:dyDescent="0.25">
      <c r="C8692" s="12"/>
      <c r="D8692" s="7"/>
      <c r="P8692" s="14"/>
      <c r="Q8692" s="13"/>
    </row>
    <row r="8693" spans="3:17" x14ac:dyDescent="0.25">
      <c r="C8693" s="12"/>
      <c r="D8693" s="7"/>
      <c r="P8693" s="14"/>
      <c r="Q8693" s="13"/>
    </row>
    <row r="8694" spans="3:17" x14ac:dyDescent="0.25">
      <c r="C8694" s="12"/>
      <c r="D8694" s="7"/>
      <c r="P8694" s="14"/>
      <c r="Q8694" s="13"/>
    </row>
    <row r="8695" spans="3:17" x14ac:dyDescent="0.25">
      <c r="C8695" s="12"/>
      <c r="D8695" s="7"/>
      <c r="P8695" s="14"/>
      <c r="Q8695" s="13"/>
    </row>
    <row r="8696" spans="3:17" x14ac:dyDescent="0.25">
      <c r="C8696" s="12"/>
      <c r="D8696" s="7"/>
      <c r="P8696" s="14"/>
      <c r="Q8696" s="13"/>
    </row>
    <row r="8697" spans="3:17" x14ac:dyDescent="0.25">
      <c r="C8697" s="12"/>
      <c r="D8697" s="7"/>
      <c r="P8697" s="14"/>
      <c r="Q8697" s="13"/>
    </row>
    <row r="8698" spans="3:17" x14ac:dyDescent="0.25">
      <c r="C8698" s="12"/>
      <c r="D8698" s="7"/>
      <c r="P8698" s="14"/>
      <c r="Q8698" s="13"/>
    </row>
    <row r="8699" spans="3:17" x14ac:dyDescent="0.25">
      <c r="C8699" s="12"/>
      <c r="D8699" s="7"/>
      <c r="P8699" s="14"/>
      <c r="Q8699" s="13"/>
    </row>
    <row r="8700" spans="3:17" x14ac:dyDescent="0.25">
      <c r="C8700" s="12"/>
      <c r="D8700" s="7"/>
      <c r="P8700" s="14"/>
      <c r="Q8700" s="13"/>
    </row>
    <row r="8701" spans="3:17" x14ac:dyDescent="0.25">
      <c r="C8701" s="12"/>
      <c r="D8701" s="7"/>
      <c r="P8701" s="14"/>
      <c r="Q8701" s="13"/>
    </row>
    <row r="8702" spans="3:17" x14ac:dyDescent="0.25">
      <c r="C8702" s="12"/>
      <c r="D8702" s="7"/>
      <c r="P8702" s="14"/>
      <c r="Q8702" s="13"/>
    </row>
    <row r="8703" spans="3:17" x14ac:dyDescent="0.25">
      <c r="C8703" s="12"/>
      <c r="D8703" s="7"/>
      <c r="P8703" s="14"/>
      <c r="Q8703" s="13"/>
    </row>
    <row r="8704" spans="3:17" x14ac:dyDescent="0.25">
      <c r="C8704" s="12"/>
      <c r="D8704" s="7"/>
      <c r="P8704" s="14"/>
      <c r="Q8704" s="13"/>
    </row>
    <row r="8705" spans="3:17" x14ac:dyDescent="0.25">
      <c r="C8705" s="12"/>
      <c r="D8705" s="7"/>
      <c r="P8705" s="14"/>
      <c r="Q8705" s="13"/>
    </row>
    <row r="8706" spans="3:17" x14ac:dyDescent="0.25">
      <c r="C8706" s="12"/>
      <c r="D8706" s="7"/>
      <c r="P8706" s="14"/>
      <c r="Q8706" s="13"/>
    </row>
    <row r="8707" spans="3:17" x14ac:dyDescent="0.25">
      <c r="C8707" s="12"/>
      <c r="D8707" s="7"/>
      <c r="P8707" s="14"/>
      <c r="Q8707" s="13"/>
    </row>
    <row r="8708" spans="3:17" x14ac:dyDescent="0.25">
      <c r="C8708" s="12"/>
      <c r="D8708" s="7"/>
      <c r="P8708" s="14"/>
      <c r="Q8708" s="13"/>
    </row>
    <row r="8709" spans="3:17" x14ac:dyDescent="0.25">
      <c r="C8709" s="12"/>
      <c r="D8709" s="7"/>
      <c r="P8709" s="14"/>
      <c r="Q8709" s="13"/>
    </row>
    <row r="8710" spans="3:17" x14ac:dyDescent="0.25">
      <c r="C8710" s="12"/>
      <c r="D8710" s="7"/>
      <c r="P8710" s="14"/>
      <c r="Q8710" s="13"/>
    </row>
    <row r="8711" spans="3:17" x14ac:dyDescent="0.25">
      <c r="C8711" s="12"/>
      <c r="D8711" s="7"/>
      <c r="P8711" s="14"/>
      <c r="Q8711" s="13"/>
    </row>
    <row r="8712" spans="3:17" x14ac:dyDescent="0.25">
      <c r="C8712" s="12"/>
      <c r="D8712" s="7"/>
      <c r="P8712" s="14"/>
      <c r="Q8712" s="13"/>
    </row>
    <row r="8713" spans="3:17" x14ac:dyDescent="0.25">
      <c r="C8713" s="12"/>
      <c r="D8713" s="7"/>
      <c r="P8713" s="14"/>
      <c r="Q8713" s="13"/>
    </row>
    <row r="8714" spans="3:17" x14ac:dyDescent="0.25">
      <c r="C8714" s="12"/>
      <c r="D8714" s="7"/>
      <c r="P8714" s="14"/>
      <c r="Q8714" s="13"/>
    </row>
    <row r="8715" spans="3:17" x14ac:dyDescent="0.25">
      <c r="C8715" s="12"/>
      <c r="D8715" s="7"/>
      <c r="P8715" s="14"/>
      <c r="Q8715" s="13"/>
    </row>
    <row r="8716" spans="3:17" x14ac:dyDescent="0.25">
      <c r="C8716" s="12"/>
      <c r="D8716" s="7"/>
      <c r="P8716" s="14"/>
      <c r="Q8716" s="13"/>
    </row>
    <row r="8717" spans="3:17" x14ac:dyDescent="0.25">
      <c r="C8717" s="12"/>
      <c r="D8717" s="7"/>
      <c r="P8717" s="14"/>
      <c r="Q8717" s="13"/>
    </row>
    <row r="8718" spans="3:17" x14ac:dyDescent="0.25">
      <c r="C8718" s="12"/>
      <c r="D8718" s="7"/>
      <c r="P8718" s="14"/>
      <c r="Q8718" s="13"/>
    </row>
    <row r="8719" spans="3:17" x14ac:dyDescent="0.25">
      <c r="C8719" s="12"/>
      <c r="D8719" s="7"/>
      <c r="P8719" s="14"/>
      <c r="Q8719" s="13"/>
    </row>
    <row r="8720" spans="3:17" x14ac:dyDescent="0.25">
      <c r="C8720" s="12"/>
      <c r="D8720" s="7"/>
      <c r="P8720" s="14"/>
      <c r="Q8720" s="13"/>
    </row>
    <row r="8721" spans="3:17" x14ac:dyDescent="0.25">
      <c r="C8721" s="12"/>
      <c r="D8721" s="7"/>
      <c r="P8721" s="14"/>
      <c r="Q8721" s="13"/>
    </row>
    <row r="8722" spans="3:17" x14ac:dyDescent="0.25">
      <c r="C8722" s="12"/>
      <c r="D8722" s="7"/>
      <c r="P8722" s="14"/>
      <c r="Q8722" s="13"/>
    </row>
    <row r="8723" spans="3:17" x14ac:dyDescent="0.25">
      <c r="C8723" s="12"/>
      <c r="D8723" s="7"/>
      <c r="P8723" s="14"/>
      <c r="Q8723" s="13"/>
    </row>
    <row r="8724" spans="3:17" x14ac:dyDescent="0.25">
      <c r="C8724" s="12"/>
      <c r="D8724" s="7"/>
      <c r="P8724" s="14"/>
      <c r="Q8724" s="13"/>
    </row>
    <row r="8725" spans="3:17" x14ac:dyDescent="0.25">
      <c r="C8725" s="12"/>
      <c r="D8725" s="7"/>
      <c r="P8725" s="14"/>
      <c r="Q8725" s="13"/>
    </row>
    <row r="8726" spans="3:17" x14ac:dyDescent="0.25">
      <c r="C8726" s="12"/>
      <c r="D8726" s="7"/>
      <c r="P8726" s="14"/>
      <c r="Q8726" s="13"/>
    </row>
    <row r="8727" spans="3:17" x14ac:dyDescent="0.25">
      <c r="C8727" s="12"/>
      <c r="D8727" s="7"/>
      <c r="P8727" s="14"/>
      <c r="Q8727" s="13"/>
    </row>
    <row r="8728" spans="3:17" x14ac:dyDescent="0.25">
      <c r="C8728" s="12"/>
      <c r="D8728" s="7"/>
      <c r="P8728" s="14"/>
      <c r="Q8728" s="13"/>
    </row>
    <row r="8729" spans="3:17" x14ac:dyDescent="0.25">
      <c r="C8729" s="12"/>
      <c r="D8729" s="7"/>
      <c r="P8729" s="14"/>
      <c r="Q8729" s="13"/>
    </row>
    <row r="8730" spans="3:17" x14ac:dyDescent="0.25">
      <c r="C8730" s="12"/>
      <c r="D8730" s="7"/>
      <c r="P8730" s="14"/>
      <c r="Q8730" s="13"/>
    </row>
    <row r="8731" spans="3:17" x14ac:dyDescent="0.25">
      <c r="C8731" s="12"/>
      <c r="D8731" s="7"/>
      <c r="P8731" s="14"/>
      <c r="Q8731" s="13"/>
    </row>
    <row r="8732" spans="3:17" x14ac:dyDescent="0.25">
      <c r="C8732" s="12"/>
      <c r="D8732" s="7"/>
      <c r="P8732" s="14"/>
      <c r="Q8732" s="13"/>
    </row>
    <row r="8733" spans="3:17" x14ac:dyDescent="0.25">
      <c r="C8733" s="12"/>
      <c r="D8733" s="7"/>
      <c r="P8733" s="14"/>
      <c r="Q8733" s="13"/>
    </row>
    <row r="8734" spans="3:17" x14ac:dyDescent="0.25">
      <c r="C8734" s="12"/>
      <c r="D8734" s="7"/>
      <c r="P8734" s="14"/>
      <c r="Q8734" s="13"/>
    </row>
    <row r="8735" spans="3:17" x14ac:dyDescent="0.25">
      <c r="C8735" s="12"/>
      <c r="D8735" s="7"/>
      <c r="P8735" s="14"/>
      <c r="Q8735" s="13"/>
    </row>
    <row r="8736" spans="3:17" x14ac:dyDescent="0.25">
      <c r="C8736" s="12"/>
      <c r="D8736" s="7"/>
      <c r="P8736" s="14"/>
      <c r="Q8736" s="13"/>
    </row>
    <row r="8737" spans="3:17" x14ac:dyDescent="0.25">
      <c r="C8737" s="12"/>
      <c r="D8737" s="7"/>
      <c r="P8737" s="14"/>
      <c r="Q8737" s="13"/>
    </row>
    <row r="8738" spans="3:17" x14ac:dyDescent="0.25">
      <c r="C8738" s="12"/>
      <c r="D8738" s="7"/>
      <c r="P8738" s="14"/>
      <c r="Q8738" s="13"/>
    </row>
    <row r="8739" spans="3:17" x14ac:dyDescent="0.25">
      <c r="C8739" s="12"/>
      <c r="D8739" s="7"/>
      <c r="P8739" s="14"/>
      <c r="Q8739" s="13"/>
    </row>
    <row r="8740" spans="3:17" x14ac:dyDescent="0.25">
      <c r="C8740" s="12"/>
      <c r="D8740" s="7"/>
      <c r="P8740" s="14"/>
      <c r="Q8740" s="13"/>
    </row>
    <row r="8741" spans="3:17" x14ac:dyDescent="0.25">
      <c r="C8741" s="12"/>
      <c r="D8741" s="7"/>
      <c r="P8741" s="14"/>
      <c r="Q8741" s="13"/>
    </row>
    <row r="8742" spans="3:17" x14ac:dyDescent="0.25">
      <c r="C8742" s="12"/>
      <c r="D8742" s="7"/>
      <c r="P8742" s="14"/>
      <c r="Q8742" s="13"/>
    </row>
    <row r="8743" spans="3:17" x14ac:dyDescent="0.25">
      <c r="C8743" s="12"/>
      <c r="D8743" s="7"/>
      <c r="P8743" s="14"/>
      <c r="Q8743" s="13"/>
    </row>
    <row r="8744" spans="3:17" x14ac:dyDescent="0.25">
      <c r="C8744" s="12"/>
      <c r="D8744" s="7"/>
      <c r="P8744" s="14"/>
      <c r="Q8744" s="13"/>
    </row>
    <row r="8745" spans="3:17" x14ac:dyDescent="0.25">
      <c r="C8745" s="12"/>
      <c r="D8745" s="7"/>
      <c r="P8745" s="14"/>
      <c r="Q8745" s="13"/>
    </row>
    <row r="8746" spans="3:17" x14ac:dyDescent="0.25">
      <c r="C8746" s="12"/>
      <c r="D8746" s="7"/>
      <c r="P8746" s="14"/>
      <c r="Q8746" s="13"/>
    </row>
    <row r="8747" spans="3:17" x14ac:dyDescent="0.25">
      <c r="C8747" s="12"/>
      <c r="D8747" s="7"/>
      <c r="P8747" s="14"/>
      <c r="Q8747" s="13"/>
    </row>
    <row r="8748" spans="3:17" x14ac:dyDescent="0.25">
      <c r="C8748" s="12"/>
      <c r="D8748" s="7"/>
      <c r="P8748" s="14"/>
      <c r="Q8748" s="13"/>
    </row>
    <row r="8749" spans="3:17" x14ac:dyDescent="0.25">
      <c r="C8749" s="12"/>
      <c r="D8749" s="7"/>
      <c r="P8749" s="14"/>
      <c r="Q8749" s="13"/>
    </row>
    <row r="8750" spans="3:17" x14ac:dyDescent="0.25">
      <c r="C8750" s="12"/>
      <c r="D8750" s="7"/>
      <c r="P8750" s="14"/>
      <c r="Q8750" s="13"/>
    </row>
    <row r="8751" spans="3:17" x14ac:dyDescent="0.25">
      <c r="C8751" s="12"/>
      <c r="D8751" s="7"/>
      <c r="P8751" s="14"/>
      <c r="Q8751" s="13"/>
    </row>
    <row r="8752" spans="3:17" x14ac:dyDescent="0.25">
      <c r="C8752" s="12"/>
      <c r="D8752" s="7"/>
      <c r="P8752" s="14"/>
      <c r="Q8752" s="13"/>
    </row>
    <row r="8753" spans="3:17" x14ac:dyDescent="0.25">
      <c r="C8753" s="12"/>
      <c r="D8753" s="7"/>
      <c r="P8753" s="14"/>
      <c r="Q8753" s="13"/>
    </row>
    <row r="8754" spans="3:17" x14ac:dyDescent="0.25">
      <c r="C8754" s="12"/>
      <c r="D8754" s="7"/>
      <c r="P8754" s="14"/>
      <c r="Q8754" s="13"/>
    </row>
    <row r="8755" spans="3:17" x14ac:dyDescent="0.25">
      <c r="C8755" s="12"/>
      <c r="D8755" s="7"/>
      <c r="P8755" s="14"/>
      <c r="Q8755" s="13"/>
    </row>
    <row r="8756" spans="3:17" x14ac:dyDescent="0.25">
      <c r="C8756" s="12"/>
      <c r="D8756" s="7"/>
      <c r="P8756" s="14"/>
      <c r="Q8756" s="13"/>
    </row>
    <row r="8757" spans="3:17" x14ac:dyDescent="0.25">
      <c r="C8757" s="12"/>
      <c r="D8757" s="7"/>
      <c r="P8757" s="14"/>
      <c r="Q8757" s="13"/>
    </row>
    <row r="8758" spans="3:17" x14ac:dyDescent="0.25">
      <c r="C8758" s="12"/>
      <c r="D8758" s="7"/>
      <c r="P8758" s="14"/>
      <c r="Q8758" s="13"/>
    </row>
    <row r="8759" spans="3:17" x14ac:dyDescent="0.25">
      <c r="C8759" s="12"/>
      <c r="D8759" s="7"/>
      <c r="P8759" s="14"/>
      <c r="Q8759" s="13"/>
    </row>
    <row r="8760" spans="3:17" x14ac:dyDescent="0.25">
      <c r="C8760" s="12"/>
      <c r="D8760" s="7"/>
      <c r="P8760" s="14"/>
      <c r="Q8760" s="13"/>
    </row>
    <row r="8761" spans="3:17" x14ac:dyDescent="0.25">
      <c r="C8761" s="12"/>
      <c r="D8761" s="7"/>
      <c r="P8761" s="14"/>
      <c r="Q8761" s="13"/>
    </row>
    <row r="8762" spans="3:17" x14ac:dyDescent="0.25">
      <c r="C8762" s="12"/>
      <c r="D8762" s="7"/>
      <c r="P8762" s="14"/>
      <c r="Q8762" s="13"/>
    </row>
    <row r="8763" spans="3:17" x14ac:dyDescent="0.25">
      <c r="C8763" s="12"/>
      <c r="D8763" s="7"/>
      <c r="P8763" s="14"/>
      <c r="Q8763" s="13"/>
    </row>
    <row r="8764" spans="3:17" x14ac:dyDescent="0.25">
      <c r="C8764" s="12"/>
      <c r="D8764" s="7"/>
      <c r="P8764" s="14"/>
      <c r="Q8764" s="13"/>
    </row>
    <row r="8765" spans="3:17" x14ac:dyDescent="0.25">
      <c r="C8765" s="12"/>
      <c r="D8765" s="7"/>
      <c r="P8765" s="14"/>
      <c r="Q8765" s="13"/>
    </row>
    <row r="8766" spans="3:17" x14ac:dyDescent="0.25">
      <c r="C8766" s="12"/>
      <c r="D8766" s="7"/>
      <c r="P8766" s="14"/>
      <c r="Q8766" s="13"/>
    </row>
    <row r="8767" spans="3:17" x14ac:dyDescent="0.25">
      <c r="C8767" s="12"/>
      <c r="D8767" s="7"/>
      <c r="P8767" s="14"/>
      <c r="Q8767" s="13"/>
    </row>
    <row r="8768" spans="3:17" x14ac:dyDescent="0.25">
      <c r="C8768" s="12"/>
      <c r="D8768" s="7"/>
      <c r="P8768" s="14"/>
      <c r="Q8768" s="13"/>
    </row>
    <row r="8769" spans="3:17" x14ac:dyDescent="0.25">
      <c r="C8769" s="12"/>
      <c r="D8769" s="7"/>
      <c r="P8769" s="14"/>
      <c r="Q8769" s="13"/>
    </row>
    <row r="8770" spans="3:17" x14ac:dyDescent="0.25">
      <c r="C8770" s="12"/>
      <c r="D8770" s="7"/>
      <c r="P8770" s="14"/>
      <c r="Q8770" s="13"/>
    </row>
    <row r="8771" spans="3:17" x14ac:dyDescent="0.25">
      <c r="C8771" s="12"/>
      <c r="D8771" s="7"/>
      <c r="P8771" s="14"/>
      <c r="Q8771" s="13"/>
    </row>
    <row r="8772" spans="3:17" x14ac:dyDescent="0.25">
      <c r="C8772" s="12"/>
      <c r="D8772" s="7"/>
      <c r="P8772" s="14"/>
      <c r="Q8772" s="13"/>
    </row>
    <row r="8773" spans="3:17" x14ac:dyDescent="0.25">
      <c r="C8773" s="12"/>
      <c r="D8773" s="7"/>
      <c r="P8773" s="14"/>
      <c r="Q8773" s="13"/>
    </row>
    <row r="8774" spans="3:17" x14ac:dyDescent="0.25">
      <c r="C8774" s="12"/>
      <c r="D8774" s="7"/>
      <c r="P8774" s="14"/>
      <c r="Q8774" s="13"/>
    </row>
    <row r="8775" spans="3:17" x14ac:dyDescent="0.25">
      <c r="C8775" s="12"/>
      <c r="D8775" s="7"/>
      <c r="P8775" s="14"/>
      <c r="Q8775" s="13"/>
    </row>
    <row r="8776" spans="3:17" x14ac:dyDescent="0.25">
      <c r="C8776" s="12"/>
      <c r="D8776" s="7"/>
      <c r="P8776" s="14"/>
      <c r="Q8776" s="13"/>
    </row>
    <row r="8777" spans="3:17" x14ac:dyDescent="0.25">
      <c r="C8777" s="12"/>
      <c r="D8777" s="7"/>
      <c r="P8777" s="14"/>
      <c r="Q8777" s="13"/>
    </row>
    <row r="8778" spans="3:17" x14ac:dyDescent="0.25">
      <c r="C8778" s="12"/>
      <c r="D8778" s="7"/>
      <c r="P8778" s="14"/>
      <c r="Q8778" s="13"/>
    </row>
    <row r="8779" spans="3:17" x14ac:dyDescent="0.25">
      <c r="C8779" s="12"/>
      <c r="D8779" s="7"/>
      <c r="P8779" s="14"/>
      <c r="Q8779" s="13"/>
    </row>
    <row r="8780" spans="3:17" x14ac:dyDescent="0.25">
      <c r="C8780" s="12"/>
      <c r="D8780" s="7"/>
      <c r="P8780" s="14"/>
      <c r="Q8780" s="13"/>
    </row>
    <row r="8781" spans="3:17" x14ac:dyDescent="0.25">
      <c r="C8781" s="12"/>
      <c r="D8781" s="7"/>
      <c r="P8781" s="14"/>
      <c r="Q8781" s="13"/>
    </row>
    <row r="8782" spans="3:17" x14ac:dyDescent="0.25">
      <c r="C8782" s="12"/>
      <c r="D8782" s="7"/>
      <c r="P8782" s="14"/>
      <c r="Q8782" s="13"/>
    </row>
    <row r="8783" spans="3:17" x14ac:dyDescent="0.25">
      <c r="C8783" s="12"/>
      <c r="D8783" s="7"/>
      <c r="P8783" s="14"/>
      <c r="Q8783" s="13"/>
    </row>
    <row r="8784" spans="3:17" x14ac:dyDescent="0.25">
      <c r="C8784" s="12"/>
      <c r="D8784" s="7"/>
      <c r="P8784" s="14"/>
      <c r="Q8784" s="13"/>
    </row>
    <row r="8785" spans="3:17" x14ac:dyDescent="0.25">
      <c r="C8785" s="12"/>
      <c r="D8785" s="7"/>
      <c r="P8785" s="14"/>
      <c r="Q8785" s="13"/>
    </row>
    <row r="8786" spans="3:17" x14ac:dyDescent="0.25">
      <c r="C8786" s="12"/>
      <c r="D8786" s="7"/>
      <c r="P8786" s="14"/>
      <c r="Q8786" s="13"/>
    </row>
    <row r="8787" spans="3:17" x14ac:dyDescent="0.25">
      <c r="C8787" s="12"/>
      <c r="D8787" s="7"/>
      <c r="P8787" s="14"/>
      <c r="Q8787" s="13"/>
    </row>
    <row r="8788" spans="3:17" x14ac:dyDescent="0.25">
      <c r="C8788" s="12"/>
      <c r="D8788" s="7"/>
      <c r="P8788" s="14"/>
      <c r="Q8788" s="13"/>
    </row>
    <row r="8789" spans="3:17" x14ac:dyDescent="0.25">
      <c r="C8789" s="12"/>
      <c r="D8789" s="7"/>
      <c r="P8789" s="14"/>
      <c r="Q8789" s="13"/>
    </row>
    <row r="8790" spans="3:17" x14ac:dyDescent="0.25">
      <c r="C8790" s="12"/>
      <c r="D8790" s="7"/>
      <c r="P8790" s="14"/>
      <c r="Q8790" s="13"/>
    </row>
    <row r="8791" spans="3:17" x14ac:dyDescent="0.25">
      <c r="C8791" s="12"/>
      <c r="D8791" s="7"/>
      <c r="P8791" s="14"/>
      <c r="Q8791" s="13"/>
    </row>
    <row r="8792" spans="3:17" x14ac:dyDescent="0.25">
      <c r="C8792" s="12"/>
      <c r="D8792" s="7"/>
      <c r="P8792" s="14"/>
      <c r="Q8792" s="13"/>
    </row>
    <row r="8793" spans="3:17" x14ac:dyDescent="0.25">
      <c r="C8793" s="12"/>
      <c r="D8793" s="7"/>
      <c r="P8793" s="14"/>
      <c r="Q8793" s="13"/>
    </row>
    <row r="8794" spans="3:17" x14ac:dyDescent="0.25">
      <c r="C8794" s="12"/>
      <c r="D8794" s="7"/>
      <c r="P8794" s="14"/>
      <c r="Q8794" s="13"/>
    </row>
    <row r="8795" spans="3:17" x14ac:dyDescent="0.25">
      <c r="C8795" s="12"/>
      <c r="D8795" s="7"/>
      <c r="P8795" s="14"/>
      <c r="Q8795" s="13"/>
    </row>
    <row r="8796" spans="3:17" x14ac:dyDescent="0.25">
      <c r="C8796" s="12"/>
      <c r="D8796" s="7"/>
      <c r="P8796" s="14"/>
      <c r="Q8796" s="13"/>
    </row>
    <row r="8797" spans="3:17" x14ac:dyDescent="0.25">
      <c r="C8797" s="12"/>
      <c r="D8797" s="7"/>
      <c r="P8797" s="14"/>
      <c r="Q8797" s="13"/>
    </row>
    <row r="8798" spans="3:17" x14ac:dyDescent="0.25">
      <c r="C8798" s="12"/>
      <c r="D8798" s="7"/>
      <c r="P8798" s="14"/>
      <c r="Q8798" s="13"/>
    </row>
    <row r="8799" spans="3:17" x14ac:dyDescent="0.25">
      <c r="C8799" s="12"/>
      <c r="D8799" s="7"/>
      <c r="P8799" s="14"/>
      <c r="Q8799" s="13"/>
    </row>
    <row r="8800" spans="3:17" x14ac:dyDescent="0.25">
      <c r="C8800" s="12"/>
      <c r="D8800" s="7"/>
      <c r="P8800" s="14"/>
      <c r="Q8800" s="13"/>
    </row>
    <row r="8801" spans="3:17" x14ac:dyDescent="0.25">
      <c r="C8801" s="12"/>
      <c r="D8801" s="7"/>
      <c r="P8801" s="14"/>
      <c r="Q8801" s="13"/>
    </row>
    <row r="8802" spans="3:17" x14ac:dyDescent="0.25">
      <c r="C8802" s="12"/>
      <c r="D8802" s="7"/>
      <c r="P8802" s="14"/>
      <c r="Q8802" s="13"/>
    </row>
    <row r="8803" spans="3:17" x14ac:dyDescent="0.25">
      <c r="C8803" s="12"/>
      <c r="D8803" s="7"/>
      <c r="P8803" s="14"/>
      <c r="Q8803" s="13"/>
    </row>
    <row r="8804" spans="3:17" x14ac:dyDescent="0.25">
      <c r="C8804" s="12"/>
      <c r="D8804" s="7"/>
      <c r="P8804" s="14"/>
      <c r="Q8804" s="13"/>
    </row>
    <row r="8805" spans="3:17" x14ac:dyDescent="0.25">
      <c r="C8805" s="12"/>
      <c r="D8805" s="7"/>
      <c r="P8805" s="14"/>
      <c r="Q8805" s="13"/>
    </row>
    <row r="8806" spans="3:17" x14ac:dyDescent="0.25">
      <c r="C8806" s="12"/>
      <c r="D8806" s="7"/>
      <c r="P8806" s="14"/>
      <c r="Q8806" s="13"/>
    </row>
    <row r="8807" spans="3:17" x14ac:dyDescent="0.25">
      <c r="C8807" s="12"/>
      <c r="D8807" s="7"/>
      <c r="P8807" s="14"/>
      <c r="Q8807" s="13"/>
    </row>
    <row r="8808" spans="3:17" x14ac:dyDescent="0.25">
      <c r="C8808" s="12"/>
      <c r="D8808" s="7"/>
      <c r="P8808" s="14"/>
      <c r="Q8808" s="13"/>
    </row>
    <row r="8809" spans="3:17" x14ac:dyDescent="0.25">
      <c r="C8809" s="12"/>
      <c r="D8809" s="7"/>
      <c r="P8809" s="14"/>
      <c r="Q8809" s="13"/>
    </row>
    <row r="8810" spans="3:17" x14ac:dyDescent="0.25">
      <c r="C8810" s="12"/>
      <c r="D8810" s="7"/>
      <c r="P8810" s="14"/>
      <c r="Q8810" s="13"/>
    </row>
    <row r="8811" spans="3:17" x14ac:dyDescent="0.25">
      <c r="C8811" s="12"/>
      <c r="D8811" s="7"/>
      <c r="P8811" s="14"/>
      <c r="Q8811" s="13"/>
    </row>
    <row r="8812" spans="3:17" x14ac:dyDescent="0.25">
      <c r="C8812" s="12"/>
      <c r="D8812" s="7"/>
      <c r="P8812" s="14"/>
      <c r="Q8812" s="13"/>
    </row>
    <row r="8813" spans="3:17" x14ac:dyDescent="0.25">
      <c r="C8813" s="12"/>
      <c r="D8813" s="7"/>
      <c r="P8813" s="14"/>
      <c r="Q8813" s="13"/>
    </row>
    <row r="8814" spans="3:17" x14ac:dyDescent="0.25">
      <c r="C8814" s="12"/>
      <c r="D8814" s="7"/>
      <c r="P8814" s="14"/>
      <c r="Q8814" s="13"/>
    </row>
    <row r="8815" spans="3:17" x14ac:dyDescent="0.25">
      <c r="C8815" s="12"/>
      <c r="D8815" s="7"/>
      <c r="P8815" s="14"/>
      <c r="Q8815" s="13"/>
    </row>
    <row r="8816" spans="3:17" x14ac:dyDescent="0.25">
      <c r="C8816" s="12"/>
      <c r="D8816" s="7"/>
      <c r="P8816" s="14"/>
      <c r="Q8816" s="13"/>
    </row>
    <row r="8817" spans="3:17" x14ac:dyDescent="0.25">
      <c r="C8817" s="12"/>
      <c r="D8817" s="7"/>
      <c r="P8817" s="14"/>
      <c r="Q8817" s="13"/>
    </row>
    <row r="8818" spans="3:17" x14ac:dyDescent="0.25">
      <c r="C8818" s="12"/>
      <c r="D8818" s="7"/>
      <c r="P8818" s="14"/>
      <c r="Q8818" s="13"/>
    </row>
    <row r="8819" spans="3:17" x14ac:dyDescent="0.25">
      <c r="C8819" s="12"/>
      <c r="D8819" s="7"/>
      <c r="P8819" s="14"/>
      <c r="Q8819" s="13"/>
    </row>
    <row r="8820" spans="3:17" x14ac:dyDescent="0.25">
      <c r="C8820" s="12"/>
      <c r="D8820" s="7"/>
      <c r="P8820" s="14"/>
      <c r="Q8820" s="13"/>
    </row>
    <row r="8821" spans="3:17" x14ac:dyDescent="0.25">
      <c r="C8821" s="12"/>
      <c r="D8821" s="7"/>
      <c r="P8821" s="14"/>
      <c r="Q8821" s="13"/>
    </row>
    <row r="8822" spans="3:17" x14ac:dyDescent="0.25">
      <c r="C8822" s="12"/>
      <c r="D8822" s="7"/>
      <c r="P8822" s="14"/>
      <c r="Q8822" s="13"/>
    </row>
    <row r="8823" spans="3:17" x14ac:dyDescent="0.25">
      <c r="C8823" s="12"/>
      <c r="D8823" s="7"/>
      <c r="P8823" s="14"/>
      <c r="Q8823" s="13"/>
    </row>
    <row r="8824" spans="3:17" x14ac:dyDescent="0.25">
      <c r="C8824" s="12"/>
      <c r="D8824" s="7"/>
      <c r="P8824" s="14"/>
      <c r="Q8824" s="13"/>
    </row>
    <row r="8825" spans="3:17" x14ac:dyDescent="0.25">
      <c r="C8825" s="12"/>
      <c r="D8825" s="7"/>
      <c r="P8825" s="14"/>
      <c r="Q8825" s="13"/>
    </row>
    <row r="8826" spans="3:17" x14ac:dyDescent="0.25">
      <c r="C8826" s="12"/>
      <c r="D8826" s="7"/>
      <c r="P8826" s="14"/>
      <c r="Q8826" s="13"/>
    </row>
    <row r="8827" spans="3:17" x14ac:dyDescent="0.25">
      <c r="C8827" s="12"/>
      <c r="D8827" s="7"/>
      <c r="P8827" s="14"/>
      <c r="Q8827" s="13"/>
    </row>
    <row r="8828" spans="3:17" x14ac:dyDescent="0.25">
      <c r="C8828" s="12"/>
      <c r="D8828" s="7"/>
      <c r="P8828" s="14"/>
      <c r="Q8828" s="13"/>
    </row>
    <row r="8829" spans="3:17" x14ac:dyDescent="0.25">
      <c r="C8829" s="12"/>
      <c r="D8829" s="7"/>
      <c r="P8829" s="14"/>
      <c r="Q8829" s="13"/>
    </row>
    <row r="8830" spans="3:17" x14ac:dyDescent="0.25">
      <c r="C8830" s="12"/>
      <c r="D8830" s="7"/>
      <c r="P8830" s="14"/>
      <c r="Q8830" s="13"/>
    </row>
    <row r="8831" spans="3:17" x14ac:dyDescent="0.25">
      <c r="C8831" s="12"/>
      <c r="D8831" s="7"/>
      <c r="P8831" s="14"/>
      <c r="Q8831" s="13"/>
    </row>
    <row r="8832" spans="3:17" x14ac:dyDescent="0.25">
      <c r="C8832" s="12"/>
      <c r="D8832" s="7"/>
      <c r="P8832" s="14"/>
      <c r="Q8832" s="13"/>
    </row>
    <row r="8833" spans="3:17" x14ac:dyDescent="0.25">
      <c r="C8833" s="12"/>
      <c r="D8833" s="7"/>
      <c r="P8833" s="14"/>
      <c r="Q8833" s="13"/>
    </row>
    <row r="8834" spans="3:17" x14ac:dyDescent="0.25">
      <c r="C8834" s="12"/>
      <c r="D8834" s="7"/>
      <c r="P8834" s="14"/>
      <c r="Q8834" s="13"/>
    </row>
    <row r="8835" spans="3:17" x14ac:dyDescent="0.25">
      <c r="C8835" s="12"/>
      <c r="D8835" s="7"/>
      <c r="P8835" s="14"/>
      <c r="Q8835" s="13"/>
    </row>
    <row r="8836" spans="3:17" x14ac:dyDescent="0.25">
      <c r="C8836" s="12"/>
      <c r="D8836" s="7"/>
      <c r="P8836" s="14"/>
      <c r="Q8836" s="13"/>
    </row>
    <row r="8837" spans="3:17" x14ac:dyDescent="0.25">
      <c r="C8837" s="12"/>
      <c r="D8837" s="7"/>
      <c r="P8837" s="14"/>
      <c r="Q8837" s="13"/>
    </row>
    <row r="8838" spans="3:17" x14ac:dyDescent="0.25">
      <c r="C8838" s="12"/>
      <c r="D8838" s="7"/>
      <c r="P8838" s="14"/>
      <c r="Q8838" s="13"/>
    </row>
    <row r="8839" spans="3:17" x14ac:dyDescent="0.25">
      <c r="C8839" s="12"/>
      <c r="D8839" s="7"/>
      <c r="P8839" s="14"/>
      <c r="Q8839" s="13"/>
    </row>
    <row r="8840" spans="3:17" x14ac:dyDescent="0.25">
      <c r="C8840" s="12"/>
      <c r="D8840" s="7"/>
      <c r="P8840" s="14"/>
      <c r="Q8840" s="13"/>
    </row>
    <row r="8841" spans="3:17" x14ac:dyDescent="0.25">
      <c r="C8841" s="12"/>
      <c r="D8841" s="7"/>
      <c r="P8841" s="14"/>
      <c r="Q8841" s="13"/>
    </row>
    <row r="8842" spans="3:17" x14ac:dyDescent="0.25">
      <c r="C8842" s="12"/>
      <c r="D8842" s="7"/>
      <c r="P8842" s="14"/>
      <c r="Q8842" s="13"/>
    </row>
    <row r="8843" spans="3:17" x14ac:dyDescent="0.25">
      <c r="C8843" s="12"/>
      <c r="D8843" s="7"/>
      <c r="P8843" s="14"/>
      <c r="Q8843" s="13"/>
    </row>
    <row r="8844" spans="3:17" x14ac:dyDescent="0.25">
      <c r="C8844" s="12"/>
      <c r="D8844" s="7"/>
      <c r="P8844" s="14"/>
      <c r="Q8844" s="13"/>
    </row>
    <row r="8845" spans="3:17" x14ac:dyDescent="0.25">
      <c r="C8845" s="12"/>
      <c r="D8845" s="7"/>
      <c r="P8845" s="14"/>
      <c r="Q8845" s="13"/>
    </row>
    <row r="8846" spans="3:17" x14ac:dyDescent="0.25">
      <c r="C8846" s="12"/>
      <c r="D8846" s="7"/>
      <c r="P8846" s="14"/>
      <c r="Q8846" s="13"/>
    </row>
    <row r="8847" spans="3:17" x14ac:dyDescent="0.25">
      <c r="C8847" s="12"/>
      <c r="D8847" s="7"/>
      <c r="P8847" s="14"/>
      <c r="Q8847" s="13"/>
    </row>
    <row r="8848" spans="3:17" x14ac:dyDescent="0.25">
      <c r="C8848" s="12"/>
      <c r="D8848" s="7"/>
      <c r="P8848" s="14"/>
      <c r="Q8848" s="13"/>
    </row>
    <row r="8849" spans="3:17" x14ac:dyDescent="0.25">
      <c r="C8849" s="12"/>
      <c r="D8849" s="7"/>
      <c r="P8849" s="14"/>
      <c r="Q8849" s="13"/>
    </row>
    <row r="8850" spans="3:17" x14ac:dyDescent="0.25">
      <c r="C8850" s="12"/>
      <c r="D8850" s="7"/>
      <c r="P8850" s="14"/>
      <c r="Q8850" s="13"/>
    </row>
    <row r="8851" spans="3:17" x14ac:dyDescent="0.25">
      <c r="C8851" s="12"/>
      <c r="D8851" s="7"/>
      <c r="P8851" s="14"/>
      <c r="Q8851" s="13"/>
    </row>
    <row r="8852" spans="3:17" x14ac:dyDescent="0.25">
      <c r="C8852" s="12"/>
      <c r="D8852" s="7"/>
      <c r="P8852" s="14"/>
      <c r="Q8852" s="13"/>
    </row>
    <row r="8853" spans="3:17" x14ac:dyDescent="0.25">
      <c r="C8853" s="12"/>
      <c r="D8853" s="7"/>
      <c r="P8853" s="14"/>
      <c r="Q8853" s="13"/>
    </row>
    <row r="8854" spans="3:17" x14ac:dyDescent="0.25">
      <c r="C8854" s="12"/>
      <c r="D8854" s="7"/>
      <c r="P8854" s="14"/>
      <c r="Q8854" s="13"/>
    </row>
    <row r="8855" spans="3:17" x14ac:dyDescent="0.25">
      <c r="C8855" s="12"/>
      <c r="D8855" s="7"/>
      <c r="P8855" s="14"/>
      <c r="Q8855" s="13"/>
    </row>
    <row r="8856" spans="3:17" x14ac:dyDescent="0.25">
      <c r="C8856" s="12"/>
      <c r="D8856" s="7"/>
      <c r="P8856" s="14"/>
      <c r="Q8856" s="13"/>
    </row>
    <row r="8857" spans="3:17" x14ac:dyDescent="0.25">
      <c r="C8857" s="12"/>
      <c r="D8857" s="7"/>
      <c r="P8857" s="14"/>
      <c r="Q8857" s="13"/>
    </row>
    <row r="8858" spans="3:17" x14ac:dyDescent="0.25">
      <c r="C8858" s="12"/>
      <c r="D8858" s="7"/>
      <c r="P8858" s="14"/>
      <c r="Q8858" s="13"/>
    </row>
    <row r="8859" spans="3:17" x14ac:dyDescent="0.25">
      <c r="C8859" s="12"/>
      <c r="D8859" s="7"/>
      <c r="P8859" s="14"/>
      <c r="Q8859" s="13"/>
    </row>
    <row r="8860" spans="3:17" x14ac:dyDescent="0.25">
      <c r="C8860" s="12"/>
      <c r="D8860" s="7"/>
      <c r="P8860" s="14"/>
      <c r="Q8860" s="13"/>
    </row>
    <row r="8861" spans="3:17" x14ac:dyDescent="0.25">
      <c r="C8861" s="12"/>
      <c r="D8861" s="7"/>
      <c r="P8861" s="14"/>
      <c r="Q8861" s="13"/>
    </row>
    <row r="8862" spans="3:17" x14ac:dyDescent="0.25">
      <c r="C8862" s="12"/>
      <c r="D8862" s="7"/>
      <c r="P8862" s="14"/>
      <c r="Q8862" s="13"/>
    </row>
    <row r="8863" spans="3:17" x14ac:dyDescent="0.25">
      <c r="C8863" s="12"/>
      <c r="D8863" s="7"/>
      <c r="P8863" s="14"/>
      <c r="Q8863" s="13"/>
    </row>
    <row r="8864" spans="3:17" x14ac:dyDescent="0.25">
      <c r="C8864" s="12"/>
      <c r="D8864" s="7"/>
      <c r="P8864" s="14"/>
      <c r="Q8864" s="13"/>
    </row>
    <row r="8865" spans="3:17" x14ac:dyDescent="0.25">
      <c r="C8865" s="12"/>
      <c r="D8865" s="7"/>
      <c r="P8865" s="14"/>
      <c r="Q8865" s="13"/>
    </row>
    <row r="8866" spans="3:17" x14ac:dyDescent="0.25">
      <c r="C8866" s="12"/>
      <c r="D8866" s="7"/>
      <c r="P8866" s="14"/>
      <c r="Q8866" s="13"/>
    </row>
    <row r="8867" spans="3:17" x14ac:dyDescent="0.25">
      <c r="C8867" s="12"/>
      <c r="D8867" s="7"/>
      <c r="P8867" s="14"/>
      <c r="Q8867" s="13"/>
    </row>
    <row r="8868" spans="3:17" x14ac:dyDescent="0.25">
      <c r="C8868" s="12"/>
      <c r="D8868" s="7"/>
      <c r="P8868" s="14"/>
      <c r="Q8868" s="13"/>
    </row>
    <row r="8869" spans="3:17" x14ac:dyDescent="0.25">
      <c r="C8869" s="12"/>
      <c r="D8869" s="7"/>
      <c r="P8869" s="14"/>
      <c r="Q8869" s="13"/>
    </row>
    <row r="8870" spans="3:17" x14ac:dyDescent="0.25">
      <c r="C8870" s="12"/>
      <c r="D8870" s="7"/>
      <c r="P8870" s="14"/>
      <c r="Q8870" s="13"/>
    </row>
    <row r="8871" spans="3:17" x14ac:dyDescent="0.25">
      <c r="C8871" s="12"/>
      <c r="D8871" s="7"/>
      <c r="P8871" s="14"/>
      <c r="Q8871" s="13"/>
    </row>
    <row r="8872" spans="3:17" x14ac:dyDescent="0.25">
      <c r="C8872" s="12"/>
      <c r="D8872" s="7"/>
      <c r="P8872" s="14"/>
      <c r="Q8872" s="13"/>
    </row>
    <row r="8873" spans="3:17" x14ac:dyDescent="0.25">
      <c r="C8873" s="12"/>
      <c r="D8873" s="7"/>
      <c r="P8873" s="14"/>
      <c r="Q8873" s="13"/>
    </row>
    <row r="8874" spans="3:17" x14ac:dyDescent="0.25">
      <c r="C8874" s="12"/>
      <c r="D8874" s="7"/>
      <c r="P8874" s="14"/>
      <c r="Q8874" s="13"/>
    </row>
    <row r="8875" spans="3:17" x14ac:dyDescent="0.25">
      <c r="C8875" s="12"/>
      <c r="D8875" s="7"/>
      <c r="P8875" s="14"/>
      <c r="Q8875" s="13"/>
    </row>
    <row r="8876" spans="3:17" x14ac:dyDescent="0.25">
      <c r="C8876" s="12"/>
      <c r="D8876" s="7"/>
      <c r="P8876" s="14"/>
      <c r="Q8876" s="13"/>
    </row>
    <row r="8877" spans="3:17" x14ac:dyDescent="0.25">
      <c r="C8877" s="12"/>
      <c r="D8877" s="7"/>
      <c r="P8877" s="14"/>
      <c r="Q8877" s="13"/>
    </row>
    <row r="8878" spans="3:17" x14ac:dyDescent="0.25">
      <c r="C8878" s="12"/>
      <c r="D8878" s="7"/>
      <c r="P8878" s="14"/>
      <c r="Q8878" s="13"/>
    </row>
    <row r="8879" spans="3:17" x14ac:dyDescent="0.25">
      <c r="C8879" s="12"/>
      <c r="D8879" s="7"/>
      <c r="P8879" s="14"/>
      <c r="Q8879" s="13"/>
    </row>
    <row r="8880" spans="3:17" x14ac:dyDescent="0.25">
      <c r="C8880" s="12"/>
      <c r="D8880" s="7"/>
      <c r="P8880" s="14"/>
      <c r="Q8880" s="13"/>
    </row>
    <row r="8881" spans="3:17" x14ac:dyDescent="0.25">
      <c r="C8881" s="12"/>
      <c r="D8881" s="7"/>
      <c r="P8881" s="14"/>
      <c r="Q8881" s="13"/>
    </row>
    <row r="8882" spans="3:17" x14ac:dyDescent="0.25">
      <c r="C8882" s="12"/>
      <c r="D8882" s="7"/>
      <c r="P8882" s="14"/>
      <c r="Q8882" s="13"/>
    </row>
    <row r="8883" spans="3:17" x14ac:dyDescent="0.25">
      <c r="C8883" s="12"/>
      <c r="D8883" s="7"/>
      <c r="P8883" s="14"/>
      <c r="Q8883" s="13"/>
    </row>
    <row r="8884" spans="3:17" x14ac:dyDescent="0.25">
      <c r="C8884" s="12"/>
      <c r="D8884" s="7"/>
      <c r="P8884" s="14"/>
      <c r="Q8884" s="13"/>
    </row>
    <row r="8885" spans="3:17" x14ac:dyDescent="0.25">
      <c r="C8885" s="12"/>
      <c r="D8885" s="7"/>
      <c r="P8885" s="14"/>
      <c r="Q8885" s="13"/>
    </row>
    <row r="8886" spans="3:17" x14ac:dyDescent="0.25">
      <c r="C8886" s="12"/>
      <c r="D8886" s="7"/>
      <c r="P8886" s="14"/>
      <c r="Q8886" s="13"/>
    </row>
    <row r="8887" spans="3:17" x14ac:dyDescent="0.25">
      <c r="C8887" s="12"/>
      <c r="D8887" s="7"/>
      <c r="P8887" s="14"/>
      <c r="Q8887" s="13"/>
    </row>
    <row r="8888" spans="3:17" x14ac:dyDescent="0.25">
      <c r="C8888" s="12"/>
      <c r="D8888" s="7"/>
      <c r="P8888" s="14"/>
      <c r="Q8888" s="13"/>
    </row>
    <row r="8889" spans="3:17" x14ac:dyDescent="0.25">
      <c r="C8889" s="12"/>
      <c r="D8889" s="7"/>
      <c r="P8889" s="14"/>
      <c r="Q8889" s="13"/>
    </row>
    <row r="8890" spans="3:17" x14ac:dyDescent="0.25">
      <c r="C8890" s="12"/>
      <c r="D8890" s="7"/>
      <c r="P8890" s="14"/>
      <c r="Q8890" s="13"/>
    </row>
    <row r="8891" spans="3:17" x14ac:dyDescent="0.25">
      <c r="C8891" s="12"/>
      <c r="D8891" s="7"/>
      <c r="P8891" s="14"/>
      <c r="Q8891" s="13"/>
    </row>
    <row r="8892" spans="3:17" x14ac:dyDescent="0.25">
      <c r="C8892" s="12"/>
      <c r="D8892" s="7"/>
      <c r="P8892" s="14"/>
      <c r="Q8892" s="13"/>
    </row>
    <row r="8893" spans="3:17" x14ac:dyDescent="0.25">
      <c r="C8893" s="12"/>
      <c r="D8893" s="7"/>
      <c r="P8893" s="14"/>
      <c r="Q8893" s="13"/>
    </row>
    <row r="8894" spans="3:17" x14ac:dyDescent="0.25">
      <c r="C8894" s="12"/>
      <c r="D8894" s="7"/>
      <c r="P8894" s="14"/>
      <c r="Q8894" s="13"/>
    </row>
    <row r="8895" spans="3:17" x14ac:dyDescent="0.25">
      <c r="C8895" s="12"/>
      <c r="D8895" s="7"/>
      <c r="P8895" s="14"/>
      <c r="Q8895" s="13"/>
    </row>
    <row r="8896" spans="3:17" x14ac:dyDescent="0.25">
      <c r="C8896" s="12"/>
      <c r="D8896" s="7"/>
      <c r="P8896" s="14"/>
      <c r="Q8896" s="13"/>
    </row>
    <row r="8897" spans="3:17" x14ac:dyDescent="0.25">
      <c r="C8897" s="12"/>
      <c r="D8897" s="7"/>
      <c r="P8897" s="14"/>
      <c r="Q8897" s="13"/>
    </row>
    <row r="8898" spans="3:17" x14ac:dyDescent="0.25">
      <c r="C8898" s="12"/>
      <c r="D8898" s="7"/>
      <c r="P8898" s="14"/>
      <c r="Q8898" s="13"/>
    </row>
    <row r="8899" spans="3:17" x14ac:dyDescent="0.25">
      <c r="C8899" s="12"/>
      <c r="D8899" s="7"/>
      <c r="P8899" s="14"/>
      <c r="Q8899" s="13"/>
    </row>
    <row r="8900" spans="3:17" x14ac:dyDescent="0.25">
      <c r="C8900" s="12"/>
      <c r="D8900" s="7"/>
      <c r="P8900" s="14"/>
      <c r="Q8900" s="13"/>
    </row>
    <row r="8901" spans="3:17" x14ac:dyDescent="0.25">
      <c r="C8901" s="12"/>
      <c r="D8901" s="7"/>
      <c r="P8901" s="14"/>
      <c r="Q8901" s="13"/>
    </row>
    <row r="8902" spans="3:17" x14ac:dyDescent="0.25">
      <c r="C8902" s="12"/>
      <c r="D8902" s="7"/>
      <c r="P8902" s="14"/>
      <c r="Q8902" s="13"/>
    </row>
    <row r="8903" spans="3:17" x14ac:dyDescent="0.25">
      <c r="C8903" s="12"/>
      <c r="D8903" s="7"/>
      <c r="P8903" s="14"/>
      <c r="Q8903" s="13"/>
    </row>
    <row r="8904" spans="3:17" x14ac:dyDescent="0.25">
      <c r="C8904" s="12"/>
      <c r="D8904" s="7"/>
      <c r="P8904" s="14"/>
      <c r="Q8904" s="13"/>
    </row>
    <row r="8905" spans="3:17" x14ac:dyDescent="0.25">
      <c r="C8905" s="12"/>
      <c r="D8905" s="7"/>
      <c r="P8905" s="14"/>
      <c r="Q8905" s="13"/>
    </row>
    <row r="8906" spans="3:17" x14ac:dyDescent="0.25">
      <c r="C8906" s="12"/>
      <c r="D8906" s="7"/>
      <c r="P8906" s="14"/>
      <c r="Q8906" s="13"/>
    </row>
    <row r="8907" spans="3:17" x14ac:dyDescent="0.25">
      <c r="C8907" s="12"/>
      <c r="D8907" s="7"/>
      <c r="P8907" s="14"/>
      <c r="Q8907" s="13"/>
    </row>
    <row r="8908" spans="3:17" x14ac:dyDescent="0.25">
      <c r="C8908" s="12"/>
      <c r="D8908" s="7"/>
      <c r="P8908" s="14"/>
      <c r="Q8908" s="13"/>
    </row>
    <row r="8909" spans="3:17" x14ac:dyDescent="0.25">
      <c r="C8909" s="12"/>
      <c r="D8909" s="7"/>
      <c r="P8909" s="14"/>
      <c r="Q8909" s="13"/>
    </row>
    <row r="8910" spans="3:17" x14ac:dyDescent="0.25">
      <c r="C8910" s="12"/>
      <c r="D8910" s="7"/>
      <c r="P8910" s="14"/>
      <c r="Q8910" s="13"/>
    </row>
    <row r="8911" spans="3:17" x14ac:dyDescent="0.25">
      <c r="C8911" s="12"/>
      <c r="D8911" s="7"/>
      <c r="P8911" s="14"/>
      <c r="Q8911" s="13"/>
    </row>
    <row r="8912" spans="3:17" x14ac:dyDescent="0.25">
      <c r="C8912" s="12"/>
      <c r="D8912" s="7"/>
      <c r="P8912" s="14"/>
      <c r="Q8912" s="13"/>
    </row>
    <row r="8913" spans="3:17" x14ac:dyDescent="0.25">
      <c r="C8913" s="12"/>
      <c r="D8913" s="7"/>
      <c r="P8913" s="14"/>
      <c r="Q8913" s="13"/>
    </row>
    <row r="8914" spans="3:17" x14ac:dyDescent="0.25">
      <c r="C8914" s="12"/>
      <c r="D8914" s="7"/>
      <c r="P8914" s="14"/>
      <c r="Q8914" s="13"/>
    </row>
    <row r="8915" spans="3:17" x14ac:dyDescent="0.25">
      <c r="C8915" s="12"/>
      <c r="D8915" s="7"/>
      <c r="P8915" s="14"/>
      <c r="Q8915" s="13"/>
    </row>
    <row r="8916" spans="3:17" x14ac:dyDescent="0.25">
      <c r="C8916" s="12"/>
      <c r="D8916" s="7"/>
      <c r="P8916" s="14"/>
      <c r="Q8916" s="13"/>
    </row>
    <row r="8917" spans="3:17" x14ac:dyDescent="0.25">
      <c r="C8917" s="12"/>
      <c r="D8917" s="7"/>
      <c r="P8917" s="14"/>
      <c r="Q8917" s="13"/>
    </row>
    <row r="8918" spans="3:17" x14ac:dyDescent="0.25">
      <c r="C8918" s="12"/>
      <c r="D8918" s="7"/>
      <c r="P8918" s="14"/>
      <c r="Q8918" s="13"/>
    </row>
    <row r="8919" spans="3:17" x14ac:dyDescent="0.25">
      <c r="C8919" s="12"/>
      <c r="D8919" s="7"/>
      <c r="P8919" s="14"/>
      <c r="Q8919" s="13"/>
    </row>
    <row r="8920" spans="3:17" x14ac:dyDescent="0.25">
      <c r="C8920" s="12"/>
      <c r="D8920" s="7"/>
      <c r="P8920" s="14"/>
      <c r="Q8920" s="13"/>
    </row>
    <row r="8921" spans="3:17" x14ac:dyDescent="0.25">
      <c r="C8921" s="12"/>
      <c r="D8921" s="7"/>
      <c r="P8921" s="14"/>
      <c r="Q8921" s="13"/>
    </row>
    <row r="8922" spans="3:17" x14ac:dyDescent="0.25">
      <c r="C8922" s="12"/>
      <c r="D8922" s="7"/>
      <c r="P8922" s="14"/>
      <c r="Q8922" s="13"/>
    </row>
    <row r="8923" spans="3:17" x14ac:dyDescent="0.25">
      <c r="C8923" s="12"/>
      <c r="D8923" s="7"/>
      <c r="P8923" s="14"/>
      <c r="Q8923" s="13"/>
    </row>
    <row r="8924" spans="3:17" x14ac:dyDescent="0.25">
      <c r="C8924" s="12"/>
      <c r="D8924" s="7"/>
      <c r="P8924" s="14"/>
      <c r="Q8924" s="13"/>
    </row>
    <row r="8925" spans="3:17" x14ac:dyDescent="0.25">
      <c r="C8925" s="12"/>
      <c r="D8925" s="7"/>
      <c r="P8925" s="14"/>
      <c r="Q8925" s="13"/>
    </row>
    <row r="8926" spans="3:17" x14ac:dyDescent="0.25">
      <c r="C8926" s="12"/>
      <c r="D8926" s="7"/>
      <c r="P8926" s="14"/>
      <c r="Q8926" s="13"/>
    </row>
    <row r="8927" spans="3:17" x14ac:dyDescent="0.25">
      <c r="C8927" s="12"/>
      <c r="D8927" s="7"/>
      <c r="P8927" s="14"/>
      <c r="Q8927" s="13"/>
    </row>
    <row r="8928" spans="3:17" x14ac:dyDescent="0.25">
      <c r="C8928" s="12"/>
      <c r="D8928" s="7"/>
      <c r="P8928" s="14"/>
      <c r="Q8928" s="13"/>
    </row>
    <row r="8929" spans="3:17" x14ac:dyDescent="0.25">
      <c r="C8929" s="12"/>
      <c r="D8929" s="7"/>
      <c r="P8929" s="14"/>
      <c r="Q8929" s="13"/>
    </row>
    <row r="8930" spans="3:17" x14ac:dyDescent="0.25">
      <c r="C8930" s="12"/>
      <c r="D8930" s="7"/>
      <c r="P8930" s="14"/>
      <c r="Q8930" s="13"/>
    </row>
    <row r="8931" spans="3:17" x14ac:dyDescent="0.25">
      <c r="C8931" s="12"/>
      <c r="D8931" s="7"/>
      <c r="P8931" s="14"/>
      <c r="Q8931" s="13"/>
    </row>
    <row r="8932" spans="3:17" x14ac:dyDescent="0.25">
      <c r="C8932" s="12"/>
      <c r="D8932" s="7"/>
      <c r="P8932" s="14"/>
      <c r="Q8932" s="13"/>
    </row>
    <row r="8933" spans="3:17" x14ac:dyDescent="0.25">
      <c r="C8933" s="12"/>
      <c r="D8933" s="7"/>
      <c r="P8933" s="14"/>
      <c r="Q8933" s="13"/>
    </row>
    <row r="8934" spans="3:17" x14ac:dyDescent="0.25">
      <c r="C8934" s="12"/>
      <c r="D8934" s="7"/>
      <c r="P8934" s="14"/>
      <c r="Q8934" s="13"/>
    </row>
    <row r="8935" spans="3:17" x14ac:dyDescent="0.25">
      <c r="C8935" s="12"/>
      <c r="D8935" s="7"/>
      <c r="P8935" s="14"/>
      <c r="Q8935" s="13"/>
    </row>
    <row r="8936" spans="3:17" x14ac:dyDescent="0.25">
      <c r="C8936" s="12"/>
      <c r="D8936" s="7"/>
      <c r="P8936" s="14"/>
      <c r="Q8936" s="13"/>
    </row>
    <row r="8937" spans="3:17" x14ac:dyDescent="0.25">
      <c r="C8937" s="12"/>
      <c r="D8937" s="7"/>
      <c r="P8937" s="14"/>
      <c r="Q8937" s="13"/>
    </row>
    <row r="8938" spans="3:17" x14ac:dyDescent="0.25">
      <c r="C8938" s="12"/>
      <c r="D8938" s="7"/>
      <c r="P8938" s="14"/>
      <c r="Q8938" s="13"/>
    </row>
    <row r="8939" spans="3:17" x14ac:dyDescent="0.25">
      <c r="C8939" s="12"/>
      <c r="D8939" s="7"/>
      <c r="P8939" s="14"/>
      <c r="Q8939" s="13"/>
    </row>
    <row r="8940" spans="3:17" x14ac:dyDescent="0.25">
      <c r="C8940" s="12"/>
      <c r="D8940" s="7"/>
      <c r="P8940" s="14"/>
      <c r="Q8940" s="13"/>
    </row>
    <row r="8941" spans="3:17" x14ac:dyDescent="0.25">
      <c r="C8941" s="12"/>
      <c r="D8941" s="7"/>
      <c r="P8941" s="14"/>
      <c r="Q8941" s="13"/>
    </row>
    <row r="8942" spans="3:17" x14ac:dyDescent="0.25">
      <c r="C8942" s="12"/>
      <c r="D8942" s="7"/>
      <c r="P8942" s="14"/>
      <c r="Q8942" s="13"/>
    </row>
    <row r="8943" spans="3:17" x14ac:dyDescent="0.25">
      <c r="C8943" s="12"/>
      <c r="D8943" s="7"/>
      <c r="P8943" s="14"/>
      <c r="Q8943" s="13"/>
    </row>
    <row r="8944" spans="3:17" x14ac:dyDescent="0.25">
      <c r="C8944" s="12"/>
      <c r="D8944" s="7"/>
      <c r="P8944" s="14"/>
      <c r="Q8944" s="13"/>
    </row>
    <row r="8945" spans="3:17" x14ac:dyDescent="0.25">
      <c r="C8945" s="12"/>
      <c r="D8945" s="7"/>
      <c r="P8945" s="14"/>
      <c r="Q8945" s="13"/>
    </row>
    <row r="8946" spans="3:17" x14ac:dyDescent="0.25">
      <c r="C8946" s="12"/>
      <c r="D8946" s="7"/>
      <c r="P8946" s="14"/>
      <c r="Q8946" s="13"/>
    </row>
    <row r="8947" spans="3:17" x14ac:dyDescent="0.25">
      <c r="C8947" s="12"/>
      <c r="D8947" s="7"/>
      <c r="P8947" s="14"/>
      <c r="Q8947" s="13"/>
    </row>
    <row r="8948" spans="3:17" x14ac:dyDescent="0.25">
      <c r="C8948" s="12"/>
      <c r="D8948" s="7"/>
      <c r="P8948" s="14"/>
      <c r="Q8948" s="13"/>
    </row>
    <row r="8949" spans="3:17" x14ac:dyDescent="0.25">
      <c r="C8949" s="12"/>
      <c r="D8949" s="7"/>
      <c r="P8949" s="14"/>
      <c r="Q8949" s="13"/>
    </row>
    <row r="8950" spans="3:17" x14ac:dyDescent="0.25">
      <c r="C8950" s="12"/>
      <c r="D8950" s="7"/>
      <c r="P8950" s="14"/>
      <c r="Q8950" s="13"/>
    </row>
    <row r="8951" spans="3:17" x14ac:dyDescent="0.25">
      <c r="C8951" s="12"/>
      <c r="D8951" s="7"/>
      <c r="P8951" s="14"/>
      <c r="Q8951" s="13"/>
    </row>
    <row r="8952" spans="3:17" x14ac:dyDescent="0.25">
      <c r="C8952" s="12"/>
      <c r="D8952" s="7"/>
      <c r="P8952" s="14"/>
      <c r="Q8952" s="13"/>
    </row>
    <row r="8953" spans="3:17" x14ac:dyDescent="0.25">
      <c r="C8953" s="12"/>
      <c r="D8953" s="7"/>
      <c r="P8953" s="14"/>
      <c r="Q8953" s="13"/>
    </row>
    <row r="8954" spans="3:17" x14ac:dyDescent="0.25">
      <c r="C8954" s="12"/>
      <c r="D8954" s="7"/>
      <c r="P8954" s="14"/>
      <c r="Q8954" s="13"/>
    </row>
    <row r="8955" spans="3:17" x14ac:dyDescent="0.25">
      <c r="C8955" s="12"/>
      <c r="D8955" s="7"/>
      <c r="P8955" s="14"/>
      <c r="Q8955" s="13"/>
    </row>
    <row r="8956" spans="3:17" x14ac:dyDescent="0.25">
      <c r="C8956" s="12"/>
      <c r="D8956" s="7"/>
      <c r="P8956" s="14"/>
      <c r="Q8956" s="13"/>
    </row>
    <row r="8957" spans="3:17" x14ac:dyDescent="0.25">
      <c r="C8957" s="12"/>
      <c r="D8957" s="7"/>
      <c r="P8957" s="14"/>
      <c r="Q8957" s="13"/>
    </row>
    <row r="8958" spans="3:17" x14ac:dyDescent="0.25">
      <c r="C8958" s="12"/>
      <c r="D8958" s="7"/>
      <c r="P8958" s="14"/>
      <c r="Q8958" s="13"/>
    </row>
    <row r="8959" spans="3:17" x14ac:dyDescent="0.25">
      <c r="C8959" s="12"/>
      <c r="D8959" s="7"/>
      <c r="P8959" s="14"/>
      <c r="Q8959" s="13"/>
    </row>
    <row r="8960" spans="3:17" x14ac:dyDescent="0.25">
      <c r="C8960" s="12"/>
      <c r="D8960" s="7"/>
      <c r="P8960" s="14"/>
      <c r="Q8960" s="13"/>
    </row>
    <row r="8961" spans="3:17" x14ac:dyDescent="0.25">
      <c r="C8961" s="12"/>
      <c r="D8961" s="7"/>
      <c r="P8961" s="14"/>
      <c r="Q8961" s="13"/>
    </row>
    <row r="8962" spans="3:17" x14ac:dyDescent="0.25">
      <c r="C8962" s="12"/>
      <c r="D8962" s="7"/>
      <c r="P8962" s="14"/>
      <c r="Q8962" s="13"/>
    </row>
    <row r="8963" spans="3:17" x14ac:dyDescent="0.25">
      <c r="C8963" s="12"/>
      <c r="D8963" s="7"/>
      <c r="P8963" s="14"/>
      <c r="Q8963" s="13"/>
    </row>
    <row r="8964" spans="3:17" x14ac:dyDescent="0.25">
      <c r="C8964" s="12"/>
      <c r="D8964" s="7"/>
      <c r="P8964" s="14"/>
      <c r="Q8964" s="13"/>
    </row>
    <row r="8965" spans="3:17" x14ac:dyDescent="0.25">
      <c r="C8965" s="12"/>
      <c r="D8965" s="7"/>
      <c r="P8965" s="14"/>
      <c r="Q8965" s="13"/>
    </row>
    <row r="8966" spans="3:17" x14ac:dyDescent="0.25">
      <c r="C8966" s="12"/>
      <c r="D8966" s="7"/>
      <c r="P8966" s="14"/>
      <c r="Q8966" s="13"/>
    </row>
    <row r="8967" spans="3:17" x14ac:dyDescent="0.25">
      <c r="C8967" s="12"/>
      <c r="D8967" s="7"/>
      <c r="P8967" s="14"/>
      <c r="Q8967" s="13"/>
    </row>
    <row r="8968" spans="3:17" x14ac:dyDescent="0.25">
      <c r="C8968" s="12"/>
      <c r="D8968" s="7"/>
      <c r="P8968" s="14"/>
      <c r="Q8968" s="13"/>
    </row>
    <row r="8969" spans="3:17" x14ac:dyDescent="0.25">
      <c r="C8969" s="12"/>
      <c r="D8969" s="7"/>
      <c r="P8969" s="14"/>
      <c r="Q8969" s="13"/>
    </row>
    <row r="8970" spans="3:17" x14ac:dyDescent="0.25">
      <c r="C8970" s="12"/>
      <c r="D8970" s="7"/>
      <c r="P8970" s="14"/>
      <c r="Q8970" s="13"/>
    </row>
    <row r="8971" spans="3:17" x14ac:dyDescent="0.25">
      <c r="C8971" s="12"/>
      <c r="D8971" s="7"/>
      <c r="P8971" s="14"/>
      <c r="Q8971" s="13"/>
    </row>
    <row r="8972" spans="3:17" x14ac:dyDescent="0.25">
      <c r="C8972" s="12"/>
      <c r="D8972" s="7"/>
      <c r="P8972" s="14"/>
      <c r="Q8972" s="13"/>
    </row>
    <row r="8973" spans="3:17" x14ac:dyDescent="0.25">
      <c r="C8973" s="12"/>
      <c r="D8973" s="7"/>
      <c r="P8973" s="14"/>
      <c r="Q8973" s="13"/>
    </row>
    <row r="8974" spans="3:17" x14ac:dyDescent="0.25">
      <c r="C8974" s="12"/>
      <c r="D8974" s="7"/>
      <c r="P8974" s="14"/>
      <c r="Q8974" s="13"/>
    </row>
    <row r="8975" spans="3:17" x14ac:dyDescent="0.25">
      <c r="C8975" s="12"/>
      <c r="D8975" s="7"/>
      <c r="P8975" s="14"/>
      <c r="Q8975" s="13"/>
    </row>
    <row r="8976" spans="3:17" x14ac:dyDescent="0.25">
      <c r="C8976" s="12"/>
      <c r="D8976" s="7"/>
      <c r="P8976" s="14"/>
      <c r="Q8976" s="13"/>
    </row>
    <row r="8977" spans="3:17" x14ac:dyDescent="0.25">
      <c r="C8977" s="12"/>
      <c r="D8977" s="7"/>
      <c r="P8977" s="14"/>
      <c r="Q8977" s="13"/>
    </row>
    <row r="8978" spans="3:17" x14ac:dyDescent="0.25">
      <c r="C8978" s="12"/>
      <c r="D8978" s="7"/>
      <c r="P8978" s="14"/>
      <c r="Q8978" s="13"/>
    </row>
    <row r="8979" spans="3:17" x14ac:dyDescent="0.25">
      <c r="C8979" s="12"/>
      <c r="D8979" s="7"/>
      <c r="P8979" s="14"/>
      <c r="Q8979" s="13"/>
    </row>
    <row r="8980" spans="3:17" x14ac:dyDescent="0.25">
      <c r="C8980" s="12"/>
      <c r="D8980" s="7"/>
      <c r="P8980" s="14"/>
      <c r="Q8980" s="13"/>
    </row>
    <row r="8981" spans="3:17" x14ac:dyDescent="0.25">
      <c r="C8981" s="12"/>
      <c r="D8981" s="7"/>
      <c r="P8981" s="14"/>
      <c r="Q8981" s="13"/>
    </row>
    <row r="8982" spans="3:17" x14ac:dyDescent="0.25">
      <c r="C8982" s="12"/>
      <c r="D8982" s="7"/>
      <c r="P8982" s="14"/>
      <c r="Q8982" s="13"/>
    </row>
    <row r="8983" spans="3:17" x14ac:dyDescent="0.25">
      <c r="C8983" s="12"/>
      <c r="D8983" s="7"/>
      <c r="P8983" s="14"/>
      <c r="Q8983" s="13"/>
    </row>
    <row r="8984" spans="3:17" x14ac:dyDescent="0.25">
      <c r="C8984" s="12"/>
      <c r="D8984" s="7"/>
      <c r="P8984" s="14"/>
      <c r="Q8984" s="13"/>
    </row>
    <row r="8985" spans="3:17" x14ac:dyDescent="0.25">
      <c r="C8985" s="12"/>
      <c r="D8985" s="7"/>
      <c r="P8985" s="14"/>
      <c r="Q8985" s="13"/>
    </row>
    <row r="8986" spans="3:17" x14ac:dyDescent="0.25">
      <c r="C8986" s="12"/>
      <c r="D8986" s="7"/>
      <c r="P8986" s="14"/>
      <c r="Q8986" s="13"/>
    </row>
    <row r="8987" spans="3:17" x14ac:dyDescent="0.25">
      <c r="C8987" s="12"/>
      <c r="D8987" s="7"/>
      <c r="P8987" s="14"/>
      <c r="Q8987" s="13"/>
    </row>
    <row r="8988" spans="3:17" x14ac:dyDescent="0.25">
      <c r="C8988" s="12"/>
      <c r="D8988" s="7"/>
      <c r="P8988" s="14"/>
      <c r="Q8988" s="13"/>
    </row>
    <row r="8989" spans="3:17" x14ac:dyDescent="0.25">
      <c r="C8989" s="12"/>
      <c r="D8989" s="7"/>
      <c r="P8989" s="14"/>
      <c r="Q8989" s="13"/>
    </row>
    <row r="8990" spans="3:17" x14ac:dyDescent="0.25">
      <c r="C8990" s="12"/>
      <c r="D8990" s="7"/>
      <c r="P8990" s="14"/>
      <c r="Q8990" s="13"/>
    </row>
    <row r="8991" spans="3:17" x14ac:dyDescent="0.25">
      <c r="C8991" s="12"/>
      <c r="D8991" s="7"/>
      <c r="P8991" s="14"/>
      <c r="Q8991" s="13"/>
    </row>
    <row r="8992" spans="3:17" x14ac:dyDescent="0.25">
      <c r="C8992" s="12"/>
      <c r="D8992" s="7"/>
      <c r="P8992" s="14"/>
      <c r="Q8992" s="13"/>
    </row>
    <row r="8993" spans="3:17" x14ac:dyDescent="0.25">
      <c r="C8993" s="12"/>
      <c r="D8993" s="7"/>
      <c r="P8993" s="14"/>
      <c r="Q8993" s="13"/>
    </row>
    <row r="8994" spans="3:17" x14ac:dyDescent="0.25">
      <c r="C8994" s="12"/>
      <c r="D8994" s="7"/>
      <c r="P8994" s="14"/>
      <c r="Q8994" s="13"/>
    </row>
    <row r="8995" spans="3:17" x14ac:dyDescent="0.25">
      <c r="C8995" s="12"/>
      <c r="D8995" s="7"/>
      <c r="P8995" s="14"/>
      <c r="Q8995" s="13"/>
    </row>
    <row r="8996" spans="3:17" x14ac:dyDescent="0.25">
      <c r="C8996" s="12"/>
      <c r="D8996" s="7"/>
      <c r="P8996" s="14"/>
      <c r="Q8996" s="13"/>
    </row>
    <row r="8997" spans="3:17" x14ac:dyDescent="0.25">
      <c r="C8997" s="12"/>
      <c r="D8997" s="7"/>
      <c r="P8997" s="14"/>
      <c r="Q8997" s="13"/>
    </row>
    <row r="8998" spans="3:17" x14ac:dyDescent="0.25">
      <c r="C8998" s="12"/>
      <c r="D8998" s="7"/>
      <c r="P8998" s="14"/>
      <c r="Q8998" s="13"/>
    </row>
    <row r="8999" spans="3:17" x14ac:dyDescent="0.25">
      <c r="C8999" s="12"/>
      <c r="D8999" s="7"/>
      <c r="P8999" s="14"/>
      <c r="Q8999" s="13"/>
    </row>
    <row r="9000" spans="3:17" x14ac:dyDescent="0.25">
      <c r="C9000" s="12"/>
      <c r="D9000" s="7"/>
      <c r="P9000" s="14"/>
      <c r="Q9000" s="13"/>
    </row>
    <row r="9001" spans="3:17" x14ac:dyDescent="0.25">
      <c r="C9001" s="12"/>
      <c r="D9001" s="7"/>
      <c r="P9001" s="14"/>
      <c r="Q9001" s="13"/>
    </row>
    <row r="9002" spans="3:17" x14ac:dyDescent="0.25">
      <c r="C9002" s="12"/>
      <c r="D9002" s="7"/>
      <c r="P9002" s="14"/>
      <c r="Q9002" s="13"/>
    </row>
    <row r="9003" spans="3:17" x14ac:dyDescent="0.25">
      <c r="C9003" s="12"/>
      <c r="D9003" s="7"/>
      <c r="P9003" s="14"/>
      <c r="Q9003" s="13"/>
    </row>
    <row r="9004" spans="3:17" x14ac:dyDescent="0.25">
      <c r="C9004" s="12"/>
      <c r="D9004" s="7"/>
      <c r="P9004" s="14"/>
      <c r="Q9004" s="13"/>
    </row>
    <row r="9005" spans="3:17" x14ac:dyDescent="0.25">
      <c r="C9005" s="12"/>
      <c r="D9005" s="7"/>
      <c r="P9005" s="14"/>
      <c r="Q9005" s="13"/>
    </row>
    <row r="9006" spans="3:17" x14ac:dyDescent="0.25">
      <c r="C9006" s="12"/>
      <c r="D9006" s="7"/>
      <c r="P9006" s="14"/>
      <c r="Q9006" s="13"/>
    </row>
    <row r="9007" spans="3:17" x14ac:dyDescent="0.25">
      <c r="C9007" s="12"/>
      <c r="D9007" s="7"/>
      <c r="P9007" s="14"/>
      <c r="Q9007" s="13"/>
    </row>
    <row r="9008" spans="3:17" x14ac:dyDescent="0.25">
      <c r="C9008" s="12"/>
      <c r="D9008" s="7"/>
      <c r="P9008" s="14"/>
      <c r="Q9008" s="13"/>
    </row>
    <row r="9009" spans="3:17" x14ac:dyDescent="0.25">
      <c r="C9009" s="12"/>
      <c r="D9009" s="7"/>
      <c r="P9009" s="14"/>
      <c r="Q9009" s="13"/>
    </row>
    <row r="9010" spans="3:17" x14ac:dyDescent="0.25">
      <c r="C9010" s="12"/>
      <c r="D9010" s="7"/>
      <c r="P9010" s="14"/>
      <c r="Q9010" s="13"/>
    </row>
    <row r="9011" spans="3:17" x14ac:dyDescent="0.25">
      <c r="C9011" s="12"/>
      <c r="D9011" s="7"/>
      <c r="P9011" s="14"/>
      <c r="Q9011" s="13"/>
    </row>
    <row r="9012" spans="3:17" x14ac:dyDescent="0.25">
      <c r="C9012" s="12"/>
      <c r="D9012" s="7"/>
      <c r="P9012" s="14"/>
      <c r="Q9012" s="13"/>
    </row>
    <row r="9013" spans="3:17" x14ac:dyDescent="0.25">
      <c r="C9013" s="12"/>
      <c r="D9013" s="7"/>
      <c r="P9013" s="14"/>
      <c r="Q9013" s="13"/>
    </row>
    <row r="9014" spans="3:17" x14ac:dyDescent="0.25">
      <c r="C9014" s="12"/>
      <c r="D9014" s="7"/>
      <c r="P9014" s="14"/>
      <c r="Q9014" s="13"/>
    </row>
    <row r="9015" spans="3:17" x14ac:dyDescent="0.25">
      <c r="C9015" s="12"/>
      <c r="D9015" s="7"/>
      <c r="P9015" s="14"/>
      <c r="Q9015" s="13"/>
    </row>
    <row r="9016" spans="3:17" x14ac:dyDescent="0.25">
      <c r="C9016" s="12"/>
      <c r="D9016" s="7"/>
      <c r="P9016" s="14"/>
      <c r="Q9016" s="13"/>
    </row>
    <row r="9017" spans="3:17" x14ac:dyDescent="0.25">
      <c r="C9017" s="12"/>
      <c r="D9017" s="7"/>
      <c r="P9017" s="14"/>
      <c r="Q9017" s="13"/>
    </row>
    <row r="9018" spans="3:17" x14ac:dyDescent="0.25">
      <c r="C9018" s="12"/>
      <c r="D9018" s="7"/>
      <c r="P9018" s="14"/>
      <c r="Q9018" s="13"/>
    </row>
    <row r="9019" spans="3:17" x14ac:dyDescent="0.25">
      <c r="C9019" s="12"/>
      <c r="D9019" s="7"/>
      <c r="P9019" s="14"/>
      <c r="Q9019" s="13"/>
    </row>
    <row r="9020" spans="3:17" x14ac:dyDescent="0.25">
      <c r="C9020" s="12"/>
      <c r="D9020" s="7"/>
      <c r="P9020" s="14"/>
      <c r="Q9020" s="13"/>
    </row>
    <row r="9021" spans="3:17" x14ac:dyDescent="0.25">
      <c r="C9021" s="12"/>
      <c r="D9021" s="7"/>
      <c r="P9021" s="14"/>
      <c r="Q9021" s="13"/>
    </row>
    <row r="9022" spans="3:17" x14ac:dyDescent="0.25">
      <c r="C9022" s="12"/>
      <c r="D9022" s="7"/>
      <c r="P9022" s="14"/>
      <c r="Q9022" s="13"/>
    </row>
    <row r="9023" spans="3:17" x14ac:dyDescent="0.25">
      <c r="C9023" s="12"/>
      <c r="D9023" s="7"/>
      <c r="P9023" s="14"/>
      <c r="Q9023" s="13"/>
    </row>
    <row r="9024" spans="3:17" x14ac:dyDescent="0.25">
      <c r="C9024" s="12"/>
      <c r="D9024" s="7"/>
      <c r="P9024" s="14"/>
      <c r="Q9024" s="13"/>
    </row>
    <row r="9025" spans="3:17" x14ac:dyDescent="0.25">
      <c r="C9025" s="12"/>
      <c r="D9025" s="7"/>
      <c r="P9025" s="14"/>
      <c r="Q9025" s="13"/>
    </row>
    <row r="9026" spans="3:17" x14ac:dyDescent="0.25">
      <c r="C9026" s="12"/>
      <c r="D9026" s="7"/>
      <c r="P9026" s="14"/>
      <c r="Q9026" s="13"/>
    </row>
    <row r="9027" spans="3:17" x14ac:dyDescent="0.25">
      <c r="C9027" s="12"/>
      <c r="D9027" s="7"/>
      <c r="P9027" s="14"/>
      <c r="Q9027" s="13"/>
    </row>
    <row r="9028" spans="3:17" x14ac:dyDescent="0.25">
      <c r="C9028" s="12"/>
      <c r="D9028" s="7"/>
      <c r="P9028" s="14"/>
      <c r="Q9028" s="13"/>
    </row>
    <row r="9029" spans="3:17" x14ac:dyDescent="0.25">
      <c r="C9029" s="12"/>
      <c r="D9029" s="7"/>
      <c r="P9029" s="14"/>
      <c r="Q9029" s="13"/>
    </row>
    <row r="9030" spans="3:17" x14ac:dyDescent="0.25">
      <c r="C9030" s="12"/>
      <c r="D9030" s="7"/>
      <c r="P9030" s="14"/>
      <c r="Q9030" s="13"/>
    </row>
    <row r="9031" spans="3:17" x14ac:dyDescent="0.25">
      <c r="C9031" s="12"/>
      <c r="D9031" s="7"/>
      <c r="P9031" s="14"/>
      <c r="Q9031" s="13"/>
    </row>
    <row r="9032" spans="3:17" x14ac:dyDescent="0.25">
      <c r="C9032" s="12"/>
      <c r="D9032" s="7"/>
      <c r="P9032" s="14"/>
      <c r="Q9032" s="13"/>
    </row>
    <row r="9033" spans="3:17" x14ac:dyDescent="0.25">
      <c r="C9033" s="12"/>
      <c r="D9033" s="7"/>
      <c r="P9033" s="14"/>
      <c r="Q9033" s="13"/>
    </row>
    <row r="9034" spans="3:17" x14ac:dyDescent="0.25">
      <c r="C9034" s="12"/>
      <c r="D9034" s="7"/>
      <c r="P9034" s="14"/>
      <c r="Q9034" s="13"/>
    </row>
    <row r="9035" spans="3:17" x14ac:dyDescent="0.25">
      <c r="C9035" s="12"/>
      <c r="D9035" s="7"/>
      <c r="P9035" s="14"/>
      <c r="Q9035" s="13"/>
    </row>
    <row r="9036" spans="3:17" x14ac:dyDescent="0.25">
      <c r="C9036" s="12"/>
      <c r="D9036" s="7"/>
      <c r="P9036" s="14"/>
      <c r="Q9036" s="13"/>
    </row>
    <row r="9037" spans="3:17" x14ac:dyDescent="0.25">
      <c r="C9037" s="12"/>
      <c r="D9037" s="7"/>
      <c r="P9037" s="14"/>
      <c r="Q9037" s="13"/>
    </row>
    <row r="9038" spans="3:17" x14ac:dyDescent="0.25">
      <c r="C9038" s="12"/>
      <c r="D9038" s="7"/>
      <c r="P9038" s="14"/>
      <c r="Q9038" s="13"/>
    </row>
    <row r="9039" spans="3:17" x14ac:dyDescent="0.25">
      <c r="C9039" s="12"/>
      <c r="D9039" s="7"/>
      <c r="P9039" s="14"/>
      <c r="Q9039" s="13"/>
    </row>
    <row r="9040" spans="3:17" x14ac:dyDescent="0.25">
      <c r="C9040" s="12"/>
      <c r="D9040" s="7"/>
      <c r="P9040" s="14"/>
      <c r="Q9040" s="13"/>
    </row>
    <row r="9041" spans="3:17" x14ac:dyDescent="0.25">
      <c r="C9041" s="12"/>
      <c r="D9041" s="7"/>
      <c r="P9041" s="14"/>
      <c r="Q9041" s="13"/>
    </row>
    <row r="9042" spans="3:17" x14ac:dyDescent="0.25">
      <c r="C9042" s="12"/>
      <c r="D9042" s="7"/>
      <c r="P9042" s="14"/>
      <c r="Q9042" s="13"/>
    </row>
    <row r="9043" spans="3:17" x14ac:dyDescent="0.25">
      <c r="C9043" s="12"/>
      <c r="D9043" s="7"/>
      <c r="P9043" s="14"/>
      <c r="Q9043" s="13"/>
    </row>
    <row r="9044" spans="3:17" x14ac:dyDescent="0.25">
      <c r="C9044" s="12"/>
      <c r="D9044" s="7"/>
      <c r="P9044" s="14"/>
      <c r="Q9044" s="13"/>
    </row>
    <row r="9045" spans="3:17" x14ac:dyDescent="0.25">
      <c r="C9045" s="12"/>
      <c r="D9045" s="7"/>
      <c r="P9045" s="14"/>
      <c r="Q9045" s="13"/>
    </row>
    <row r="9046" spans="3:17" x14ac:dyDescent="0.25">
      <c r="C9046" s="12"/>
      <c r="D9046" s="7"/>
      <c r="P9046" s="14"/>
      <c r="Q9046" s="13"/>
    </row>
    <row r="9047" spans="3:17" x14ac:dyDescent="0.25">
      <c r="C9047" s="12"/>
      <c r="D9047" s="7"/>
      <c r="P9047" s="14"/>
      <c r="Q9047" s="13"/>
    </row>
    <row r="9048" spans="3:17" x14ac:dyDescent="0.25">
      <c r="C9048" s="12"/>
      <c r="D9048" s="7"/>
      <c r="P9048" s="14"/>
      <c r="Q9048" s="13"/>
    </row>
    <row r="9049" spans="3:17" x14ac:dyDescent="0.25">
      <c r="C9049" s="12"/>
      <c r="D9049" s="7"/>
      <c r="P9049" s="14"/>
      <c r="Q9049" s="13"/>
    </row>
    <row r="9050" spans="3:17" x14ac:dyDescent="0.25">
      <c r="C9050" s="12"/>
      <c r="D9050" s="7"/>
      <c r="P9050" s="14"/>
      <c r="Q9050" s="13"/>
    </row>
    <row r="9051" spans="3:17" x14ac:dyDescent="0.25">
      <c r="C9051" s="12"/>
      <c r="D9051" s="7"/>
      <c r="P9051" s="14"/>
      <c r="Q9051" s="13"/>
    </row>
    <row r="9052" spans="3:17" x14ac:dyDescent="0.25">
      <c r="C9052" s="12"/>
      <c r="D9052" s="7"/>
      <c r="P9052" s="14"/>
      <c r="Q9052" s="13"/>
    </row>
    <row r="9053" spans="3:17" x14ac:dyDescent="0.25">
      <c r="C9053" s="12"/>
      <c r="D9053" s="7"/>
      <c r="P9053" s="14"/>
      <c r="Q9053" s="13"/>
    </row>
    <row r="9054" spans="3:17" x14ac:dyDescent="0.25">
      <c r="C9054" s="12"/>
      <c r="D9054" s="7"/>
      <c r="P9054" s="14"/>
      <c r="Q9054" s="13"/>
    </row>
    <row r="9055" spans="3:17" x14ac:dyDescent="0.25">
      <c r="C9055" s="12"/>
      <c r="D9055" s="7"/>
      <c r="P9055" s="14"/>
      <c r="Q9055" s="13"/>
    </row>
    <row r="9056" spans="3:17" x14ac:dyDescent="0.25">
      <c r="C9056" s="12"/>
      <c r="D9056" s="7"/>
      <c r="P9056" s="14"/>
      <c r="Q9056" s="13"/>
    </row>
    <row r="9057" spans="3:17" x14ac:dyDescent="0.25">
      <c r="C9057" s="12"/>
      <c r="D9057" s="7"/>
      <c r="P9057" s="14"/>
      <c r="Q9057" s="13"/>
    </row>
    <row r="9058" spans="3:17" x14ac:dyDescent="0.25">
      <c r="C9058" s="12"/>
      <c r="D9058" s="7"/>
      <c r="P9058" s="14"/>
      <c r="Q9058" s="13"/>
    </row>
    <row r="9059" spans="3:17" x14ac:dyDescent="0.25">
      <c r="C9059" s="12"/>
      <c r="D9059" s="7"/>
      <c r="P9059" s="14"/>
      <c r="Q9059" s="13"/>
    </row>
    <row r="9060" spans="3:17" x14ac:dyDescent="0.25">
      <c r="C9060" s="12"/>
      <c r="D9060" s="7"/>
      <c r="P9060" s="14"/>
      <c r="Q9060" s="13"/>
    </row>
    <row r="9061" spans="3:17" x14ac:dyDescent="0.25">
      <c r="C9061" s="12"/>
      <c r="D9061" s="7"/>
      <c r="P9061" s="14"/>
      <c r="Q9061" s="13"/>
    </row>
    <row r="9062" spans="3:17" x14ac:dyDescent="0.25">
      <c r="C9062" s="12"/>
      <c r="D9062" s="7"/>
      <c r="P9062" s="14"/>
      <c r="Q9062" s="13"/>
    </row>
    <row r="9063" spans="3:17" x14ac:dyDescent="0.25">
      <c r="C9063" s="12"/>
      <c r="D9063" s="7"/>
      <c r="P9063" s="14"/>
      <c r="Q9063" s="13"/>
    </row>
    <row r="9064" spans="3:17" x14ac:dyDescent="0.25">
      <c r="C9064" s="12"/>
      <c r="D9064" s="7"/>
      <c r="P9064" s="14"/>
      <c r="Q9064" s="13"/>
    </row>
    <row r="9065" spans="3:17" x14ac:dyDescent="0.25">
      <c r="C9065" s="12"/>
      <c r="D9065" s="7"/>
      <c r="P9065" s="14"/>
      <c r="Q9065" s="13"/>
    </row>
    <row r="9066" spans="3:17" x14ac:dyDescent="0.25">
      <c r="C9066" s="12"/>
      <c r="D9066" s="7"/>
      <c r="P9066" s="14"/>
      <c r="Q9066" s="13"/>
    </row>
    <row r="9067" spans="3:17" x14ac:dyDescent="0.25">
      <c r="C9067" s="12"/>
      <c r="D9067" s="7"/>
      <c r="P9067" s="14"/>
      <c r="Q9067" s="13"/>
    </row>
    <row r="9068" spans="3:17" x14ac:dyDescent="0.25">
      <c r="C9068" s="12"/>
      <c r="D9068" s="7"/>
      <c r="P9068" s="14"/>
      <c r="Q9068" s="13"/>
    </row>
    <row r="9069" spans="3:17" x14ac:dyDescent="0.25">
      <c r="C9069" s="12"/>
      <c r="D9069" s="7"/>
      <c r="P9069" s="14"/>
      <c r="Q9069" s="13"/>
    </row>
    <row r="9070" spans="3:17" x14ac:dyDescent="0.25">
      <c r="C9070" s="12"/>
      <c r="D9070" s="7"/>
      <c r="P9070" s="14"/>
      <c r="Q9070" s="13"/>
    </row>
    <row r="9071" spans="3:17" x14ac:dyDescent="0.25">
      <c r="C9071" s="12"/>
      <c r="D9071" s="7"/>
      <c r="P9071" s="14"/>
      <c r="Q9071" s="13"/>
    </row>
    <row r="9072" spans="3:17" x14ac:dyDescent="0.25">
      <c r="C9072" s="12"/>
      <c r="D9072" s="7"/>
      <c r="P9072" s="14"/>
      <c r="Q9072" s="13"/>
    </row>
    <row r="9073" spans="3:17" x14ac:dyDescent="0.25">
      <c r="C9073" s="12"/>
      <c r="D9073" s="7"/>
      <c r="P9073" s="14"/>
      <c r="Q9073" s="13"/>
    </row>
    <row r="9074" spans="3:17" x14ac:dyDescent="0.25">
      <c r="C9074" s="12"/>
      <c r="D9074" s="7"/>
      <c r="P9074" s="14"/>
      <c r="Q9074" s="13"/>
    </row>
    <row r="9075" spans="3:17" x14ac:dyDescent="0.25">
      <c r="C9075" s="12"/>
      <c r="D9075" s="7"/>
      <c r="P9075" s="14"/>
      <c r="Q9075" s="13"/>
    </row>
    <row r="9076" spans="3:17" x14ac:dyDescent="0.25">
      <c r="C9076" s="12"/>
      <c r="D9076" s="7"/>
      <c r="P9076" s="14"/>
      <c r="Q9076" s="13"/>
    </row>
    <row r="9077" spans="3:17" x14ac:dyDescent="0.25">
      <c r="C9077" s="12"/>
      <c r="D9077" s="7"/>
      <c r="P9077" s="14"/>
      <c r="Q9077" s="13"/>
    </row>
    <row r="9078" spans="3:17" x14ac:dyDescent="0.25">
      <c r="C9078" s="12"/>
      <c r="D9078" s="7"/>
      <c r="P9078" s="14"/>
      <c r="Q9078" s="13"/>
    </row>
    <row r="9079" spans="3:17" x14ac:dyDescent="0.25">
      <c r="C9079" s="12"/>
      <c r="D9079" s="7"/>
      <c r="P9079" s="14"/>
      <c r="Q9079" s="13"/>
    </row>
    <row r="9080" spans="3:17" x14ac:dyDescent="0.25">
      <c r="C9080" s="12"/>
      <c r="D9080" s="7"/>
      <c r="P9080" s="14"/>
      <c r="Q9080" s="13"/>
    </row>
    <row r="9081" spans="3:17" x14ac:dyDescent="0.25">
      <c r="C9081" s="12"/>
      <c r="D9081" s="7"/>
      <c r="P9081" s="14"/>
      <c r="Q9081" s="13"/>
    </row>
    <row r="9082" spans="3:17" x14ac:dyDescent="0.25">
      <c r="C9082" s="12"/>
      <c r="D9082" s="7"/>
      <c r="P9082" s="14"/>
      <c r="Q9082" s="13"/>
    </row>
    <row r="9083" spans="3:17" x14ac:dyDescent="0.25">
      <c r="C9083" s="12"/>
      <c r="D9083" s="7"/>
      <c r="P9083" s="14"/>
      <c r="Q9083" s="13"/>
    </row>
    <row r="9084" spans="3:17" x14ac:dyDescent="0.25">
      <c r="C9084" s="12"/>
      <c r="D9084" s="7"/>
      <c r="P9084" s="14"/>
      <c r="Q9084" s="13"/>
    </row>
    <row r="9085" spans="3:17" x14ac:dyDescent="0.25">
      <c r="C9085" s="12"/>
      <c r="D9085" s="7"/>
      <c r="P9085" s="14"/>
      <c r="Q9085" s="13"/>
    </row>
    <row r="9086" spans="3:17" x14ac:dyDescent="0.25">
      <c r="C9086" s="12"/>
      <c r="D9086" s="7"/>
      <c r="P9086" s="14"/>
      <c r="Q9086" s="13"/>
    </row>
    <row r="9087" spans="3:17" x14ac:dyDescent="0.25">
      <c r="C9087" s="12"/>
      <c r="D9087" s="7"/>
      <c r="P9087" s="14"/>
      <c r="Q9087" s="13"/>
    </row>
    <row r="9088" spans="3:17" x14ac:dyDescent="0.25">
      <c r="C9088" s="12"/>
      <c r="D9088" s="7"/>
      <c r="P9088" s="14"/>
      <c r="Q9088" s="13"/>
    </row>
    <row r="9089" spans="3:17" x14ac:dyDescent="0.25">
      <c r="C9089" s="12"/>
      <c r="D9089" s="7"/>
      <c r="P9089" s="14"/>
      <c r="Q9089" s="13"/>
    </row>
    <row r="9090" spans="3:17" x14ac:dyDescent="0.25">
      <c r="C9090" s="12"/>
      <c r="D9090" s="7"/>
      <c r="P9090" s="14"/>
      <c r="Q9090" s="13"/>
    </row>
    <row r="9091" spans="3:17" x14ac:dyDescent="0.25">
      <c r="C9091" s="12"/>
      <c r="D9091" s="7"/>
      <c r="P9091" s="14"/>
      <c r="Q9091" s="13"/>
    </row>
    <row r="9092" spans="3:17" x14ac:dyDescent="0.25">
      <c r="C9092" s="12"/>
      <c r="D9092" s="7"/>
      <c r="P9092" s="14"/>
      <c r="Q9092" s="13"/>
    </row>
    <row r="9093" spans="3:17" x14ac:dyDescent="0.25">
      <c r="C9093" s="12"/>
      <c r="D9093" s="7"/>
      <c r="P9093" s="14"/>
      <c r="Q9093" s="13"/>
    </row>
    <row r="9094" spans="3:17" x14ac:dyDescent="0.25">
      <c r="C9094" s="12"/>
      <c r="D9094" s="7"/>
      <c r="P9094" s="14"/>
      <c r="Q9094" s="13"/>
    </row>
    <row r="9095" spans="3:17" x14ac:dyDescent="0.25">
      <c r="C9095" s="12"/>
      <c r="D9095" s="7"/>
      <c r="P9095" s="14"/>
      <c r="Q9095" s="13"/>
    </row>
    <row r="9096" spans="3:17" x14ac:dyDescent="0.25">
      <c r="C9096" s="12"/>
      <c r="D9096" s="7"/>
      <c r="P9096" s="14"/>
      <c r="Q9096" s="13"/>
    </row>
    <row r="9097" spans="3:17" x14ac:dyDescent="0.25">
      <c r="C9097" s="12"/>
      <c r="D9097" s="7"/>
      <c r="P9097" s="14"/>
      <c r="Q9097" s="13"/>
    </row>
    <row r="9098" spans="3:17" x14ac:dyDescent="0.25">
      <c r="C9098" s="12"/>
      <c r="D9098" s="7"/>
      <c r="P9098" s="14"/>
      <c r="Q9098" s="13"/>
    </row>
    <row r="9099" spans="3:17" x14ac:dyDescent="0.25">
      <c r="C9099" s="12"/>
      <c r="D9099" s="7"/>
      <c r="P9099" s="14"/>
      <c r="Q9099" s="13"/>
    </row>
    <row r="9100" spans="3:17" x14ac:dyDescent="0.25">
      <c r="C9100" s="12"/>
      <c r="D9100" s="7"/>
      <c r="P9100" s="14"/>
      <c r="Q9100" s="13"/>
    </row>
    <row r="9101" spans="3:17" x14ac:dyDescent="0.25">
      <c r="C9101" s="12"/>
      <c r="D9101" s="7"/>
      <c r="P9101" s="14"/>
      <c r="Q9101" s="13"/>
    </row>
    <row r="9102" spans="3:17" x14ac:dyDescent="0.25">
      <c r="C9102" s="12"/>
      <c r="D9102" s="7"/>
      <c r="P9102" s="14"/>
      <c r="Q9102" s="13"/>
    </row>
    <row r="9103" spans="3:17" x14ac:dyDescent="0.25">
      <c r="C9103" s="12"/>
      <c r="D9103" s="7"/>
      <c r="P9103" s="14"/>
      <c r="Q9103" s="13"/>
    </row>
    <row r="9104" spans="3:17" x14ac:dyDescent="0.25">
      <c r="C9104" s="12"/>
      <c r="D9104" s="7"/>
      <c r="P9104" s="14"/>
      <c r="Q9104" s="13"/>
    </row>
    <row r="9105" spans="3:17" x14ac:dyDescent="0.25">
      <c r="C9105" s="12"/>
      <c r="D9105" s="7"/>
      <c r="P9105" s="14"/>
      <c r="Q9105" s="13"/>
    </row>
    <row r="9106" spans="3:17" x14ac:dyDescent="0.25">
      <c r="C9106" s="12"/>
      <c r="D9106" s="7"/>
      <c r="P9106" s="14"/>
      <c r="Q9106" s="13"/>
    </row>
    <row r="9107" spans="3:17" x14ac:dyDescent="0.25">
      <c r="C9107" s="12"/>
      <c r="D9107" s="7"/>
      <c r="P9107" s="14"/>
      <c r="Q9107" s="13"/>
    </row>
    <row r="9108" spans="3:17" x14ac:dyDescent="0.25">
      <c r="C9108" s="12"/>
      <c r="D9108" s="7"/>
      <c r="P9108" s="14"/>
      <c r="Q9108" s="13"/>
    </row>
    <row r="9109" spans="3:17" x14ac:dyDescent="0.25">
      <c r="C9109" s="12"/>
      <c r="D9109" s="7"/>
      <c r="P9109" s="14"/>
      <c r="Q9109" s="13"/>
    </row>
    <row r="9110" spans="3:17" x14ac:dyDescent="0.25">
      <c r="C9110" s="12"/>
      <c r="D9110" s="7"/>
      <c r="P9110" s="14"/>
      <c r="Q9110" s="13"/>
    </row>
    <row r="9111" spans="3:17" x14ac:dyDescent="0.25">
      <c r="C9111" s="12"/>
      <c r="D9111" s="7"/>
      <c r="P9111" s="14"/>
      <c r="Q9111" s="13"/>
    </row>
    <row r="9112" spans="3:17" x14ac:dyDescent="0.25">
      <c r="C9112" s="12"/>
      <c r="D9112" s="7"/>
      <c r="P9112" s="14"/>
      <c r="Q9112" s="13"/>
    </row>
    <row r="9113" spans="3:17" x14ac:dyDescent="0.25">
      <c r="C9113" s="12"/>
      <c r="D9113" s="7"/>
      <c r="P9113" s="14"/>
      <c r="Q9113" s="13"/>
    </row>
    <row r="9114" spans="3:17" x14ac:dyDescent="0.25">
      <c r="C9114" s="12"/>
      <c r="D9114" s="7"/>
      <c r="P9114" s="14"/>
      <c r="Q9114" s="13"/>
    </row>
    <row r="9115" spans="3:17" x14ac:dyDescent="0.25">
      <c r="C9115" s="12"/>
      <c r="D9115" s="7"/>
      <c r="P9115" s="14"/>
      <c r="Q9115" s="13"/>
    </row>
    <row r="9116" spans="3:17" x14ac:dyDescent="0.25">
      <c r="C9116" s="12"/>
      <c r="D9116" s="7"/>
      <c r="P9116" s="14"/>
      <c r="Q9116" s="13"/>
    </row>
    <row r="9117" spans="3:17" x14ac:dyDescent="0.25">
      <c r="C9117" s="12"/>
      <c r="D9117" s="7"/>
      <c r="P9117" s="14"/>
      <c r="Q9117" s="13"/>
    </row>
    <row r="9118" spans="3:17" x14ac:dyDescent="0.25">
      <c r="C9118" s="12"/>
      <c r="D9118" s="7"/>
      <c r="P9118" s="14"/>
      <c r="Q9118" s="13"/>
    </row>
    <row r="9119" spans="3:17" x14ac:dyDescent="0.25">
      <c r="C9119" s="12"/>
      <c r="D9119" s="7"/>
      <c r="P9119" s="14"/>
      <c r="Q9119" s="13"/>
    </row>
    <row r="9120" spans="3:17" x14ac:dyDescent="0.25">
      <c r="C9120" s="12"/>
      <c r="D9120" s="7"/>
      <c r="P9120" s="14"/>
      <c r="Q9120" s="13"/>
    </row>
    <row r="9121" spans="3:17" x14ac:dyDescent="0.25">
      <c r="C9121" s="12"/>
      <c r="D9121" s="7"/>
      <c r="P9121" s="14"/>
      <c r="Q9121" s="13"/>
    </row>
    <row r="9122" spans="3:17" x14ac:dyDescent="0.25">
      <c r="C9122" s="12"/>
      <c r="D9122" s="7"/>
      <c r="P9122" s="14"/>
      <c r="Q9122" s="13"/>
    </row>
    <row r="9123" spans="3:17" x14ac:dyDescent="0.25">
      <c r="C9123" s="12"/>
      <c r="D9123" s="7"/>
      <c r="P9123" s="14"/>
      <c r="Q9123" s="13"/>
    </row>
    <row r="9124" spans="3:17" x14ac:dyDescent="0.25">
      <c r="C9124" s="12"/>
      <c r="D9124" s="7"/>
      <c r="P9124" s="14"/>
      <c r="Q9124" s="13"/>
    </row>
    <row r="9125" spans="3:17" x14ac:dyDescent="0.25">
      <c r="C9125" s="12"/>
      <c r="D9125" s="7"/>
      <c r="P9125" s="14"/>
      <c r="Q9125" s="13"/>
    </row>
    <row r="9126" spans="3:17" x14ac:dyDescent="0.25">
      <c r="C9126" s="12"/>
      <c r="D9126" s="7"/>
      <c r="P9126" s="14"/>
      <c r="Q9126" s="13"/>
    </row>
    <row r="9127" spans="3:17" x14ac:dyDescent="0.25">
      <c r="C9127" s="12"/>
      <c r="D9127" s="7"/>
      <c r="P9127" s="14"/>
      <c r="Q9127" s="13"/>
    </row>
    <row r="9128" spans="3:17" x14ac:dyDescent="0.25">
      <c r="C9128" s="12"/>
      <c r="D9128" s="7"/>
      <c r="P9128" s="14"/>
      <c r="Q9128" s="13"/>
    </row>
    <row r="9129" spans="3:17" x14ac:dyDescent="0.25">
      <c r="C9129" s="12"/>
      <c r="D9129" s="7"/>
      <c r="P9129" s="14"/>
      <c r="Q9129" s="13"/>
    </row>
    <row r="9130" spans="3:17" x14ac:dyDescent="0.25">
      <c r="C9130" s="12"/>
      <c r="D9130" s="7"/>
      <c r="P9130" s="14"/>
      <c r="Q9130" s="13"/>
    </row>
    <row r="9131" spans="3:17" x14ac:dyDescent="0.25">
      <c r="C9131" s="12"/>
      <c r="D9131" s="7"/>
      <c r="P9131" s="14"/>
      <c r="Q9131" s="13"/>
    </row>
    <row r="9132" spans="3:17" x14ac:dyDescent="0.25">
      <c r="C9132" s="12"/>
      <c r="D9132" s="7"/>
      <c r="P9132" s="14"/>
      <c r="Q9132" s="13"/>
    </row>
    <row r="9133" spans="3:17" x14ac:dyDescent="0.25">
      <c r="C9133" s="12"/>
      <c r="D9133" s="7"/>
      <c r="P9133" s="14"/>
      <c r="Q9133" s="13"/>
    </row>
    <row r="9134" spans="3:17" x14ac:dyDescent="0.25">
      <c r="C9134" s="12"/>
      <c r="D9134" s="7"/>
      <c r="P9134" s="14"/>
      <c r="Q9134" s="13"/>
    </row>
    <row r="9135" spans="3:17" x14ac:dyDescent="0.25">
      <c r="C9135" s="12"/>
      <c r="D9135" s="7"/>
      <c r="P9135" s="14"/>
      <c r="Q9135" s="13"/>
    </row>
    <row r="9136" spans="3:17" x14ac:dyDescent="0.25">
      <c r="C9136" s="12"/>
      <c r="D9136" s="7"/>
      <c r="P9136" s="14"/>
      <c r="Q9136" s="13"/>
    </row>
    <row r="9137" spans="3:17" x14ac:dyDescent="0.25">
      <c r="C9137" s="12"/>
      <c r="D9137" s="7"/>
      <c r="P9137" s="14"/>
      <c r="Q9137" s="13"/>
    </row>
    <row r="9138" spans="3:17" x14ac:dyDescent="0.25">
      <c r="C9138" s="12"/>
      <c r="D9138" s="7"/>
      <c r="P9138" s="14"/>
      <c r="Q9138" s="13"/>
    </row>
    <row r="9139" spans="3:17" x14ac:dyDescent="0.25">
      <c r="C9139" s="12"/>
      <c r="D9139" s="7"/>
      <c r="P9139" s="14"/>
      <c r="Q9139" s="13"/>
    </row>
    <row r="9140" spans="3:17" x14ac:dyDescent="0.25">
      <c r="C9140" s="12"/>
      <c r="D9140" s="7"/>
      <c r="P9140" s="14"/>
      <c r="Q9140" s="13"/>
    </row>
    <row r="9141" spans="3:17" x14ac:dyDescent="0.25">
      <c r="C9141" s="12"/>
      <c r="D9141" s="7"/>
      <c r="P9141" s="14"/>
      <c r="Q9141" s="13"/>
    </row>
    <row r="9142" spans="3:17" x14ac:dyDescent="0.25">
      <c r="C9142" s="12"/>
      <c r="D9142" s="7"/>
      <c r="P9142" s="14"/>
      <c r="Q9142" s="13"/>
    </row>
    <row r="9143" spans="3:17" x14ac:dyDescent="0.25">
      <c r="C9143" s="12"/>
      <c r="D9143" s="7"/>
      <c r="P9143" s="14"/>
      <c r="Q9143" s="13"/>
    </row>
    <row r="9144" spans="3:17" x14ac:dyDescent="0.25">
      <c r="C9144" s="12"/>
      <c r="D9144" s="7"/>
      <c r="P9144" s="14"/>
      <c r="Q9144" s="13"/>
    </row>
    <row r="9145" spans="3:17" x14ac:dyDescent="0.25">
      <c r="C9145" s="12"/>
      <c r="D9145" s="7"/>
      <c r="P9145" s="14"/>
      <c r="Q9145" s="13"/>
    </row>
    <row r="9146" spans="3:17" x14ac:dyDescent="0.25">
      <c r="C9146" s="12"/>
      <c r="D9146" s="7"/>
      <c r="P9146" s="14"/>
      <c r="Q9146" s="13"/>
    </row>
    <row r="9147" spans="3:17" x14ac:dyDescent="0.25">
      <c r="C9147" s="12"/>
      <c r="D9147" s="7"/>
      <c r="P9147" s="14"/>
      <c r="Q9147" s="13"/>
    </row>
    <row r="9148" spans="3:17" x14ac:dyDescent="0.25">
      <c r="C9148" s="12"/>
      <c r="D9148" s="7"/>
      <c r="P9148" s="14"/>
      <c r="Q9148" s="13"/>
    </row>
    <row r="9149" spans="3:17" x14ac:dyDescent="0.25">
      <c r="C9149" s="12"/>
      <c r="D9149" s="7"/>
      <c r="P9149" s="14"/>
      <c r="Q9149" s="13"/>
    </row>
    <row r="9150" spans="3:17" x14ac:dyDescent="0.25">
      <c r="C9150" s="12"/>
      <c r="D9150" s="7"/>
      <c r="P9150" s="14"/>
      <c r="Q9150" s="13"/>
    </row>
    <row r="9151" spans="3:17" x14ac:dyDescent="0.25">
      <c r="C9151" s="12"/>
      <c r="D9151" s="7"/>
      <c r="P9151" s="14"/>
      <c r="Q9151" s="13"/>
    </row>
    <row r="9152" spans="3:17" x14ac:dyDescent="0.25">
      <c r="C9152" s="12"/>
      <c r="D9152" s="7"/>
      <c r="P9152" s="14"/>
      <c r="Q9152" s="13"/>
    </row>
    <row r="9153" spans="3:17" x14ac:dyDescent="0.25">
      <c r="C9153" s="12"/>
      <c r="D9153" s="7"/>
      <c r="P9153" s="14"/>
      <c r="Q9153" s="13"/>
    </row>
    <row r="9154" spans="3:17" x14ac:dyDescent="0.25">
      <c r="C9154" s="12"/>
      <c r="D9154" s="7"/>
      <c r="P9154" s="14"/>
      <c r="Q9154" s="13"/>
    </row>
    <row r="9155" spans="3:17" x14ac:dyDescent="0.25">
      <c r="C9155" s="12"/>
      <c r="D9155" s="7"/>
      <c r="P9155" s="14"/>
      <c r="Q9155" s="13"/>
    </row>
    <row r="9156" spans="3:17" x14ac:dyDescent="0.25">
      <c r="C9156" s="12"/>
      <c r="D9156" s="7"/>
      <c r="P9156" s="14"/>
      <c r="Q9156" s="13"/>
    </row>
    <row r="9157" spans="3:17" x14ac:dyDescent="0.25">
      <c r="C9157" s="12"/>
      <c r="D9157" s="7"/>
      <c r="P9157" s="14"/>
      <c r="Q9157" s="13"/>
    </row>
    <row r="9158" spans="3:17" x14ac:dyDescent="0.25">
      <c r="C9158" s="12"/>
      <c r="D9158" s="7"/>
      <c r="P9158" s="14"/>
      <c r="Q9158" s="13"/>
    </row>
    <row r="9159" spans="3:17" x14ac:dyDescent="0.25">
      <c r="C9159" s="12"/>
      <c r="D9159" s="7"/>
      <c r="P9159" s="14"/>
      <c r="Q9159" s="13"/>
    </row>
    <row r="9160" spans="3:17" x14ac:dyDescent="0.25">
      <c r="C9160" s="12"/>
      <c r="D9160" s="7"/>
      <c r="P9160" s="14"/>
      <c r="Q9160" s="13"/>
    </row>
    <row r="9161" spans="3:17" x14ac:dyDescent="0.25">
      <c r="C9161" s="12"/>
      <c r="D9161" s="7"/>
      <c r="P9161" s="14"/>
      <c r="Q9161" s="13"/>
    </row>
    <row r="9162" spans="3:17" x14ac:dyDescent="0.25">
      <c r="C9162" s="12"/>
      <c r="D9162" s="7"/>
      <c r="P9162" s="14"/>
      <c r="Q9162" s="13"/>
    </row>
    <row r="9163" spans="3:17" x14ac:dyDescent="0.25">
      <c r="C9163" s="12"/>
      <c r="D9163" s="7"/>
      <c r="P9163" s="14"/>
      <c r="Q9163" s="13"/>
    </row>
    <row r="9164" spans="3:17" x14ac:dyDescent="0.25">
      <c r="C9164" s="12"/>
      <c r="D9164" s="7"/>
      <c r="P9164" s="14"/>
      <c r="Q9164" s="13"/>
    </row>
    <row r="9165" spans="3:17" x14ac:dyDescent="0.25">
      <c r="C9165" s="12"/>
      <c r="D9165" s="7"/>
      <c r="P9165" s="14"/>
      <c r="Q9165" s="13"/>
    </row>
    <row r="9166" spans="3:17" x14ac:dyDescent="0.25">
      <c r="C9166" s="12"/>
      <c r="D9166" s="7"/>
      <c r="P9166" s="14"/>
      <c r="Q9166" s="13"/>
    </row>
    <row r="9167" spans="3:17" x14ac:dyDescent="0.25">
      <c r="C9167" s="12"/>
      <c r="D9167" s="7"/>
      <c r="P9167" s="14"/>
      <c r="Q9167" s="13"/>
    </row>
    <row r="9168" spans="3:17" x14ac:dyDescent="0.25">
      <c r="C9168" s="12"/>
      <c r="D9168" s="7"/>
      <c r="P9168" s="14"/>
      <c r="Q9168" s="13"/>
    </row>
    <row r="9169" spans="3:17" x14ac:dyDescent="0.25">
      <c r="C9169" s="12"/>
      <c r="D9169" s="7"/>
      <c r="P9169" s="14"/>
      <c r="Q9169" s="13"/>
    </row>
    <row r="9170" spans="3:17" x14ac:dyDescent="0.25">
      <c r="C9170" s="12"/>
      <c r="D9170" s="7"/>
      <c r="P9170" s="14"/>
      <c r="Q9170" s="13"/>
    </row>
    <row r="9171" spans="3:17" x14ac:dyDescent="0.25">
      <c r="C9171" s="12"/>
      <c r="D9171" s="7"/>
      <c r="P9171" s="14"/>
      <c r="Q9171" s="13"/>
    </row>
    <row r="9172" spans="3:17" x14ac:dyDescent="0.25">
      <c r="C9172" s="12"/>
      <c r="D9172" s="7"/>
      <c r="P9172" s="14"/>
      <c r="Q9172" s="13"/>
    </row>
    <row r="9173" spans="3:17" x14ac:dyDescent="0.25">
      <c r="C9173" s="12"/>
      <c r="D9173" s="7"/>
      <c r="P9173" s="14"/>
      <c r="Q9173" s="13"/>
    </row>
    <row r="9174" spans="3:17" x14ac:dyDescent="0.25">
      <c r="C9174" s="12"/>
      <c r="D9174" s="7"/>
      <c r="P9174" s="14"/>
      <c r="Q9174" s="13"/>
    </row>
    <row r="9175" spans="3:17" x14ac:dyDescent="0.25">
      <c r="C9175" s="12"/>
      <c r="D9175" s="7"/>
      <c r="P9175" s="14"/>
      <c r="Q9175" s="13"/>
    </row>
    <row r="9176" spans="3:17" x14ac:dyDescent="0.25">
      <c r="C9176" s="12"/>
      <c r="D9176" s="7"/>
      <c r="P9176" s="14"/>
      <c r="Q9176" s="13"/>
    </row>
    <row r="9177" spans="3:17" x14ac:dyDescent="0.25">
      <c r="C9177" s="12"/>
      <c r="D9177" s="7"/>
      <c r="P9177" s="14"/>
      <c r="Q9177" s="13"/>
    </row>
    <row r="9178" spans="3:17" x14ac:dyDescent="0.25">
      <c r="C9178" s="12"/>
      <c r="D9178" s="7"/>
      <c r="P9178" s="14"/>
      <c r="Q9178" s="13"/>
    </row>
    <row r="9179" spans="3:17" x14ac:dyDescent="0.25">
      <c r="C9179" s="12"/>
      <c r="D9179" s="7"/>
      <c r="P9179" s="14"/>
      <c r="Q9179" s="13"/>
    </row>
    <row r="9180" spans="3:17" x14ac:dyDescent="0.25">
      <c r="C9180" s="12"/>
      <c r="D9180" s="7"/>
      <c r="P9180" s="14"/>
      <c r="Q9180" s="13"/>
    </row>
    <row r="9181" spans="3:17" x14ac:dyDescent="0.25">
      <c r="C9181" s="12"/>
      <c r="D9181" s="7"/>
      <c r="P9181" s="14"/>
      <c r="Q9181" s="13"/>
    </row>
    <row r="9182" spans="3:17" x14ac:dyDescent="0.25">
      <c r="C9182" s="12"/>
      <c r="D9182" s="7"/>
      <c r="P9182" s="14"/>
      <c r="Q9182" s="13"/>
    </row>
    <row r="9183" spans="3:17" x14ac:dyDescent="0.25">
      <c r="C9183" s="12"/>
      <c r="D9183" s="7"/>
      <c r="P9183" s="14"/>
      <c r="Q9183" s="13"/>
    </row>
    <row r="9184" spans="3:17" x14ac:dyDescent="0.25">
      <c r="C9184" s="12"/>
      <c r="D9184" s="7"/>
      <c r="P9184" s="14"/>
      <c r="Q9184" s="13"/>
    </row>
    <row r="9185" spans="3:17" x14ac:dyDescent="0.25">
      <c r="C9185" s="12"/>
      <c r="D9185" s="7"/>
      <c r="P9185" s="14"/>
      <c r="Q9185" s="13"/>
    </row>
    <row r="9186" spans="3:17" x14ac:dyDescent="0.25">
      <c r="C9186" s="12"/>
      <c r="D9186" s="7"/>
      <c r="P9186" s="14"/>
      <c r="Q9186" s="13"/>
    </row>
    <row r="9187" spans="3:17" x14ac:dyDescent="0.25">
      <c r="C9187" s="12"/>
      <c r="D9187" s="7"/>
      <c r="P9187" s="14"/>
      <c r="Q9187" s="13"/>
    </row>
    <row r="9188" spans="3:17" x14ac:dyDescent="0.25">
      <c r="C9188" s="12"/>
      <c r="D9188" s="7"/>
      <c r="P9188" s="14"/>
      <c r="Q9188" s="13"/>
    </row>
    <row r="9189" spans="3:17" x14ac:dyDescent="0.25">
      <c r="C9189" s="12"/>
      <c r="D9189" s="7"/>
      <c r="P9189" s="14"/>
      <c r="Q9189" s="13"/>
    </row>
    <row r="9190" spans="3:17" x14ac:dyDescent="0.25">
      <c r="C9190" s="12"/>
      <c r="D9190" s="7"/>
      <c r="P9190" s="14"/>
      <c r="Q9190" s="13"/>
    </row>
    <row r="9191" spans="3:17" x14ac:dyDescent="0.25">
      <c r="C9191" s="12"/>
      <c r="D9191" s="7"/>
      <c r="P9191" s="14"/>
      <c r="Q9191" s="13"/>
    </row>
    <row r="9192" spans="3:17" x14ac:dyDescent="0.25">
      <c r="C9192" s="12"/>
      <c r="D9192" s="7"/>
      <c r="P9192" s="14"/>
      <c r="Q9192" s="13"/>
    </row>
    <row r="9193" spans="3:17" x14ac:dyDescent="0.25">
      <c r="C9193" s="12"/>
      <c r="D9193" s="7"/>
      <c r="P9193" s="14"/>
      <c r="Q9193" s="13"/>
    </row>
    <row r="9194" spans="3:17" x14ac:dyDescent="0.25">
      <c r="C9194" s="12"/>
      <c r="D9194" s="7"/>
      <c r="P9194" s="14"/>
      <c r="Q9194" s="13"/>
    </row>
    <row r="9195" spans="3:17" x14ac:dyDescent="0.25">
      <c r="C9195" s="12"/>
      <c r="D9195" s="7"/>
      <c r="P9195" s="14"/>
      <c r="Q9195" s="13"/>
    </row>
    <row r="9196" spans="3:17" x14ac:dyDescent="0.25">
      <c r="C9196" s="12"/>
      <c r="D9196" s="7"/>
      <c r="P9196" s="14"/>
      <c r="Q9196" s="13"/>
    </row>
    <row r="9197" spans="3:17" x14ac:dyDescent="0.25">
      <c r="C9197" s="12"/>
      <c r="D9197" s="7"/>
      <c r="P9197" s="14"/>
      <c r="Q9197" s="13"/>
    </row>
    <row r="9198" spans="3:17" x14ac:dyDescent="0.25">
      <c r="C9198" s="12"/>
      <c r="D9198" s="7"/>
      <c r="P9198" s="14"/>
      <c r="Q9198" s="13"/>
    </row>
    <row r="9199" spans="3:17" x14ac:dyDescent="0.25">
      <c r="C9199" s="12"/>
      <c r="D9199" s="7"/>
      <c r="P9199" s="14"/>
      <c r="Q9199" s="13"/>
    </row>
    <row r="9200" spans="3:17" x14ac:dyDescent="0.25">
      <c r="C9200" s="12"/>
      <c r="D9200" s="7"/>
      <c r="P9200" s="14"/>
      <c r="Q9200" s="13"/>
    </row>
    <row r="9201" spans="3:17" x14ac:dyDescent="0.25">
      <c r="C9201" s="12"/>
      <c r="D9201" s="7"/>
      <c r="P9201" s="14"/>
      <c r="Q9201" s="13"/>
    </row>
    <row r="9202" spans="3:17" x14ac:dyDescent="0.25">
      <c r="C9202" s="12"/>
      <c r="D9202" s="7"/>
      <c r="P9202" s="14"/>
      <c r="Q9202" s="13"/>
    </row>
    <row r="9203" spans="3:17" x14ac:dyDescent="0.25">
      <c r="C9203" s="12"/>
      <c r="D9203" s="7"/>
      <c r="P9203" s="14"/>
      <c r="Q9203" s="13"/>
    </row>
    <row r="9204" spans="3:17" x14ac:dyDescent="0.25">
      <c r="C9204" s="12"/>
      <c r="D9204" s="7"/>
      <c r="P9204" s="14"/>
      <c r="Q9204" s="13"/>
    </row>
    <row r="9205" spans="3:17" x14ac:dyDescent="0.25">
      <c r="C9205" s="12"/>
      <c r="D9205" s="7"/>
      <c r="P9205" s="14"/>
      <c r="Q9205" s="13"/>
    </row>
    <row r="9206" spans="3:17" x14ac:dyDescent="0.25">
      <c r="C9206" s="12"/>
      <c r="D9206" s="7"/>
      <c r="P9206" s="14"/>
      <c r="Q9206" s="13"/>
    </row>
    <row r="9207" spans="3:17" x14ac:dyDescent="0.25">
      <c r="C9207" s="12"/>
      <c r="D9207" s="7"/>
      <c r="P9207" s="14"/>
      <c r="Q9207" s="13"/>
    </row>
    <row r="9208" spans="3:17" x14ac:dyDescent="0.25">
      <c r="C9208" s="12"/>
      <c r="D9208" s="7"/>
      <c r="P9208" s="14"/>
      <c r="Q9208" s="13"/>
    </row>
    <row r="9209" spans="3:17" x14ac:dyDescent="0.25">
      <c r="C9209" s="12"/>
      <c r="D9209" s="7"/>
      <c r="P9209" s="14"/>
      <c r="Q9209" s="13"/>
    </row>
    <row r="9210" spans="3:17" x14ac:dyDescent="0.25">
      <c r="C9210" s="12"/>
      <c r="D9210" s="7"/>
      <c r="P9210" s="14"/>
      <c r="Q9210" s="13"/>
    </row>
    <row r="9211" spans="3:17" x14ac:dyDescent="0.25">
      <c r="C9211" s="12"/>
      <c r="D9211" s="7"/>
      <c r="P9211" s="14"/>
      <c r="Q9211" s="13"/>
    </row>
    <row r="9212" spans="3:17" x14ac:dyDescent="0.25">
      <c r="C9212" s="12"/>
      <c r="D9212" s="7"/>
      <c r="P9212" s="14"/>
      <c r="Q9212" s="13"/>
    </row>
    <row r="9213" spans="3:17" x14ac:dyDescent="0.25">
      <c r="C9213" s="12"/>
      <c r="D9213" s="7"/>
      <c r="P9213" s="14"/>
      <c r="Q9213" s="13"/>
    </row>
    <row r="9214" spans="3:17" x14ac:dyDescent="0.25">
      <c r="C9214" s="12"/>
      <c r="D9214" s="7"/>
      <c r="P9214" s="14"/>
      <c r="Q9214" s="13"/>
    </row>
    <row r="9215" spans="3:17" x14ac:dyDescent="0.25">
      <c r="C9215" s="12"/>
      <c r="D9215" s="7"/>
      <c r="P9215" s="14"/>
      <c r="Q9215" s="13"/>
    </row>
    <row r="9216" spans="3:17" x14ac:dyDescent="0.25">
      <c r="C9216" s="12"/>
      <c r="D9216" s="7"/>
      <c r="P9216" s="14"/>
      <c r="Q9216" s="13"/>
    </row>
    <row r="9217" spans="3:17" x14ac:dyDescent="0.25">
      <c r="C9217" s="12"/>
      <c r="D9217" s="7"/>
      <c r="P9217" s="14"/>
      <c r="Q9217" s="13"/>
    </row>
    <row r="9218" spans="3:17" x14ac:dyDescent="0.25">
      <c r="C9218" s="12"/>
      <c r="D9218" s="7"/>
      <c r="P9218" s="14"/>
      <c r="Q9218" s="13"/>
    </row>
    <row r="9219" spans="3:17" x14ac:dyDescent="0.25">
      <c r="C9219" s="12"/>
      <c r="D9219" s="7"/>
      <c r="P9219" s="14"/>
      <c r="Q9219" s="13"/>
    </row>
    <row r="9220" spans="3:17" x14ac:dyDescent="0.25">
      <c r="C9220" s="12"/>
      <c r="D9220" s="7"/>
      <c r="P9220" s="14"/>
      <c r="Q9220" s="13"/>
    </row>
    <row r="9221" spans="3:17" x14ac:dyDescent="0.25">
      <c r="C9221" s="12"/>
      <c r="D9221" s="7"/>
      <c r="P9221" s="14"/>
      <c r="Q9221" s="13"/>
    </row>
    <row r="9222" spans="3:17" x14ac:dyDescent="0.25">
      <c r="C9222" s="12"/>
      <c r="D9222" s="7"/>
      <c r="P9222" s="14"/>
      <c r="Q9222" s="13"/>
    </row>
    <row r="9223" spans="3:17" x14ac:dyDescent="0.25">
      <c r="C9223" s="12"/>
      <c r="D9223" s="7"/>
      <c r="P9223" s="14"/>
      <c r="Q9223" s="13"/>
    </row>
    <row r="9224" spans="3:17" x14ac:dyDescent="0.25">
      <c r="C9224" s="12"/>
      <c r="D9224" s="7"/>
      <c r="P9224" s="14"/>
      <c r="Q9224" s="13"/>
    </row>
    <row r="9225" spans="3:17" x14ac:dyDescent="0.25">
      <c r="C9225" s="12"/>
      <c r="D9225" s="7"/>
      <c r="P9225" s="14"/>
      <c r="Q9225" s="13"/>
    </row>
    <row r="9226" spans="3:17" x14ac:dyDescent="0.25">
      <c r="C9226" s="12"/>
      <c r="D9226" s="7"/>
      <c r="P9226" s="14"/>
      <c r="Q9226" s="13"/>
    </row>
    <row r="9227" spans="3:17" x14ac:dyDescent="0.25">
      <c r="C9227" s="12"/>
      <c r="D9227" s="7"/>
      <c r="P9227" s="14"/>
      <c r="Q9227" s="13"/>
    </row>
    <row r="9228" spans="3:17" x14ac:dyDescent="0.25">
      <c r="C9228" s="12"/>
      <c r="D9228" s="7"/>
      <c r="P9228" s="14"/>
      <c r="Q9228" s="13"/>
    </row>
    <row r="9229" spans="3:17" x14ac:dyDescent="0.25">
      <c r="C9229" s="12"/>
      <c r="D9229" s="7"/>
      <c r="P9229" s="14"/>
      <c r="Q9229" s="13"/>
    </row>
    <row r="9230" spans="3:17" x14ac:dyDescent="0.25">
      <c r="C9230" s="12"/>
      <c r="D9230" s="7"/>
      <c r="P9230" s="14"/>
      <c r="Q9230" s="13"/>
    </row>
    <row r="9231" spans="3:17" x14ac:dyDescent="0.25">
      <c r="C9231" s="12"/>
      <c r="D9231" s="7"/>
      <c r="P9231" s="14"/>
      <c r="Q9231" s="13"/>
    </row>
    <row r="9232" spans="3:17" x14ac:dyDescent="0.25">
      <c r="C9232" s="12"/>
      <c r="D9232" s="7"/>
      <c r="P9232" s="14"/>
      <c r="Q9232" s="13"/>
    </row>
    <row r="9233" spans="3:17" x14ac:dyDescent="0.25">
      <c r="C9233" s="12"/>
      <c r="D9233" s="7"/>
      <c r="P9233" s="14"/>
      <c r="Q9233" s="13"/>
    </row>
    <row r="9234" spans="3:17" x14ac:dyDescent="0.25">
      <c r="C9234" s="12"/>
      <c r="D9234" s="7"/>
      <c r="P9234" s="14"/>
      <c r="Q9234" s="13"/>
    </row>
    <row r="9235" spans="3:17" x14ac:dyDescent="0.25">
      <c r="C9235" s="12"/>
      <c r="D9235" s="7"/>
      <c r="P9235" s="14"/>
      <c r="Q9235" s="13"/>
    </row>
    <row r="9236" spans="3:17" x14ac:dyDescent="0.25">
      <c r="C9236" s="12"/>
      <c r="D9236" s="7"/>
      <c r="P9236" s="14"/>
      <c r="Q9236" s="13"/>
    </row>
    <row r="9237" spans="3:17" x14ac:dyDescent="0.25">
      <c r="C9237" s="12"/>
      <c r="D9237" s="7"/>
      <c r="P9237" s="14"/>
      <c r="Q9237" s="13"/>
    </row>
    <row r="9238" spans="3:17" x14ac:dyDescent="0.25">
      <c r="C9238" s="12"/>
      <c r="D9238" s="7"/>
      <c r="P9238" s="14"/>
      <c r="Q9238" s="13"/>
    </row>
    <row r="9239" spans="3:17" x14ac:dyDescent="0.25">
      <c r="C9239" s="12"/>
      <c r="D9239" s="7"/>
      <c r="P9239" s="14"/>
      <c r="Q9239" s="13"/>
    </row>
    <row r="9240" spans="3:17" x14ac:dyDescent="0.25">
      <c r="C9240" s="12"/>
      <c r="D9240" s="7"/>
      <c r="P9240" s="14"/>
      <c r="Q9240" s="13"/>
    </row>
    <row r="9241" spans="3:17" x14ac:dyDescent="0.25">
      <c r="C9241" s="12"/>
      <c r="D9241" s="7"/>
      <c r="P9241" s="14"/>
      <c r="Q9241" s="13"/>
    </row>
    <row r="9242" spans="3:17" x14ac:dyDescent="0.25">
      <c r="C9242" s="12"/>
      <c r="D9242" s="7"/>
      <c r="P9242" s="14"/>
      <c r="Q9242" s="13"/>
    </row>
    <row r="9243" spans="3:17" x14ac:dyDescent="0.25">
      <c r="C9243" s="12"/>
      <c r="D9243" s="7"/>
      <c r="P9243" s="14"/>
      <c r="Q9243" s="13"/>
    </row>
    <row r="9244" spans="3:17" x14ac:dyDescent="0.25">
      <c r="C9244" s="12"/>
      <c r="D9244" s="7"/>
      <c r="P9244" s="14"/>
      <c r="Q9244" s="13"/>
    </row>
    <row r="9245" spans="3:17" x14ac:dyDescent="0.25">
      <c r="C9245" s="12"/>
      <c r="D9245" s="7"/>
      <c r="P9245" s="14"/>
      <c r="Q9245" s="13"/>
    </row>
    <row r="9246" spans="3:17" x14ac:dyDescent="0.25">
      <c r="C9246" s="12"/>
      <c r="D9246" s="7"/>
      <c r="P9246" s="14"/>
      <c r="Q9246" s="13"/>
    </row>
    <row r="9247" spans="3:17" x14ac:dyDescent="0.25">
      <c r="C9247" s="12"/>
      <c r="D9247" s="7"/>
      <c r="P9247" s="14"/>
      <c r="Q9247" s="13"/>
    </row>
    <row r="9248" spans="3:17" x14ac:dyDescent="0.25">
      <c r="C9248" s="12"/>
      <c r="D9248" s="7"/>
      <c r="P9248" s="14"/>
      <c r="Q9248" s="13"/>
    </row>
    <row r="9249" spans="3:17" x14ac:dyDescent="0.25">
      <c r="C9249" s="12"/>
      <c r="D9249" s="7"/>
      <c r="P9249" s="14"/>
      <c r="Q9249" s="13"/>
    </row>
    <row r="9250" spans="3:17" x14ac:dyDescent="0.25">
      <c r="C9250" s="12"/>
      <c r="D9250" s="7"/>
      <c r="P9250" s="14"/>
      <c r="Q9250" s="13"/>
    </row>
    <row r="9251" spans="3:17" x14ac:dyDescent="0.25">
      <c r="C9251" s="12"/>
      <c r="D9251" s="7"/>
      <c r="P9251" s="14"/>
      <c r="Q9251" s="13"/>
    </row>
    <row r="9252" spans="3:17" x14ac:dyDescent="0.25">
      <c r="C9252" s="12"/>
      <c r="D9252" s="7"/>
      <c r="P9252" s="14"/>
      <c r="Q9252" s="13"/>
    </row>
    <row r="9253" spans="3:17" x14ac:dyDescent="0.25">
      <c r="C9253" s="12"/>
      <c r="D9253" s="7"/>
      <c r="P9253" s="14"/>
      <c r="Q9253" s="13"/>
    </row>
    <row r="9254" spans="3:17" x14ac:dyDescent="0.25">
      <c r="C9254" s="12"/>
      <c r="D9254" s="7"/>
      <c r="P9254" s="14"/>
      <c r="Q9254" s="13"/>
    </row>
    <row r="9255" spans="3:17" x14ac:dyDescent="0.25">
      <c r="C9255" s="12"/>
      <c r="D9255" s="7"/>
      <c r="P9255" s="14"/>
      <c r="Q9255" s="13"/>
    </row>
    <row r="9256" spans="3:17" x14ac:dyDescent="0.25">
      <c r="C9256" s="12"/>
      <c r="D9256" s="7"/>
      <c r="P9256" s="14"/>
      <c r="Q9256" s="13"/>
    </row>
    <row r="9257" spans="3:17" x14ac:dyDescent="0.25">
      <c r="C9257" s="12"/>
      <c r="D9257" s="7"/>
      <c r="P9257" s="14"/>
      <c r="Q9257" s="13"/>
    </row>
    <row r="9258" spans="3:17" x14ac:dyDescent="0.25">
      <c r="C9258" s="12"/>
      <c r="D9258" s="7"/>
      <c r="P9258" s="14"/>
      <c r="Q9258" s="13"/>
    </row>
    <row r="9259" spans="3:17" x14ac:dyDescent="0.25">
      <c r="C9259" s="12"/>
      <c r="D9259" s="7"/>
      <c r="P9259" s="14"/>
      <c r="Q9259" s="13"/>
    </row>
    <row r="9260" spans="3:17" x14ac:dyDescent="0.25">
      <c r="C9260" s="12"/>
      <c r="D9260" s="7"/>
      <c r="P9260" s="14"/>
      <c r="Q9260" s="13"/>
    </row>
    <row r="9261" spans="3:17" x14ac:dyDescent="0.25">
      <c r="C9261" s="12"/>
      <c r="D9261" s="7"/>
      <c r="P9261" s="14"/>
      <c r="Q9261" s="13"/>
    </row>
    <row r="9262" spans="3:17" x14ac:dyDescent="0.25">
      <c r="C9262" s="12"/>
      <c r="D9262" s="7"/>
      <c r="P9262" s="14"/>
      <c r="Q9262" s="13"/>
    </row>
    <row r="9263" spans="3:17" x14ac:dyDescent="0.25">
      <c r="C9263" s="12"/>
      <c r="D9263" s="7"/>
      <c r="P9263" s="14"/>
      <c r="Q9263" s="13"/>
    </row>
    <row r="9264" spans="3:17" x14ac:dyDescent="0.25">
      <c r="C9264" s="12"/>
      <c r="D9264" s="7"/>
      <c r="P9264" s="14"/>
      <c r="Q9264" s="13"/>
    </row>
    <row r="9265" spans="3:17" x14ac:dyDescent="0.25">
      <c r="C9265" s="12"/>
      <c r="D9265" s="7"/>
      <c r="P9265" s="14"/>
      <c r="Q9265" s="13"/>
    </row>
    <row r="9266" spans="3:17" x14ac:dyDescent="0.25">
      <c r="C9266" s="12"/>
      <c r="D9266" s="7"/>
      <c r="P9266" s="14"/>
      <c r="Q9266" s="13"/>
    </row>
    <row r="9267" spans="3:17" x14ac:dyDescent="0.25">
      <c r="C9267" s="12"/>
      <c r="D9267" s="7"/>
      <c r="P9267" s="14"/>
      <c r="Q9267" s="13"/>
    </row>
    <row r="9268" spans="3:17" x14ac:dyDescent="0.25">
      <c r="C9268" s="12"/>
      <c r="D9268" s="7"/>
      <c r="P9268" s="14"/>
      <c r="Q9268" s="13"/>
    </row>
    <row r="9269" spans="3:17" x14ac:dyDescent="0.25">
      <c r="C9269" s="12"/>
      <c r="D9269" s="7"/>
      <c r="P9269" s="14"/>
      <c r="Q9269" s="13"/>
    </row>
    <row r="9270" spans="3:17" x14ac:dyDescent="0.25">
      <c r="C9270" s="12"/>
      <c r="D9270" s="7"/>
      <c r="P9270" s="14"/>
      <c r="Q9270" s="13"/>
    </row>
    <row r="9271" spans="3:17" x14ac:dyDescent="0.25">
      <c r="C9271" s="12"/>
      <c r="D9271" s="7"/>
      <c r="P9271" s="14"/>
      <c r="Q9271" s="13"/>
    </row>
    <row r="9272" spans="3:17" x14ac:dyDescent="0.25">
      <c r="C9272" s="12"/>
      <c r="D9272" s="7"/>
      <c r="P9272" s="14"/>
      <c r="Q9272" s="13"/>
    </row>
    <row r="9273" spans="3:17" x14ac:dyDescent="0.25">
      <c r="C9273" s="12"/>
      <c r="D9273" s="7"/>
      <c r="P9273" s="14"/>
      <c r="Q9273" s="13"/>
    </row>
    <row r="9274" spans="3:17" x14ac:dyDescent="0.25">
      <c r="C9274" s="12"/>
      <c r="D9274" s="7"/>
      <c r="P9274" s="14"/>
      <c r="Q9274" s="13"/>
    </row>
    <row r="9275" spans="3:17" x14ac:dyDescent="0.25">
      <c r="C9275" s="12"/>
      <c r="D9275" s="7"/>
      <c r="P9275" s="14"/>
      <c r="Q9275" s="13"/>
    </row>
    <row r="9276" spans="3:17" x14ac:dyDescent="0.25">
      <c r="C9276" s="12"/>
      <c r="D9276" s="7"/>
      <c r="P9276" s="14"/>
      <c r="Q9276" s="13"/>
    </row>
    <row r="9277" spans="3:17" x14ac:dyDescent="0.25">
      <c r="C9277" s="12"/>
      <c r="D9277" s="7"/>
      <c r="P9277" s="14"/>
      <c r="Q9277" s="13"/>
    </row>
    <row r="9278" spans="3:17" x14ac:dyDescent="0.25">
      <c r="C9278" s="12"/>
      <c r="D9278" s="7"/>
      <c r="P9278" s="14"/>
      <c r="Q9278" s="13"/>
    </row>
    <row r="9279" spans="3:17" x14ac:dyDescent="0.25">
      <c r="C9279" s="12"/>
      <c r="D9279" s="7"/>
      <c r="P9279" s="14"/>
      <c r="Q9279" s="13"/>
    </row>
    <row r="9280" spans="3:17" x14ac:dyDescent="0.25">
      <c r="C9280" s="12"/>
      <c r="D9280" s="7"/>
      <c r="P9280" s="14"/>
      <c r="Q9280" s="13"/>
    </row>
    <row r="9281" spans="3:17" x14ac:dyDescent="0.25">
      <c r="C9281" s="12"/>
      <c r="D9281" s="7"/>
      <c r="P9281" s="14"/>
      <c r="Q9281" s="13"/>
    </row>
    <row r="9282" spans="3:17" x14ac:dyDescent="0.25">
      <c r="C9282" s="12"/>
      <c r="D9282" s="7"/>
      <c r="P9282" s="14"/>
      <c r="Q9282" s="13"/>
    </row>
    <row r="9283" spans="3:17" x14ac:dyDescent="0.25">
      <c r="C9283" s="12"/>
      <c r="D9283" s="7"/>
      <c r="P9283" s="14"/>
      <c r="Q9283" s="13"/>
    </row>
    <row r="9284" spans="3:17" x14ac:dyDescent="0.25">
      <c r="C9284" s="12"/>
      <c r="D9284" s="7"/>
      <c r="P9284" s="14"/>
      <c r="Q9284" s="13"/>
    </row>
    <row r="9285" spans="3:17" x14ac:dyDescent="0.25">
      <c r="C9285" s="12"/>
      <c r="D9285" s="7"/>
      <c r="P9285" s="14"/>
      <c r="Q9285" s="13"/>
    </row>
    <row r="9286" spans="3:17" x14ac:dyDescent="0.25">
      <c r="C9286" s="12"/>
      <c r="D9286" s="7"/>
      <c r="P9286" s="14"/>
      <c r="Q9286" s="13"/>
    </row>
    <row r="9287" spans="3:17" x14ac:dyDescent="0.25">
      <c r="C9287" s="12"/>
      <c r="D9287" s="7"/>
      <c r="P9287" s="14"/>
      <c r="Q9287" s="13"/>
    </row>
    <row r="9288" spans="3:17" x14ac:dyDescent="0.25">
      <c r="C9288" s="12"/>
      <c r="D9288" s="7"/>
      <c r="P9288" s="14"/>
      <c r="Q9288" s="13"/>
    </row>
    <row r="9289" spans="3:17" x14ac:dyDescent="0.25">
      <c r="C9289" s="12"/>
      <c r="D9289" s="7"/>
      <c r="P9289" s="14"/>
      <c r="Q9289" s="13"/>
    </row>
    <row r="9290" spans="3:17" x14ac:dyDescent="0.25">
      <c r="C9290" s="12"/>
      <c r="D9290" s="7"/>
      <c r="P9290" s="14"/>
      <c r="Q9290" s="13"/>
    </row>
    <row r="9291" spans="3:17" x14ac:dyDescent="0.25">
      <c r="C9291" s="12"/>
      <c r="D9291" s="7"/>
      <c r="P9291" s="14"/>
      <c r="Q9291" s="13"/>
    </row>
    <row r="9292" spans="3:17" x14ac:dyDescent="0.25">
      <c r="C9292" s="12"/>
      <c r="D9292" s="7"/>
      <c r="P9292" s="14"/>
      <c r="Q9292" s="13"/>
    </row>
    <row r="9293" spans="3:17" x14ac:dyDescent="0.25">
      <c r="C9293" s="12"/>
      <c r="D9293" s="7"/>
      <c r="P9293" s="14"/>
      <c r="Q9293" s="13"/>
    </row>
    <row r="9294" spans="3:17" x14ac:dyDescent="0.25">
      <c r="C9294" s="12"/>
      <c r="D9294" s="7"/>
      <c r="P9294" s="14"/>
      <c r="Q9294" s="13"/>
    </row>
    <row r="9295" spans="3:17" x14ac:dyDescent="0.25">
      <c r="C9295" s="12"/>
      <c r="D9295" s="7"/>
      <c r="P9295" s="14"/>
      <c r="Q9295" s="13"/>
    </row>
    <row r="9296" spans="3:17" x14ac:dyDescent="0.25">
      <c r="C9296" s="12"/>
      <c r="D9296" s="7"/>
      <c r="P9296" s="14"/>
      <c r="Q9296" s="13"/>
    </row>
    <row r="9297" spans="3:17" x14ac:dyDescent="0.25">
      <c r="C9297" s="12"/>
      <c r="D9297" s="7"/>
      <c r="P9297" s="14"/>
      <c r="Q9297" s="13"/>
    </row>
    <row r="9298" spans="3:17" x14ac:dyDescent="0.25">
      <c r="C9298" s="12"/>
      <c r="D9298" s="7"/>
      <c r="P9298" s="14"/>
      <c r="Q9298" s="13"/>
    </row>
    <row r="9299" spans="3:17" x14ac:dyDescent="0.25">
      <c r="C9299" s="12"/>
      <c r="D9299" s="7"/>
      <c r="P9299" s="14"/>
      <c r="Q9299" s="13"/>
    </row>
    <row r="9300" spans="3:17" x14ac:dyDescent="0.25">
      <c r="C9300" s="12"/>
      <c r="D9300" s="7"/>
      <c r="P9300" s="14"/>
      <c r="Q9300" s="13"/>
    </row>
    <row r="9301" spans="3:17" x14ac:dyDescent="0.25">
      <c r="C9301" s="12"/>
      <c r="D9301" s="7"/>
      <c r="P9301" s="14"/>
      <c r="Q9301" s="13"/>
    </row>
    <row r="9302" spans="3:17" x14ac:dyDescent="0.25">
      <c r="C9302" s="12"/>
      <c r="D9302" s="7"/>
      <c r="P9302" s="14"/>
      <c r="Q9302" s="13"/>
    </row>
    <row r="9303" spans="3:17" x14ac:dyDescent="0.25">
      <c r="C9303" s="12"/>
      <c r="D9303" s="7"/>
      <c r="P9303" s="14"/>
      <c r="Q9303" s="13"/>
    </row>
    <row r="9304" spans="3:17" x14ac:dyDescent="0.25">
      <c r="C9304" s="12"/>
      <c r="D9304" s="7"/>
      <c r="P9304" s="14"/>
      <c r="Q9304" s="13"/>
    </row>
    <row r="9305" spans="3:17" x14ac:dyDescent="0.25">
      <c r="C9305" s="12"/>
      <c r="D9305" s="7"/>
      <c r="P9305" s="14"/>
      <c r="Q9305" s="13"/>
    </row>
    <row r="9306" spans="3:17" x14ac:dyDescent="0.25">
      <c r="C9306" s="12"/>
      <c r="D9306" s="7"/>
      <c r="P9306" s="14"/>
      <c r="Q9306" s="13"/>
    </row>
    <row r="9307" spans="3:17" x14ac:dyDescent="0.25">
      <c r="C9307" s="12"/>
      <c r="D9307" s="7"/>
      <c r="P9307" s="14"/>
      <c r="Q9307" s="13"/>
    </row>
    <row r="9308" spans="3:17" x14ac:dyDescent="0.25">
      <c r="C9308" s="12"/>
      <c r="D9308" s="7"/>
      <c r="P9308" s="14"/>
      <c r="Q9308" s="13"/>
    </row>
    <row r="9309" spans="3:17" x14ac:dyDescent="0.25">
      <c r="C9309" s="12"/>
      <c r="D9309" s="7"/>
      <c r="P9309" s="14"/>
      <c r="Q9309" s="13"/>
    </row>
    <row r="9310" spans="3:17" x14ac:dyDescent="0.25">
      <c r="C9310" s="12"/>
      <c r="D9310" s="7"/>
      <c r="P9310" s="14"/>
      <c r="Q9310" s="13"/>
    </row>
    <row r="9311" spans="3:17" x14ac:dyDescent="0.25">
      <c r="C9311" s="12"/>
      <c r="D9311" s="7"/>
      <c r="P9311" s="14"/>
      <c r="Q9311" s="13"/>
    </row>
    <row r="9312" spans="3:17" x14ac:dyDescent="0.25">
      <c r="C9312" s="12"/>
      <c r="D9312" s="7"/>
      <c r="P9312" s="14"/>
      <c r="Q9312" s="13"/>
    </row>
    <row r="9313" spans="3:17" x14ac:dyDescent="0.25">
      <c r="C9313" s="12"/>
      <c r="D9313" s="7"/>
      <c r="P9313" s="14"/>
      <c r="Q9313" s="13"/>
    </row>
    <row r="9314" spans="3:17" x14ac:dyDescent="0.25">
      <c r="C9314" s="12"/>
      <c r="D9314" s="7"/>
      <c r="P9314" s="14"/>
      <c r="Q9314" s="13"/>
    </row>
    <row r="9315" spans="3:17" x14ac:dyDescent="0.25">
      <c r="C9315" s="12"/>
      <c r="D9315" s="7"/>
      <c r="P9315" s="14"/>
      <c r="Q9315" s="13"/>
    </row>
    <row r="9316" spans="3:17" x14ac:dyDescent="0.25">
      <c r="C9316" s="12"/>
      <c r="D9316" s="7"/>
      <c r="P9316" s="14"/>
      <c r="Q9316" s="13"/>
    </row>
    <row r="9317" spans="3:17" x14ac:dyDescent="0.25">
      <c r="C9317" s="12"/>
      <c r="D9317" s="7"/>
      <c r="P9317" s="14"/>
      <c r="Q9317" s="13"/>
    </row>
    <row r="9318" spans="3:17" x14ac:dyDescent="0.25">
      <c r="C9318" s="12"/>
      <c r="D9318" s="7"/>
      <c r="P9318" s="14"/>
      <c r="Q9318" s="13"/>
    </row>
    <row r="9319" spans="3:17" x14ac:dyDescent="0.25">
      <c r="C9319" s="12"/>
      <c r="D9319" s="7"/>
      <c r="P9319" s="14"/>
      <c r="Q9319" s="13"/>
    </row>
    <row r="9320" spans="3:17" x14ac:dyDescent="0.25">
      <c r="C9320" s="12"/>
      <c r="D9320" s="7"/>
      <c r="P9320" s="14"/>
      <c r="Q9320" s="13"/>
    </row>
    <row r="9321" spans="3:17" x14ac:dyDescent="0.25">
      <c r="C9321" s="12"/>
      <c r="D9321" s="7"/>
      <c r="P9321" s="14"/>
      <c r="Q9321" s="13"/>
    </row>
    <row r="9322" spans="3:17" x14ac:dyDescent="0.25">
      <c r="C9322" s="12"/>
      <c r="D9322" s="7"/>
      <c r="P9322" s="14"/>
      <c r="Q9322" s="13"/>
    </row>
    <row r="9323" spans="3:17" x14ac:dyDescent="0.25">
      <c r="C9323" s="12"/>
      <c r="D9323" s="7"/>
      <c r="P9323" s="14"/>
      <c r="Q9323" s="13"/>
    </row>
    <row r="9324" spans="3:17" x14ac:dyDescent="0.25">
      <c r="C9324" s="12"/>
      <c r="D9324" s="7"/>
      <c r="P9324" s="14"/>
      <c r="Q9324" s="13"/>
    </row>
    <row r="9325" spans="3:17" x14ac:dyDescent="0.25">
      <c r="C9325" s="12"/>
      <c r="D9325" s="7"/>
      <c r="P9325" s="14"/>
      <c r="Q9325" s="13"/>
    </row>
    <row r="9326" spans="3:17" x14ac:dyDescent="0.25">
      <c r="C9326" s="12"/>
      <c r="D9326" s="7"/>
      <c r="P9326" s="14"/>
      <c r="Q9326" s="13"/>
    </row>
    <row r="9327" spans="3:17" x14ac:dyDescent="0.25">
      <c r="C9327" s="12"/>
      <c r="D9327" s="7"/>
      <c r="P9327" s="14"/>
      <c r="Q9327" s="13"/>
    </row>
    <row r="9328" spans="3:17" x14ac:dyDescent="0.25">
      <c r="C9328" s="12"/>
      <c r="D9328" s="7"/>
      <c r="P9328" s="14"/>
      <c r="Q9328" s="13"/>
    </row>
    <row r="9329" spans="3:17" x14ac:dyDescent="0.25">
      <c r="C9329" s="12"/>
      <c r="D9329" s="7"/>
      <c r="P9329" s="14"/>
      <c r="Q9329" s="13"/>
    </row>
    <row r="9330" spans="3:17" x14ac:dyDescent="0.25">
      <c r="C9330" s="12"/>
      <c r="D9330" s="7"/>
      <c r="P9330" s="14"/>
      <c r="Q9330" s="13"/>
    </row>
    <row r="9331" spans="3:17" x14ac:dyDescent="0.25">
      <c r="C9331" s="12"/>
      <c r="D9331" s="7"/>
      <c r="P9331" s="14"/>
      <c r="Q9331" s="13"/>
    </row>
    <row r="9332" spans="3:17" x14ac:dyDescent="0.25">
      <c r="C9332" s="12"/>
      <c r="D9332" s="7"/>
      <c r="P9332" s="14"/>
      <c r="Q9332" s="13"/>
    </row>
    <row r="9333" spans="3:17" x14ac:dyDescent="0.25">
      <c r="C9333" s="12"/>
      <c r="D9333" s="7"/>
      <c r="P9333" s="14"/>
      <c r="Q9333" s="13"/>
    </row>
    <row r="9334" spans="3:17" x14ac:dyDescent="0.25">
      <c r="C9334" s="12"/>
      <c r="D9334" s="7"/>
      <c r="P9334" s="14"/>
      <c r="Q9334" s="13"/>
    </row>
    <row r="9335" spans="3:17" x14ac:dyDescent="0.25">
      <c r="C9335" s="12"/>
      <c r="D9335" s="7"/>
      <c r="P9335" s="14"/>
      <c r="Q9335" s="13"/>
    </row>
    <row r="9336" spans="3:17" x14ac:dyDescent="0.25">
      <c r="C9336" s="12"/>
      <c r="D9336" s="7"/>
      <c r="P9336" s="14"/>
      <c r="Q9336" s="13"/>
    </row>
    <row r="9337" spans="3:17" x14ac:dyDescent="0.25">
      <c r="C9337" s="12"/>
      <c r="D9337" s="7"/>
      <c r="P9337" s="14"/>
      <c r="Q9337" s="13"/>
    </row>
    <row r="9338" spans="3:17" x14ac:dyDescent="0.25">
      <c r="C9338" s="12"/>
      <c r="D9338" s="7"/>
      <c r="P9338" s="14"/>
      <c r="Q9338" s="13"/>
    </row>
    <row r="9339" spans="3:17" x14ac:dyDescent="0.25">
      <c r="C9339" s="12"/>
      <c r="D9339" s="7"/>
      <c r="P9339" s="14"/>
      <c r="Q9339" s="13"/>
    </row>
    <row r="9340" spans="3:17" x14ac:dyDescent="0.25">
      <c r="C9340" s="12"/>
      <c r="D9340" s="7"/>
      <c r="P9340" s="14"/>
      <c r="Q9340" s="13"/>
    </row>
    <row r="9341" spans="3:17" x14ac:dyDescent="0.25">
      <c r="C9341" s="12"/>
      <c r="D9341" s="7"/>
      <c r="P9341" s="14"/>
      <c r="Q9341" s="13"/>
    </row>
    <row r="9342" spans="3:17" x14ac:dyDescent="0.25">
      <c r="C9342" s="12"/>
      <c r="D9342" s="7"/>
      <c r="P9342" s="14"/>
      <c r="Q9342" s="13"/>
    </row>
    <row r="9343" spans="3:17" x14ac:dyDescent="0.25">
      <c r="C9343" s="12"/>
      <c r="D9343" s="7"/>
      <c r="P9343" s="14"/>
      <c r="Q9343" s="13"/>
    </row>
    <row r="9344" spans="3:17" x14ac:dyDescent="0.25">
      <c r="C9344" s="12"/>
      <c r="D9344" s="7"/>
      <c r="P9344" s="14"/>
      <c r="Q9344" s="13"/>
    </row>
    <row r="9345" spans="3:17" x14ac:dyDescent="0.25">
      <c r="C9345" s="12"/>
      <c r="D9345" s="7"/>
      <c r="P9345" s="14"/>
      <c r="Q9345" s="13"/>
    </row>
    <row r="9346" spans="3:17" x14ac:dyDescent="0.25">
      <c r="C9346" s="12"/>
      <c r="D9346" s="7"/>
      <c r="P9346" s="14"/>
      <c r="Q9346" s="13"/>
    </row>
    <row r="9347" spans="3:17" x14ac:dyDescent="0.25">
      <c r="C9347" s="12"/>
      <c r="D9347" s="7"/>
      <c r="P9347" s="14"/>
      <c r="Q9347" s="13"/>
    </row>
    <row r="9348" spans="3:17" x14ac:dyDescent="0.25">
      <c r="C9348" s="12"/>
      <c r="D9348" s="7"/>
      <c r="P9348" s="14"/>
      <c r="Q9348" s="13"/>
    </row>
    <row r="9349" spans="3:17" x14ac:dyDescent="0.25">
      <c r="C9349" s="12"/>
      <c r="D9349" s="7"/>
      <c r="P9349" s="14"/>
      <c r="Q9349" s="13"/>
    </row>
    <row r="9350" spans="3:17" x14ac:dyDescent="0.25">
      <c r="C9350" s="12"/>
      <c r="D9350" s="7"/>
      <c r="P9350" s="14"/>
      <c r="Q9350" s="13"/>
    </row>
    <row r="9351" spans="3:17" x14ac:dyDescent="0.25">
      <c r="C9351" s="12"/>
      <c r="D9351" s="7"/>
      <c r="P9351" s="14"/>
      <c r="Q9351" s="13"/>
    </row>
    <row r="9352" spans="3:17" x14ac:dyDescent="0.25">
      <c r="C9352" s="12"/>
      <c r="D9352" s="7"/>
      <c r="P9352" s="14"/>
      <c r="Q9352" s="13"/>
    </row>
    <row r="9353" spans="3:17" x14ac:dyDescent="0.25">
      <c r="C9353" s="12"/>
      <c r="D9353" s="7"/>
      <c r="P9353" s="14"/>
      <c r="Q9353" s="13"/>
    </row>
    <row r="9354" spans="3:17" x14ac:dyDescent="0.25">
      <c r="C9354" s="12"/>
      <c r="D9354" s="7"/>
      <c r="P9354" s="14"/>
      <c r="Q9354" s="13"/>
    </row>
    <row r="9355" spans="3:17" x14ac:dyDescent="0.25">
      <c r="C9355" s="12"/>
      <c r="D9355" s="7"/>
      <c r="P9355" s="14"/>
      <c r="Q9355" s="13"/>
    </row>
    <row r="9356" spans="3:17" x14ac:dyDescent="0.25">
      <c r="C9356" s="12"/>
      <c r="D9356" s="7"/>
      <c r="P9356" s="14"/>
      <c r="Q9356" s="13"/>
    </row>
    <row r="9357" spans="3:17" x14ac:dyDescent="0.25">
      <c r="C9357" s="12"/>
      <c r="D9357" s="7"/>
      <c r="P9357" s="14"/>
      <c r="Q9357" s="13"/>
    </row>
    <row r="9358" spans="3:17" x14ac:dyDescent="0.25">
      <c r="C9358" s="12"/>
      <c r="D9358" s="7"/>
      <c r="P9358" s="14"/>
      <c r="Q9358" s="13"/>
    </row>
    <row r="9359" spans="3:17" x14ac:dyDescent="0.25">
      <c r="C9359" s="12"/>
      <c r="D9359" s="7"/>
      <c r="P9359" s="14"/>
      <c r="Q9359" s="13"/>
    </row>
    <row r="9360" spans="3:17" x14ac:dyDescent="0.25">
      <c r="C9360" s="12"/>
      <c r="D9360" s="7"/>
      <c r="P9360" s="14"/>
      <c r="Q9360" s="13"/>
    </row>
    <row r="9361" spans="3:17" x14ac:dyDescent="0.25">
      <c r="C9361" s="12"/>
      <c r="D9361" s="7"/>
      <c r="P9361" s="14"/>
      <c r="Q9361" s="13"/>
    </row>
    <row r="9362" spans="3:17" x14ac:dyDescent="0.25">
      <c r="C9362" s="12"/>
      <c r="D9362" s="7"/>
      <c r="P9362" s="14"/>
      <c r="Q9362" s="13"/>
    </row>
    <row r="9363" spans="3:17" x14ac:dyDescent="0.25">
      <c r="C9363" s="12"/>
      <c r="D9363" s="7"/>
      <c r="P9363" s="14"/>
      <c r="Q9363" s="13"/>
    </row>
    <row r="9364" spans="3:17" x14ac:dyDescent="0.25">
      <c r="C9364" s="12"/>
      <c r="D9364" s="7"/>
      <c r="P9364" s="14"/>
      <c r="Q9364" s="13"/>
    </row>
    <row r="9365" spans="3:17" x14ac:dyDescent="0.25">
      <c r="C9365" s="12"/>
      <c r="D9365" s="7"/>
      <c r="P9365" s="14"/>
      <c r="Q9365" s="13"/>
    </row>
    <row r="9366" spans="3:17" x14ac:dyDescent="0.25">
      <c r="C9366" s="12"/>
      <c r="D9366" s="7"/>
      <c r="P9366" s="14"/>
      <c r="Q9366" s="13"/>
    </row>
    <row r="9367" spans="3:17" x14ac:dyDescent="0.25">
      <c r="C9367" s="12"/>
      <c r="D9367" s="7"/>
      <c r="P9367" s="14"/>
      <c r="Q9367" s="13"/>
    </row>
    <row r="9368" spans="3:17" x14ac:dyDescent="0.25">
      <c r="C9368" s="12"/>
      <c r="D9368" s="7"/>
      <c r="P9368" s="14"/>
      <c r="Q9368" s="13"/>
    </row>
    <row r="9369" spans="3:17" x14ac:dyDescent="0.25">
      <c r="C9369" s="12"/>
      <c r="D9369" s="7"/>
      <c r="P9369" s="14"/>
      <c r="Q9369" s="13"/>
    </row>
    <row r="9370" spans="3:17" x14ac:dyDescent="0.25">
      <c r="C9370" s="12"/>
      <c r="D9370" s="7"/>
      <c r="P9370" s="14"/>
      <c r="Q9370" s="13"/>
    </row>
    <row r="9371" spans="3:17" x14ac:dyDescent="0.25">
      <c r="C9371" s="12"/>
      <c r="D9371" s="7"/>
      <c r="P9371" s="14"/>
      <c r="Q9371" s="13"/>
    </row>
    <row r="9372" spans="3:17" x14ac:dyDescent="0.25">
      <c r="C9372" s="12"/>
      <c r="D9372" s="7"/>
      <c r="P9372" s="14"/>
      <c r="Q9372" s="13"/>
    </row>
    <row r="9373" spans="3:17" x14ac:dyDescent="0.25">
      <c r="C9373" s="12"/>
      <c r="D9373" s="7"/>
      <c r="P9373" s="14"/>
      <c r="Q9373" s="13"/>
    </row>
    <row r="9374" spans="3:17" x14ac:dyDescent="0.25">
      <c r="C9374" s="12"/>
      <c r="D9374" s="7"/>
      <c r="P9374" s="14"/>
      <c r="Q9374" s="13"/>
    </row>
    <row r="9375" spans="3:17" x14ac:dyDescent="0.25">
      <c r="C9375" s="12"/>
      <c r="D9375" s="7"/>
      <c r="P9375" s="14"/>
      <c r="Q9375" s="13"/>
    </row>
    <row r="9376" spans="3:17" x14ac:dyDescent="0.25">
      <c r="C9376" s="12"/>
      <c r="D9376" s="7"/>
      <c r="P9376" s="14"/>
      <c r="Q9376" s="13"/>
    </row>
    <row r="9377" spans="3:17" x14ac:dyDescent="0.25">
      <c r="C9377" s="12"/>
      <c r="D9377" s="7"/>
      <c r="P9377" s="14"/>
      <c r="Q9377" s="13"/>
    </row>
    <row r="9378" spans="3:17" x14ac:dyDescent="0.25">
      <c r="C9378" s="12"/>
      <c r="D9378" s="7"/>
      <c r="P9378" s="14"/>
      <c r="Q9378" s="13"/>
    </row>
    <row r="9379" spans="3:17" x14ac:dyDescent="0.25">
      <c r="C9379" s="12"/>
      <c r="D9379" s="7"/>
      <c r="P9379" s="14"/>
      <c r="Q9379" s="13"/>
    </row>
    <row r="9380" spans="3:17" x14ac:dyDescent="0.25">
      <c r="C9380" s="12"/>
      <c r="D9380" s="7"/>
      <c r="P9380" s="14"/>
      <c r="Q9380" s="13"/>
    </row>
    <row r="9381" spans="3:17" x14ac:dyDescent="0.25">
      <c r="C9381" s="12"/>
      <c r="D9381" s="7"/>
      <c r="P9381" s="14"/>
      <c r="Q9381" s="13"/>
    </row>
    <row r="9382" spans="3:17" x14ac:dyDescent="0.25">
      <c r="C9382" s="12"/>
      <c r="D9382" s="7"/>
      <c r="P9382" s="14"/>
      <c r="Q9382" s="13"/>
    </row>
    <row r="9383" spans="3:17" x14ac:dyDescent="0.25">
      <c r="C9383" s="12"/>
      <c r="D9383" s="7"/>
      <c r="P9383" s="14"/>
      <c r="Q9383" s="13"/>
    </row>
    <row r="9384" spans="3:17" x14ac:dyDescent="0.25">
      <c r="C9384" s="12"/>
      <c r="D9384" s="7"/>
      <c r="P9384" s="14"/>
      <c r="Q9384" s="13"/>
    </row>
    <row r="9385" spans="3:17" x14ac:dyDescent="0.25">
      <c r="C9385" s="12"/>
      <c r="D9385" s="7"/>
      <c r="P9385" s="14"/>
      <c r="Q9385" s="13"/>
    </row>
    <row r="9386" spans="3:17" x14ac:dyDescent="0.25">
      <c r="C9386" s="12"/>
      <c r="D9386" s="7"/>
      <c r="P9386" s="14"/>
      <c r="Q9386" s="13"/>
    </row>
    <row r="9387" spans="3:17" x14ac:dyDescent="0.25">
      <c r="C9387" s="12"/>
      <c r="D9387" s="7"/>
      <c r="P9387" s="14"/>
      <c r="Q9387" s="13"/>
    </row>
    <row r="9388" spans="3:17" x14ac:dyDescent="0.25">
      <c r="C9388" s="12"/>
      <c r="D9388" s="7"/>
      <c r="P9388" s="14"/>
      <c r="Q9388" s="13"/>
    </row>
    <row r="9389" spans="3:17" x14ac:dyDescent="0.25">
      <c r="C9389" s="12"/>
      <c r="D9389" s="7"/>
      <c r="P9389" s="14"/>
      <c r="Q9389" s="13"/>
    </row>
    <row r="9390" spans="3:17" x14ac:dyDescent="0.25">
      <c r="C9390" s="12"/>
      <c r="D9390" s="7"/>
      <c r="P9390" s="14"/>
      <c r="Q9390" s="13"/>
    </row>
    <row r="9391" spans="3:17" x14ac:dyDescent="0.25">
      <c r="C9391" s="12"/>
      <c r="D9391" s="7"/>
      <c r="P9391" s="14"/>
      <c r="Q9391" s="13"/>
    </row>
    <row r="9392" spans="3:17" x14ac:dyDescent="0.25">
      <c r="C9392" s="12"/>
      <c r="D9392" s="7"/>
      <c r="P9392" s="14"/>
      <c r="Q9392" s="13"/>
    </row>
    <row r="9393" spans="3:17" x14ac:dyDescent="0.25">
      <c r="C9393" s="12"/>
      <c r="D9393" s="7"/>
      <c r="P9393" s="14"/>
      <c r="Q9393" s="13"/>
    </row>
    <row r="9394" spans="3:17" x14ac:dyDescent="0.25">
      <c r="C9394" s="12"/>
      <c r="D9394" s="7"/>
      <c r="P9394" s="14"/>
      <c r="Q9394" s="13"/>
    </row>
    <row r="9395" spans="3:17" x14ac:dyDescent="0.25">
      <c r="C9395" s="12"/>
      <c r="D9395" s="7"/>
      <c r="P9395" s="14"/>
      <c r="Q9395" s="13"/>
    </row>
    <row r="9396" spans="3:17" x14ac:dyDescent="0.25">
      <c r="C9396" s="12"/>
      <c r="D9396" s="7"/>
      <c r="P9396" s="14"/>
      <c r="Q9396" s="13"/>
    </row>
    <row r="9397" spans="3:17" x14ac:dyDescent="0.25">
      <c r="C9397" s="12"/>
      <c r="D9397" s="7"/>
      <c r="P9397" s="14"/>
      <c r="Q9397" s="13"/>
    </row>
    <row r="9398" spans="3:17" x14ac:dyDescent="0.25">
      <c r="C9398" s="12"/>
      <c r="D9398" s="7"/>
      <c r="P9398" s="14"/>
      <c r="Q9398" s="13"/>
    </row>
    <row r="9399" spans="3:17" x14ac:dyDescent="0.25">
      <c r="C9399" s="12"/>
      <c r="D9399" s="7"/>
      <c r="P9399" s="14"/>
      <c r="Q9399" s="13"/>
    </row>
    <row r="9400" spans="3:17" x14ac:dyDescent="0.25">
      <c r="C9400" s="12"/>
      <c r="D9400" s="7"/>
      <c r="P9400" s="14"/>
      <c r="Q9400" s="13"/>
    </row>
    <row r="9401" spans="3:17" x14ac:dyDescent="0.25">
      <c r="C9401" s="12"/>
      <c r="D9401" s="7"/>
      <c r="P9401" s="14"/>
      <c r="Q9401" s="13"/>
    </row>
    <row r="9402" spans="3:17" x14ac:dyDescent="0.25">
      <c r="C9402" s="12"/>
      <c r="D9402" s="7"/>
      <c r="P9402" s="14"/>
      <c r="Q9402" s="13"/>
    </row>
    <row r="9403" spans="3:17" x14ac:dyDescent="0.25">
      <c r="C9403" s="12"/>
      <c r="D9403" s="7"/>
      <c r="P9403" s="14"/>
      <c r="Q9403" s="13"/>
    </row>
    <row r="9404" spans="3:17" x14ac:dyDescent="0.25">
      <c r="C9404" s="12"/>
      <c r="D9404" s="7"/>
      <c r="P9404" s="14"/>
      <c r="Q9404" s="13"/>
    </row>
    <row r="9405" spans="3:17" x14ac:dyDescent="0.25">
      <c r="C9405" s="12"/>
      <c r="D9405" s="7"/>
      <c r="P9405" s="14"/>
      <c r="Q9405" s="13"/>
    </row>
    <row r="9406" spans="3:17" x14ac:dyDescent="0.25">
      <c r="C9406" s="12"/>
      <c r="D9406" s="7"/>
      <c r="P9406" s="14"/>
      <c r="Q9406" s="13"/>
    </row>
    <row r="9407" spans="3:17" x14ac:dyDescent="0.25">
      <c r="C9407" s="12"/>
      <c r="D9407" s="7"/>
      <c r="P9407" s="14"/>
      <c r="Q9407" s="13"/>
    </row>
    <row r="9408" spans="3:17" x14ac:dyDescent="0.25">
      <c r="C9408" s="12"/>
      <c r="D9408" s="7"/>
      <c r="P9408" s="14"/>
      <c r="Q9408" s="13"/>
    </row>
    <row r="9409" spans="3:17" x14ac:dyDescent="0.25">
      <c r="C9409" s="12"/>
      <c r="D9409" s="7"/>
      <c r="P9409" s="14"/>
      <c r="Q9409" s="13"/>
    </row>
    <row r="9410" spans="3:17" x14ac:dyDescent="0.25">
      <c r="C9410" s="12"/>
      <c r="D9410" s="7"/>
      <c r="P9410" s="14"/>
      <c r="Q9410" s="13"/>
    </row>
    <row r="9411" spans="3:17" x14ac:dyDescent="0.25">
      <c r="C9411" s="12"/>
      <c r="D9411" s="7"/>
      <c r="P9411" s="14"/>
      <c r="Q9411" s="13"/>
    </row>
    <row r="9412" spans="3:17" x14ac:dyDescent="0.25">
      <c r="C9412" s="12"/>
      <c r="D9412" s="7"/>
      <c r="P9412" s="14"/>
      <c r="Q9412" s="13"/>
    </row>
    <row r="9413" spans="3:17" x14ac:dyDescent="0.25">
      <c r="C9413" s="12"/>
      <c r="D9413" s="7"/>
      <c r="P9413" s="14"/>
      <c r="Q9413" s="13"/>
    </row>
    <row r="9414" spans="3:17" x14ac:dyDescent="0.25">
      <c r="C9414" s="12"/>
      <c r="D9414" s="7"/>
      <c r="P9414" s="14"/>
      <c r="Q9414" s="13"/>
    </row>
    <row r="9415" spans="3:17" x14ac:dyDescent="0.25">
      <c r="C9415" s="12"/>
      <c r="D9415" s="7"/>
      <c r="P9415" s="14"/>
      <c r="Q9415" s="13"/>
    </row>
    <row r="9416" spans="3:17" x14ac:dyDescent="0.25">
      <c r="C9416" s="12"/>
      <c r="D9416" s="7"/>
      <c r="P9416" s="14"/>
      <c r="Q9416" s="13"/>
    </row>
    <row r="9417" spans="3:17" x14ac:dyDescent="0.25">
      <c r="C9417" s="12"/>
      <c r="D9417" s="7"/>
      <c r="P9417" s="14"/>
      <c r="Q9417" s="13"/>
    </row>
    <row r="9418" spans="3:17" x14ac:dyDescent="0.25">
      <c r="C9418" s="12"/>
      <c r="D9418" s="7"/>
      <c r="P9418" s="14"/>
      <c r="Q9418" s="13"/>
    </row>
    <row r="9419" spans="3:17" x14ac:dyDescent="0.25">
      <c r="C9419" s="12"/>
      <c r="D9419" s="7"/>
      <c r="P9419" s="14"/>
      <c r="Q9419" s="13"/>
    </row>
    <row r="9420" spans="3:17" x14ac:dyDescent="0.25">
      <c r="C9420" s="12"/>
      <c r="D9420" s="7"/>
      <c r="P9420" s="14"/>
      <c r="Q9420" s="13"/>
    </row>
    <row r="9421" spans="3:17" x14ac:dyDescent="0.25">
      <c r="C9421" s="12"/>
      <c r="D9421" s="7"/>
      <c r="P9421" s="14"/>
      <c r="Q9421" s="13"/>
    </row>
    <row r="9422" spans="3:17" x14ac:dyDescent="0.25">
      <c r="C9422" s="12"/>
      <c r="D9422" s="7"/>
      <c r="P9422" s="14"/>
      <c r="Q9422" s="13"/>
    </row>
    <row r="9423" spans="3:17" x14ac:dyDescent="0.25">
      <c r="C9423" s="12"/>
      <c r="D9423" s="7"/>
      <c r="P9423" s="14"/>
      <c r="Q9423" s="13"/>
    </row>
    <row r="9424" spans="3:17" x14ac:dyDescent="0.25">
      <c r="C9424" s="12"/>
      <c r="D9424" s="7"/>
      <c r="P9424" s="14"/>
      <c r="Q9424" s="13"/>
    </row>
    <row r="9425" spans="3:17" x14ac:dyDescent="0.25">
      <c r="C9425" s="12"/>
      <c r="D9425" s="7"/>
      <c r="P9425" s="14"/>
      <c r="Q9425" s="13"/>
    </row>
    <row r="9426" spans="3:17" x14ac:dyDescent="0.25">
      <c r="C9426" s="12"/>
      <c r="D9426" s="7"/>
      <c r="P9426" s="14"/>
      <c r="Q9426" s="13"/>
    </row>
    <row r="9427" spans="3:17" x14ac:dyDescent="0.25">
      <c r="C9427" s="12"/>
      <c r="D9427" s="7"/>
      <c r="P9427" s="14"/>
      <c r="Q9427" s="13"/>
    </row>
    <row r="9428" spans="3:17" x14ac:dyDescent="0.25">
      <c r="C9428" s="12"/>
      <c r="D9428" s="7"/>
      <c r="P9428" s="14"/>
      <c r="Q9428" s="13"/>
    </row>
    <row r="9429" spans="3:17" x14ac:dyDescent="0.25">
      <c r="C9429" s="12"/>
      <c r="D9429" s="7"/>
      <c r="P9429" s="14"/>
      <c r="Q9429" s="13"/>
    </row>
    <row r="9430" spans="3:17" x14ac:dyDescent="0.25">
      <c r="C9430" s="12"/>
      <c r="D9430" s="7"/>
      <c r="P9430" s="14"/>
      <c r="Q9430" s="13"/>
    </row>
    <row r="9431" spans="3:17" x14ac:dyDescent="0.25">
      <c r="C9431" s="12"/>
      <c r="D9431" s="7"/>
      <c r="P9431" s="14"/>
      <c r="Q9431" s="13"/>
    </row>
    <row r="9432" spans="3:17" x14ac:dyDescent="0.25">
      <c r="C9432" s="12"/>
      <c r="D9432" s="7"/>
      <c r="P9432" s="14"/>
      <c r="Q9432" s="13"/>
    </row>
    <row r="9433" spans="3:17" x14ac:dyDescent="0.25">
      <c r="C9433" s="12"/>
      <c r="D9433" s="7"/>
      <c r="P9433" s="14"/>
      <c r="Q9433" s="13"/>
    </row>
    <row r="9434" spans="3:17" x14ac:dyDescent="0.25">
      <c r="C9434" s="12"/>
      <c r="D9434" s="7"/>
      <c r="P9434" s="14"/>
      <c r="Q9434" s="13"/>
    </row>
    <row r="9435" spans="3:17" x14ac:dyDescent="0.25">
      <c r="C9435" s="12"/>
      <c r="D9435" s="7"/>
      <c r="P9435" s="14"/>
      <c r="Q9435" s="13"/>
    </row>
    <row r="9436" spans="3:17" x14ac:dyDescent="0.25">
      <c r="C9436" s="12"/>
      <c r="D9436" s="7"/>
      <c r="P9436" s="14"/>
      <c r="Q9436" s="13"/>
    </row>
    <row r="9437" spans="3:17" x14ac:dyDescent="0.25">
      <c r="C9437" s="12"/>
      <c r="D9437" s="7"/>
      <c r="P9437" s="14"/>
      <c r="Q9437" s="13"/>
    </row>
    <row r="9438" spans="3:17" x14ac:dyDescent="0.25">
      <c r="C9438" s="12"/>
      <c r="D9438" s="7"/>
      <c r="P9438" s="14"/>
      <c r="Q9438" s="13"/>
    </row>
    <row r="9439" spans="3:17" x14ac:dyDescent="0.25">
      <c r="C9439" s="12"/>
      <c r="D9439" s="7"/>
      <c r="P9439" s="14"/>
      <c r="Q9439" s="13"/>
    </row>
    <row r="9440" spans="3:17" x14ac:dyDescent="0.25">
      <c r="C9440" s="12"/>
      <c r="D9440" s="7"/>
      <c r="P9440" s="14"/>
      <c r="Q9440" s="13"/>
    </row>
    <row r="9441" spans="3:17" x14ac:dyDescent="0.25">
      <c r="C9441" s="12"/>
      <c r="D9441" s="7"/>
      <c r="P9441" s="14"/>
      <c r="Q9441" s="13"/>
    </row>
    <row r="9442" spans="3:17" x14ac:dyDescent="0.25">
      <c r="C9442" s="12"/>
      <c r="D9442" s="7"/>
      <c r="P9442" s="14"/>
      <c r="Q9442" s="13"/>
    </row>
    <row r="9443" spans="3:17" x14ac:dyDescent="0.25">
      <c r="C9443" s="12"/>
      <c r="D9443" s="7"/>
      <c r="P9443" s="14"/>
      <c r="Q9443" s="13"/>
    </row>
    <row r="9444" spans="3:17" x14ac:dyDescent="0.25">
      <c r="C9444" s="12"/>
      <c r="D9444" s="7"/>
      <c r="P9444" s="14"/>
      <c r="Q9444" s="13"/>
    </row>
    <row r="9445" spans="3:17" x14ac:dyDescent="0.25">
      <c r="C9445" s="12"/>
      <c r="D9445" s="7"/>
      <c r="P9445" s="14"/>
      <c r="Q9445" s="13"/>
    </row>
    <row r="9446" spans="3:17" x14ac:dyDescent="0.25">
      <c r="C9446" s="12"/>
      <c r="D9446" s="7"/>
      <c r="P9446" s="14"/>
      <c r="Q9446" s="13"/>
    </row>
    <row r="9447" spans="3:17" x14ac:dyDescent="0.25">
      <c r="C9447" s="12"/>
      <c r="D9447" s="7"/>
      <c r="P9447" s="14"/>
      <c r="Q9447" s="13"/>
    </row>
    <row r="9448" spans="3:17" x14ac:dyDescent="0.25">
      <c r="C9448" s="12"/>
      <c r="D9448" s="7"/>
      <c r="P9448" s="14"/>
      <c r="Q9448" s="13"/>
    </row>
    <row r="9449" spans="3:17" x14ac:dyDescent="0.25">
      <c r="C9449" s="12"/>
      <c r="D9449" s="7"/>
      <c r="P9449" s="14"/>
      <c r="Q9449" s="13"/>
    </row>
    <row r="9450" spans="3:17" x14ac:dyDescent="0.25">
      <c r="C9450" s="12"/>
      <c r="D9450" s="7"/>
      <c r="P9450" s="14"/>
      <c r="Q9450" s="13"/>
    </row>
    <row r="9451" spans="3:17" x14ac:dyDescent="0.25">
      <c r="C9451" s="12"/>
      <c r="D9451" s="7"/>
      <c r="P9451" s="14"/>
      <c r="Q9451" s="13"/>
    </row>
    <row r="9452" spans="3:17" x14ac:dyDescent="0.25">
      <c r="C9452" s="12"/>
      <c r="D9452" s="7"/>
      <c r="P9452" s="14"/>
      <c r="Q9452" s="13"/>
    </row>
    <row r="9453" spans="3:17" x14ac:dyDescent="0.25">
      <c r="C9453" s="12"/>
      <c r="D9453" s="7"/>
      <c r="P9453" s="14"/>
      <c r="Q9453" s="13"/>
    </row>
    <row r="9454" spans="3:17" x14ac:dyDescent="0.25">
      <c r="C9454" s="12"/>
      <c r="D9454" s="7"/>
      <c r="P9454" s="14"/>
      <c r="Q9454" s="13"/>
    </row>
    <row r="9455" spans="3:17" x14ac:dyDescent="0.25">
      <c r="C9455" s="12"/>
      <c r="D9455" s="7"/>
      <c r="P9455" s="14"/>
      <c r="Q9455" s="13"/>
    </row>
    <row r="9456" spans="3:17" x14ac:dyDescent="0.25">
      <c r="C9456" s="12"/>
      <c r="D9456" s="7"/>
      <c r="P9456" s="14"/>
      <c r="Q9456" s="13"/>
    </row>
    <row r="9457" spans="3:17" x14ac:dyDescent="0.25">
      <c r="C9457" s="12"/>
      <c r="D9457" s="7"/>
      <c r="P9457" s="14"/>
      <c r="Q9457" s="13"/>
    </row>
    <row r="9458" spans="3:17" x14ac:dyDescent="0.25">
      <c r="C9458" s="12"/>
      <c r="D9458" s="7"/>
      <c r="P9458" s="14"/>
      <c r="Q9458" s="13"/>
    </row>
    <row r="9459" spans="3:17" x14ac:dyDescent="0.25">
      <c r="C9459" s="12"/>
      <c r="D9459" s="7"/>
      <c r="P9459" s="14"/>
      <c r="Q9459" s="13"/>
    </row>
    <row r="9460" spans="3:17" x14ac:dyDescent="0.25">
      <c r="C9460" s="12"/>
      <c r="D9460" s="7"/>
      <c r="P9460" s="14"/>
      <c r="Q9460" s="13"/>
    </row>
    <row r="9461" spans="3:17" x14ac:dyDescent="0.25">
      <c r="C9461" s="12"/>
      <c r="D9461" s="7"/>
      <c r="P9461" s="14"/>
      <c r="Q9461" s="13"/>
    </row>
    <row r="9462" spans="3:17" x14ac:dyDescent="0.25">
      <c r="C9462" s="12"/>
      <c r="D9462" s="7"/>
      <c r="P9462" s="14"/>
      <c r="Q9462" s="13"/>
    </row>
    <row r="9463" spans="3:17" x14ac:dyDescent="0.25">
      <c r="C9463" s="12"/>
      <c r="D9463" s="7"/>
      <c r="P9463" s="14"/>
      <c r="Q9463" s="13"/>
    </row>
    <row r="9464" spans="3:17" x14ac:dyDescent="0.25">
      <c r="C9464" s="12"/>
      <c r="D9464" s="7"/>
      <c r="P9464" s="14"/>
      <c r="Q9464" s="13"/>
    </row>
    <row r="9465" spans="3:17" x14ac:dyDescent="0.25">
      <c r="C9465" s="12"/>
      <c r="D9465" s="7"/>
      <c r="P9465" s="14"/>
      <c r="Q9465" s="13"/>
    </row>
    <row r="9466" spans="3:17" x14ac:dyDescent="0.25">
      <c r="C9466" s="12"/>
      <c r="D9466" s="7"/>
      <c r="P9466" s="14"/>
      <c r="Q9466" s="13"/>
    </row>
    <row r="9467" spans="3:17" x14ac:dyDescent="0.25">
      <c r="C9467" s="12"/>
      <c r="D9467" s="7"/>
      <c r="P9467" s="14"/>
      <c r="Q9467" s="13"/>
    </row>
    <row r="9468" spans="3:17" x14ac:dyDescent="0.25">
      <c r="C9468" s="12"/>
      <c r="D9468" s="7"/>
      <c r="P9468" s="14"/>
      <c r="Q9468" s="13"/>
    </row>
    <row r="9469" spans="3:17" x14ac:dyDescent="0.25">
      <c r="C9469" s="12"/>
      <c r="D9469" s="7"/>
      <c r="P9469" s="14"/>
      <c r="Q9469" s="13"/>
    </row>
    <row r="9470" spans="3:17" x14ac:dyDescent="0.25">
      <c r="C9470" s="12"/>
      <c r="D9470" s="7"/>
      <c r="P9470" s="14"/>
      <c r="Q9470" s="13"/>
    </row>
    <row r="9471" spans="3:17" x14ac:dyDescent="0.25">
      <c r="C9471" s="12"/>
      <c r="D9471" s="7"/>
      <c r="P9471" s="14"/>
      <c r="Q9471" s="13"/>
    </row>
    <row r="9472" spans="3:17" x14ac:dyDescent="0.25">
      <c r="C9472" s="12"/>
      <c r="D9472" s="7"/>
      <c r="P9472" s="14"/>
      <c r="Q9472" s="13"/>
    </row>
    <row r="9473" spans="3:17" x14ac:dyDescent="0.25">
      <c r="C9473" s="12"/>
      <c r="D9473" s="7"/>
      <c r="P9473" s="14"/>
      <c r="Q9473" s="13"/>
    </row>
    <row r="9474" spans="3:17" x14ac:dyDescent="0.25">
      <c r="C9474" s="12"/>
      <c r="D9474" s="7"/>
      <c r="P9474" s="14"/>
      <c r="Q9474" s="13"/>
    </row>
    <row r="9475" spans="3:17" x14ac:dyDescent="0.25">
      <c r="C9475" s="12"/>
      <c r="D9475" s="7"/>
      <c r="P9475" s="14"/>
      <c r="Q9475" s="13"/>
    </row>
    <row r="9476" spans="3:17" x14ac:dyDescent="0.25">
      <c r="C9476" s="12"/>
      <c r="D9476" s="7"/>
      <c r="P9476" s="14"/>
      <c r="Q9476" s="13"/>
    </row>
    <row r="9477" spans="3:17" x14ac:dyDescent="0.25">
      <c r="C9477" s="12"/>
      <c r="D9477" s="7"/>
      <c r="P9477" s="14"/>
      <c r="Q9477" s="13"/>
    </row>
    <row r="9478" spans="3:17" x14ac:dyDescent="0.25">
      <c r="C9478" s="12"/>
      <c r="D9478" s="7"/>
      <c r="P9478" s="14"/>
      <c r="Q9478" s="13"/>
    </row>
    <row r="9479" spans="3:17" x14ac:dyDescent="0.25">
      <c r="C9479" s="12"/>
      <c r="D9479" s="7"/>
      <c r="P9479" s="14"/>
      <c r="Q9479" s="13"/>
    </row>
    <row r="9480" spans="3:17" x14ac:dyDescent="0.25">
      <c r="C9480" s="12"/>
      <c r="D9480" s="7"/>
      <c r="P9480" s="14"/>
      <c r="Q9480" s="13"/>
    </row>
    <row r="9481" spans="3:17" x14ac:dyDescent="0.25">
      <c r="C9481" s="12"/>
      <c r="D9481" s="7"/>
      <c r="P9481" s="14"/>
      <c r="Q9481" s="13"/>
    </row>
    <row r="9482" spans="3:17" x14ac:dyDescent="0.25">
      <c r="C9482" s="12"/>
      <c r="D9482" s="7"/>
      <c r="P9482" s="14"/>
      <c r="Q9482" s="13"/>
    </row>
    <row r="9483" spans="3:17" x14ac:dyDescent="0.25">
      <c r="C9483" s="12"/>
      <c r="D9483" s="7"/>
      <c r="P9483" s="14"/>
      <c r="Q9483" s="13"/>
    </row>
    <row r="9484" spans="3:17" x14ac:dyDescent="0.25">
      <c r="C9484" s="12"/>
      <c r="D9484" s="7"/>
      <c r="P9484" s="14"/>
      <c r="Q9484" s="13"/>
    </row>
    <row r="9485" spans="3:17" x14ac:dyDescent="0.25">
      <c r="C9485" s="12"/>
      <c r="D9485" s="7"/>
      <c r="P9485" s="14"/>
      <c r="Q9485" s="13"/>
    </row>
    <row r="9486" spans="3:17" x14ac:dyDescent="0.25">
      <c r="C9486" s="12"/>
      <c r="D9486" s="7"/>
      <c r="P9486" s="14"/>
      <c r="Q9486" s="13"/>
    </row>
    <row r="9487" spans="3:17" x14ac:dyDescent="0.25">
      <c r="C9487" s="12"/>
      <c r="D9487" s="7"/>
      <c r="P9487" s="14"/>
      <c r="Q9487" s="13"/>
    </row>
    <row r="9488" spans="3:17" x14ac:dyDescent="0.25">
      <c r="C9488" s="12"/>
      <c r="D9488" s="7"/>
      <c r="P9488" s="14"/>
      <c r="Q9488" s="13"/>
    </row>
    <row r="9489" spans="3:17" x14ac:dyDescent="0.25">
      <c r="C9489" s="12"/>
      <c r="D9489" s="7"/>
      <c r="P9489" s="14"/>
      <c r="Q9489" s="13"/>
    </row>
    <row r="9490" spans="3:17" x14ac:dyDescent="0.25">
      <c r="C9490" s="12"/>
      <c r="D9490" s="7"/>
      <c r="P9490" s="14"/>
      <c r="Q9490" s="13"/>
    </row>
    <row r="9491" spans="3:17" x14ac:dyDescent="0.25">
      <c r="C9491" s="12"/>
      <c r="D9491" s="7"/>
      <c r="P9491" s="14"/>
      <c r="Q9491" s="13"/>
    </row>
    <row r="9492" spans="3:17" x14ac:dyDescent="0.25">
      <c r="C9492" s="12"/>
      <c r="D9492" s="7"/>
      <c r="P9492" s="14"/>
      <c r="Q9492" s="13"/>
    </row>
    <row r="9493" spans="3:17" x14ac:dyDescent="0.25">
      <c r="C9493" s="12"/>
      <c r="D9493" s="7"/>
      <c r="P9493" s="14"/>
      <c r="Q9493" s="13"/>
    </row>
    <row r="9494" spans="3:17" x14ac:dyDescent="0.25">
      <c r="C9494" s="12"/>
      <c r="D9494" s="7"/>
      <c r="P9494" s="14"/>
      <c r="Q9494" s="13"/>
    </row>
    <row r="9495" spans="3:17" x14ac:dyDescent="0.25">
      <c r="C9495" s="12"/>
      <c r="D9495" s="7"/>
      <c r="P9495" s="14"/>
      <c r="Q9495" s="13"/>
    </row>
    <row r="9496" spans="3:17" x14ac:dyDescent="0.25">
      <c r="C9496" s="12"/>
      <c r="D9496" s="7"/>
      <c r="P9496" s="14"/>
      <c r="Q9496" s="13"/>
    </row>
    <row r="9497" spans="3:17" x14ac:dyDescent="0.25">
      <c r="C9497" s="12"/>
      <c r="D9497" s="7"/>
      <c r="P9497" s="14"/>
      <c r="Q9497" s="13"/>
    </row>
    <row r="9498" spans="3:17" x14ac:dyDescent="0.25">
      <c r="C9498" s="12"/>
      <c r="D9498" s="7"/>
      <c r="P9498" s="14"/>
      <c r="Q9498" s="13"/>
    </row>
    <row r="9499" spans="3:17" x14ac:dyDescent="0.25">
      <c r="C9499" s="12"/>
      <c r="D9499" s="7"/>
      <c r="P9499" s="14"/>
      <c r="Q9499" s="13"/>
    </row>
    <row r="9500" spans="3:17" x14ac:dyDescent="0.25">
      <c r="C9500" s="12"/>
      <c r="D9500" s="7"/>
      <c r="P9500" s="14"/>
      <c r="Q9500" s="13"/>
    </row>
    <row r="9501" spans="3:17" x14ac:dyDescent="0.25">
      <c r="C9501" s="12"/>
      <c r="D9501" s="7"/>
      <c r="P9501" s="14"/>
      <c r="Q9501" s="13"/>
    </row>
    <row r="9502" spans="3:17" x14ac:dyDescent="0.25">
      <c r="C9502" s="12"/>
      <c r="D9502" s="7"/>
      <c r="P9502" s="14"/>
      <c r="Q9502" s="13"/>
    </row>
    <row r="9503" spans="3:17" x14ac:dyDescent="0.25">
      <c r="C9503" s="12"/>
      <c r="D9503" s="7"/>
      <c r="P9503" s="14"/>
      <c r="Q9503" s="13"/>
    </row>
    <row r="9504" spans="3:17" x14ac:dyDescent="0.25">
      <c r="C9504" s="12"/>
      <c r="D9504" s="7"/>
      <c r="P9504" s="14"/>
      <c r="Q9504" s="13"/>
    </row>
    <row r="9505" spans="3:17" x14ac:dyDescent="0.25">
      <c r="C9505" s="12"/>
      <c r="D9505" s="7"/>
      <c r="P9505" s="14"/>
      <c r="Q9505" s="13"/>
    </row>
    <row r="9506" spans="3:17" x14ac:dyDescent="0.25">
      <c r="C9506" s="12"/>
      <c r="D9506" s="7"/>
      <c r="P9506" s="14"/>
      <c r="Q9506" s="13"/>
    </row>
    <row r="9507" spans="3:17" x14ac:dyDescent="0.25">
      <c r="C9507" s="12"/>
      <c r="D9507" s="7"/>
      <c r="P9507" s="14"/>
      <c r="Q9507" s="13"/>
    </row>
    <row r="9508" spans="3:17" x14ac:dyDescent="0.25">
      <c r="C9508" s="12"/>
      <c r="D9508" s="7"/>
      <c r="P9508" s="14"/>
      <c r="Q9508" s="13"/>
    </row>
    <row r="9509" spans="3:17" x14ac:dyDescent="0.25">
      <c r="C9509" s="12"/>
      <c r="D9509" s="7"/>
      <c r="P9509" s="14"/>
      <c r="Q9509" s="13"/>
    </row>
    <row r="9510" spans="3:17" x14ac:dyDescent="0.25">
      <c r="C9510" s="12"/>
      <c r="D9510" s="7"/>
      <c r="P9510" s="14"/>
      <c r="Q9510" s="13"/>
    </row>
    <row r="9511" spans="3:17" x14ac:dyDescent="0.25">
      <c r="C9511" s="12"/>
      <c r="D9511" s="7"/>
      <c r="P9511" s="14"/>
      <c r="Q9511" s="13"/>
    </row>
    <row r="9512" spans="3:17" x14ac:dyDescent="0.25">
      <c r="C9512" s="12"/>
      <c r="D9512" s="7"/>
      <c r="P9512" s="14"/>
      <c r="Q9512" s="13"/>
    </row>
    <row r="9513" spans="3:17" x14ac:dyDescent="0.25">
      <c r="C9513" s="12"/>
      <c r="D9513" s="7"/>
      <c r="P9513" s="14"/>
      <c r="Q9513" s="13"/>
    </row>
    <row r="9514" spans="3:17" x14ac:dyDescent="0.25">
      <c r="C9514" s="12"/>
      <c r="D9514" s="7"/>
      <c r="P9514" s="14"/>
      <c r="Q9514" s="13"/>
    </row>
    <row r="9515" spans="3:17" x14ac:dyDescent="0.25">
      <c r="C9515" s="12"/>
      <c r="D9515" s="7"/>
      <c r="P9515" s="14"/>
      <c r="Q9515" s="13"/>
    </row>
    <row r="9516" spans="3:17" x14ac:dyDescent="0.25">
      <c r="C9516" s="12"/>
      <c r="D9516" s="7"/>
      <c r="P9516" s="14"/>
      <c r="Q9516" s="13"/>
    </row>
    <row r="9517" spans="3:17" x14ac:dyDescent="0.25">
      <c r="C9517" s="12"/>
      <c r="D9517" s="7"/>
      <c r="P9517" s="14"/>
      <c r="Q9517" s="13"/>
    </row>
    <row r="9518" spans="3:17" x14ac:dyDescent="0.25">
      <c r="C9518" s="12"/>
      <c r="D9518" s="7"/>
      <c r="P9518" s="14"/>
      <c r="Q9518" s="13"/>
    </row>
    <row r="9519" spans="3:17" x14ac:dyDescent="0.25">
      <c r="C9519" s="12"/>
      <c r="D9519" s="7"/>
      <c r="P9519" s="14"/>
      <c r="Q9519" s="13"/>
    </row>
    <row r="9520" spans="3:17" x14ac:dyDescent="0.25">
      <c r="C9520" s="12"/>
      <c r="D9520" s="7"/>
      <c r="P9520" s="14"/>
      <c r="Q9520" s="13"/>
    </row>
    <row r="9521" spans="3:17" x14ac:dyDescent="0.25">
      <c r="C9521" s="12"/>
      <c r="D9521" s="7"/>
      <c r="P9521" s="14"/>
      <c r="Q9521" s="13"/>
    </row>
    <row r="9522" spans="3:17" x14ac:dyDescent="0.25">
      <c r="C9522" s="12"/>
      <c r="D9522" s="7"/>
      <c r="P9522" s="14"/>
      <c r="Q9522" s="13"/>
    </row>
    <row r="9523" spans="3:17" x14ac:dyDescent="0.25">
      <c r="C9523" s="12"/>
      <c r="D9523" s="7"/>
      <c r="P9523" s="14"/>
      <c r="Q9523" s="13"/>
    </row>
    <row r="9524" spans="3:17" x14ac:dyDescent="0.25">
      <c r="C9524" s="12"/>
      <c r="D9524" s="7"/>
      <c r="P9524" s="14"/>
      <c r="Q9524" s="13"/>
    </row>
    <row r="9525" spans="3:17" x14ac:dyDescent="0.25">
      <c r="C9525" s="12"/>
      <c r="D9525" s="7"/>
      <c r="P9525" s="14"/>
      <c r="Q9525" s="13"/>
    </row>
    <row r="9526" spans="3:17" x14ac:dyDescent="0.25">
      <c r="C9526" s="12"/>
      <c r="D9526" s="7"/>
      <c r="P9526" s="14"/>
      <c r="Q9526" s="13"/>
    </row>
    <row r="9527" spans="3:17" x14ac:dyDescent="0.25">
      <c r="C9527" s="12"/>
      <c r="D9527" s="7"/>
      <c r="P9527" s="14"/>
      <c r="Q9527" s="13"/>
    </row>
    <row r="9528" spans="3:17" x14ac:dyDescent="0.25">
      <c r="C9528" s="12"/>
      <c r="D9528" s="7"/>
      <c r="P9528" s="14"/>
      <c r="Q9528" s="13"/>
    </row>
    <row r="9529" spans="3:17" x14ac:dyDescent="0.25">
      <c r="C9529" s="12"/>
      <c r="D9529" s="7"/>
      <c r="P9529" s="14"/>
      <c r="Q9529" s="13"/>
    </row>
    <row r="9530" spans="3:17" x14ac:dyDescent="0.25">
      <c r="C9530" s="12"/>
      <c r="D9530" s="7"/>
      <c r="P9530" s="14"/>
      <c r="Q9530" s="13"/>
    </row>
    <row r="9531" spans="3:17" x14ac:dyDescent="0.25">
      <c r="C9531" s="12"/>
      <c r="D9531" s="7"/>
      <c r="P9531" s="14"/>
      <c r="Q9531" s="13"/>
    </row>
    <row r="9532" spans="3:17" x14ac:dyDescent="0.25">
      <c r="C9532" s="12"/>
      <c r="D9532" s="7"/>
      <c r="P9532" s="14"/>
      <c r="Q9532" s="13"/>
    </row>
    <row r="9533" spans="3:17" x14ac:dyDescent="0.25">
      <c r="C9533" s="12"/>
      <c r="D9533" s="7"/>
      <c r="P9533" s="14"/>
      <c r="Q9533" s="13"/>
    </row>
    <row r="9534" spans="3:17" x14ac:dyDescent="0.25">
      <c r="C9534" s="12"/>
      <c r="D9534" s="7"/>
      <c r="P9534" s="14"/>
      <c r="Q9534" s="13"/>
    </row>
    <row r="9535" spans="3:17" x14ac:dyDescent="0.25">
      <c r="C9535" s="12"/>
      <c r="D9535" s="7"/>
      <c r="P9535" s="14"/>
      <c r="Q9535" s="13"/>
    </row>
    <row r="9536" spans="3:17" x14ac:dyDescent="0.25">
      <c r="C9536" s="12"/>
      <c r="D9536" s="7"/>
      <c r="P9536" s="14"/>
      <c r="Q9536" s="13"/>
    </row>
    <row r="9537" spans="3:17" x14ac:dyDescent="0.25">
      <c r="C9537" s="12"/>
      <c r="D9537" s="7"/>
      <c r="P9537" s="14"/>
      <c r="Q9537" s="13"/>
    </row>
    <row r="9538" spans="3:17" x14ac:dyDescent="0.25">
      <c r="C9538" s="12"/>
      <c r="D9538" s="7"/>
      <c r="P9538" s="14"/>
      <c r="Q9538" s="13"/>
    </row>
    <row r="9539" spans="3:17" x14ac:dyDescent="0.25">
      <c r="C9539" s="12"/>
      <c r="D9539" s="7"/>
      <c r="P9539" s="14"/>
      <c r="Q9539" s="13"/>
    </row>
    <row r="9540" spans="3:17" x14ac:dyDescent="0.25">
      <c r="C9540" s="12"/>
      <c r="D9540" s="7"/>
      <c r="P9540" s="14"/>
      <c r="Q9540" s="13"/>
    </row>
    <row r="9541" spans="3:17" x14ac:dyDescent="0.25">
      <c r="C9541" s="12"/>
      <c r="D9541" s="7"/>
      <c r="P9541" s="14"/>
      <c r="Q9541" s="13"/>
    </row>
    <row r="9542" spans="3:17" x14ac:dyDescent="0.25">
      <c r="C9542" s="12"/>
      <c r="D9542" s="7"/>
      <c r="P9542" s="14"/>
      <c r="Q9542" s="13"/>
    </row>
    <row r="9543" spans="3:17" x14ac:dyDescent="0.25">
      <c r="C9543" s="12"/>
      <c r="D9543" s="7"/>
      <c r="P9543" s="14"/>
      <c r="Q9543" s="13"/>
    </row>
    <row r="9544" spans="3:17" x14ac:dyDescent="0.25">
      <c r="C9544" s="12"/>
      <c r="D9544" s="7"/>
      <c r="P9544" s="14"/>
      <c r="Q9544" s="13"/>
    </row>
    <row r="9545" spans="3:17" x14ac:dyDescent="0.25">
      <c r="C9545" s="12"/>
      <c r="D9545" s="7"/>
      <c r="P9545" s="14"/>
      <c r="Q9545" s="13"/>
    </row>
    <row r="9546" spans="3:17" x14ac:dyDescent="0.25">
      <c r="C9546" s="12"/>
      <c r="D9546" s="7"/>
      <c r="P9546" s="14"/>
      <c r="Q9546" s="13"/>
    </row>
    <row r="9547" spans="3:17" x14ac:dyDescent="0.25">
      <c r="C9547" s="12"/>
      <c r="D9547" s="7"/>
      <c r="P9547" s="14"/>
      <c r="Q9547" s="13"/>
    </row>
    <row r="9548" spans="3:17" x14ac:dyDescent="0.25">
      <c r="C9548" s="12"/>
      <c r="D9548" s="7"/>
      <c r="P9548" s="14"/>
      <c r="Q9548" s="13"/>
    </row>
    <row r="9549" spans="3:17" x14ac:dyDescent="0.25">
      <c r="C9549" s="12"/>
      <c r="D9549" s="7"/>
      <c r="P9549" s="14"/>
      <c r="Q9549" s="13"/>
    </row>
    <row r="9550" spans="3:17" x14ac:dyDescent="0.25">
      <c r="C9550" s="12"/>
      <c r="D9550" s="7"/>
      <c r="P9550" s="14"/>
      <c r="Q9550" s="13"/>
    </row>
    <row r="9551" spans="3:17" x14ac:dyDescent="0.25">
      <c r="C9551" s="12"/>
      <c r="D9551" s="7"/>
      <c r="P9551" s="14"/>
      <c r="Q9551" s="13"/>
    </row>
    <row r="9552" spans="3:17" x14ac:dyDescent="0.25">
      <c r="C9552" s="12"/>
      <c r="D9552" s="7"/>
      <c r="P9552" s="14"/>
      <c r="Q9552" s="13"/>
    </row>
    <row r="9553" spans="3:17" x14ac:dyDescent="0.25">
      <c r="C9553" s="12"/>
      <c r="D9553" s="7"/>
      <c r="P9553" s="14"/>
      <c r="Q9553" s="13"/>
    </row>
    <row r="9554" spans="3:17" x14ac:dyDescent="0.25">
      <c r="C9554" s="12"/>
      <c r="D9554" s="7"/>
      <c r="P9554" s="14"/>
      <c r="Q9554" s="13"/>
    </row>
    <row r="9555" spans="3:17" x14ac:dyDescent="0.25">
      <c r="C9555" s="12"/>
      <c r="D9555" s="7"/>
      <c r="P9555" s="14"/>
      <c r="Q9555" s="13"/>
    </row>
    <row r="9556" spans="3:17" x14ac:dyDescent="0.25">
      <c r="C9556" s="12"/>
      <c r="D9556" s="7"/>
      <c r="P9556" s="14"/>
      <c r="Q9556" s="13"/>
    </row>
    <row r="9557" spans="3:17" x14ac:dyDescent="0.25">
      <c r="C9557" s="12"/>
      <c r="D9557" s="7"/>
      <c r="P9557" s="14"/>
      <c r="Q9557" s="13"/>
    </row>
    <row r="9558" spans="3:17" x14ac:dyDescent="0.25">
      <c r="C9558" s="12"/>
      <c r="D9558" s="7"/>
      <c r="P9558" s="14"/>
      <c r="Q9558" s="13"/>
    </row>
    <row r="9559" spans="3:17" x14ac:dyDescent="0.25">
      <c r="C9559" s="12"/>
      <c r="D9559" s="7"/>
      <c r="P9559" s="14"/>
      <c r="Q9559" s="13"/>
    </row>
    <row r="9560" spans="3:17" x14ac:dyDescent="0.25">
      <c r="C9560" s="12"/>
      <c r="D9560" s="7"/>
      <c r="P9560" s="14"/>
      <c r="Q9560" s="13"/>
    </row>
    <row r="9561" spans="3:17" x14ac:dyDescent="0.25">
      <c r="C9561" s="12"/>
      <c r="D9561" s="7"/>
      <c r="P9561" s="14"/>
      <c r="Q9561" s="13"/>
    </row>
    <row r="9562" spans="3:17" x14ac:dyDescent="0.25">
      <c r="C9562" s="12"/>
      <c r="D9562" s="7"/>
      <c r="P9562" s="14"/>
      <c r="Q9562" s="13"/>
    </row>
    <row r="9563" spans="3:17" x14ac:dyDescent="0.25">
      <c r="C9563" s="12"/>
      <c r="D9563" s="7"/>
      <c r="P9563" s="14"/>
      <c r="Q9563" s="13"/>
    </row>
    <row r="9564" spans="3:17" x14ac:dyDescent="0.25">
      <c r="C9564" s="12"/>
      <c r="D9564" s="7"/>
      <c r="P9564" s="14"/>
      <c r="Q9564" s="13"/>
    </row>
    <row r="9565" spans="3:17" x14ac:dyDescent="0.25">
      <c r="C9565" s="12"/>
      <c r="D9565" s="7"/>
      <c r="P9565" s="14"/>
      <c r="Q9565" s="13"/>
    </row>
    <row r="9566" spans="3:17" x14ac:dyDescent="0.25">
      <c r="C9566" s="12"/>
      <c r="D9566" s="7"/>
      <c r="P9566" s="14"/>
      <c r="Q9566" s="13"/>
    </row>
    <row r="9567" spans="3:17" x14ac:dyDescent="0.25">
      <c r="C9567" s="12"/>
      <c r="D9567" s="7"/>
      <c r="P9567" s="14"/>
      <c r="Q9567" s="13"/>
    </row>
    <row r="9568" spans="3:17" x14ac:dyDescent="0.25">
      <c r="C9568" s="12"/>
      <c r="D9568" s="7"/>
      <c r="P9568" s="14"/>
      <c r="Q9568" s="13"/>
    </row>
    <row r="9569" spans="3:17" x14ac:dyDescent="0.25">
      <c r="C9569" s="12"/>
      <c r="D9569" s="7"/>
      <c r="P9569" s="14"/>
      <c r="Q9569" s="13"/>
    </row>
    <row r="9570" spans="3:17" x14ac:dyDescent="0.25">
      <c r="C9570" s="12"/>
      <c r="D9570" s="7"/>
      <c r="P9570" s="14"/>
      <c r="Q9570" s="13"/>
    </row>
    <row r="9571" spans="3:17" x14ac:dyDescent="0.25">
      <c r="C9571" s="12"/>
      <c r="D9571" s="7"/>
      <c r="P9571" s="14"/>
      <c r="Q9571" s="13"/>
    </row>
    <row r="9572" spans="3:17" x14ac:dyDescent="0.25">
      <c r="C9572" s="12"/>
      <c r="D9572" s="7"/>
      <c r="P9572" s="14"/>
      <c r="Q9572" s="13"/>
    </row>
    <row r="9573" spans="3:17" x14ac:dyDescent="0.25">
      <c r="C9573" s="12"/>
      <c r="D9573" s="7"/>
      <c r="P9573" s="14"/>
      <c r="Q9573" s="13"/>
    </row>
    <row r="9574" spans="3:17" x14ac:dyDescent="0.25">
      <c r="C9574" s="12"/>
      <c r="D9574" s="7"/>
      <c r="P9574" s="14"/>
      <c r="Q9574" s="13"/>
    </row>
    <row r="9575" spans="3:17" x14ac:dyDescent="0.25">
      <c r="C9575" s="12"/>
      <c r="D9575" s="7"/>
      <c r="P9575" s="14"/>
      <c r="Q9575" s="13"/>
    </row>
    <row r="9576" spans="3:17" x14ac:dyDescent="0.25">
      <c r="C9576" s="12"/>
      <c r="D9576" s="7"/>
      <c r="P9576" s="14"/>
      <c r="Q9576" s="13"/>
    </row>
    <row r="9577" spans="3:17" x14ac:dyDescent="0.25">
      <c r="C9577" s="12"/>
      <c r="D9577" s="7"/>
      <c r="P9577" s="14"/>
      <c r="Q9577" s="13"/>
    </row>
    <row r="9578" spans="3:17" x14ac:dyDescent="0.25">
      <c r="C9578" s="12"/>
      <c r="D9578" s="7"/>
      <c r="P9578" s="14"/>
      <c r="Q9578" s="13"/>
    </row>
    <row r="9579" spans="3:17" x14ac:dyDescent="0.25">
      <c r="C9579" s="12"/>
      <c r="D9579" s="7"/>
      <c r="P9579" s="14"/>
      <c r="Q9579" s="13"/>
    </row>
    <row r="9580" spans="3:17" x14ac:dyDescent="0.25">
      <c r="C9580" s="12"/>
      <c r="D9580" s="7"/>
      <c r="P9580" s="14"/>
      <c r="Q9580" s="13"/>
    </row>
    <row r="9581" spans="3:17" x14ac:dyDescent="0.25">
      <c r="C9581" s="12"/>
      <c r="D9581" s="7"/>
      <c r="P9581" s="14"/>
      <c r="Q9581" s="13"/>
    </row>
    <row r="9582" spans="3:17" x14ac:dyDescent="0.25">
      <c r="C9582" s="12"/>
      <c r="D9582" s="7"/>
      <c r="P9582" s="14"/>
      <c r="Q9582" s="13"/>
    </row>
    <row r="9583" spans="3:17" x14ac:dyDescent="0.25">
      <c r="C9583" s="12"/>
      <c r="D9583" s="7"/>
      <c r="P9583" s="14"/>
      <c r="Q9583" s="13"/>
    </row>
    <row r="9584" spans="3:17" x14ac:dyDescent="0.25">
      <c r="C9584" s="12"/>
      <c r="D9584" s="7"/>
      <c r="P9584" s="14"/>
      <c r="Q9584" s="13"/>
    </row>
    <row r="9585" spans="3:17" x14ac:dyDescent="0.25">
      <c r="C9585" s="12"/>
      <c r="D9585" s="7"/>
      <c r="P9585" s="14"/>
      <c r="Q9585" s="13"/>
    </row>
    <row r="9586" spans="3:17" x14ac:dyDescent="0.25">
      <c r="C9586" s="12"/>
      <c r="D9586" s="7"/>
      <c r="P9586" s="14"/>
      <c r="Q9586" s="13"/>
    </row>
    <row r="9587" spans="3:17" x14ac:dyDescent="0.25">
      <c r="C9587" s="12"/>
      <c r="D9587" s="7"/>
      <c r="P9587" s="14"/>
      <c r="Q9587" s="13"/>
    </row>
    <row r="9588" spans="3:17" x14ac:dyDescent="0.25">
      <c r="C9588" s="12"/>
      <c r="D9588" s="7"/>
      <c r="P9588" s="14"/>
      <c r="Q9588" s="13"/>
    </row>
    <row r="9589" spans="3:17" x14ac:dyDescent="0.25">
      <c r="C9589" s="12"/>
      <c r="D9589" s="7"/>
      <c r="P9589" s="14"/>
      <c r="Q9589" s="13"/>
    </row>
    <row r="9590" spans="3:17" x14ac:dyDescent="0.25">
      <c r="C9590" s="12"/>
      <c r="D9590" s="7"/>
      <c r="P9590" s="14"/>
      <c r="Q9590" s="13"/>
    </row>
    <row r="9591" spans="3:17" x14ac:dyDescent="0.25">
      <c r="C9591" s="12"/>
      <c r="D9591" s="7"/>
      <c r="P9591" s="14"/>
      <c r="Q9591" s="13"/>
    </row>
    <row r="9592" spans="3:17" x14ac:dyDescent="0.25">
      <c r="C9592" s="12"/>
      <c r="D9592" s="7"/>
      <c r="P9592" s="14"/>
      <c r="Q9592" s="13"/>
    </row>
    <row r="9593" spans="3:17" x14ac:dyDescent="0.25">
      <c r="C9593" s="12"/>
      <c r="D9593" s="7"/>
      <c r="P9593" s="14"/>
      <c r="Q9593" s="13"/>
    </row>
    <row r="9594" spans="3:17" x14ac:dyDescent="0.25">
      <c r="C9594" s="12"/>
      <c r="D9594" s="7"/>
      <c r="P9594" s="14"/>
      <c r="Q9594" s="13"/>
    </row>
    <row r="9595" spans="3:17" x14ac:dyDescent="0.25">
      <c r="C9595" s="12"/>
      <c r="D9595" s="7"/>
      <c r="P9595" s="14"/>
      <c r="Q9595" s="13"/>
    </row>
    <row r="9596" spans="3:17" x14ac:dyDescent="0.25">
      <c r="C9596" s="12"/>
      <c r="D9596" s="7"/>
      <c r="P9596" s="14"/>
      <c r="Q9596" s="13"/>
    </row>
    <row r="9597" spans="3:17" x14ac:dyDescent="0.25">
      <c r="C9597" s="12"/>
      <c r="D9597" s="7"/>
      <c r="P9597" s="14"/>
      <c r="Q9597" s="13"/>
    </row>
    <row r="9598" spans="3:17" x14ac:dyDescent="0.25">
      <c r="C9598" s="12"/>
      <c r="D9598" s="7"/>
      <c r="P9598" s="14"/>
      <c r="Q9598" s="13"/>
    </row>
    <row r="9599" spans="3:17" x14ac:dyDescent="0.25">
      <c r="C9599" s="12"/>
      <c r="D9599" s="7"/>
      <c r="P9599" s="14"/>
      <c r="Q9599" s="13"/>
    </row>
    <row r="9600" spans="3:17" x14ac:dyDescent="0.25">
      <c r="C9600" s="12"/>
      <c r="D9600" s="7"/>
      <c r="P9600" s="14"/>
      <c r="Q9600" s="13"/>
    </row>
    <row r="9601" spans="3:17" x14ac:dyDescent="0.25">
      <c r="C9601" s="12"/>
      <c r="D9601" s="7"/>
      <c r="P9601" s="14"/>
      <c r="Q9601" s="13"/>
    </row>
    <row r="9602" spans="3:17" x14ac:dyDescent="0.25">
      <c r="C9602" s="12"/>
      <c r="D9602" s="7"/>
      <c r="P9602" s="14"/>
      <c r="Q9602" s="13"/>
    </row>
    <row r="9603" spans="3:17" x14ac:dyDescent="0.25">
      <c r="C9603" s="12"/>
      <c r="D9603" s="7"/>
      <c r="P9603" s="14"/>
      <c r="Q9603" s="13"/>
    </row>
    <row r="9604" spans="3:17" x14ac:dyDescent="0.25">
      <c r="C9604" s="12"/>
      <c r="D9604" s="7"/>
      <c r="P9604" s="14"/>
      <c r="Q9604" s="13"/>
    </row>
    <row r="9605" spans="3:17" x14ac:dyDescent="0.25">
      <c r="C9605" s="12"/>
      <c r="D9605" s="7"/>
      <c r="P9605" s="14"/>
      <c r="Q9605" s="13"/>
    </row>
    <row r="9606" spans="3:17" x14ac:dyDescent="0.25">
      <c r="C9606" s="12"/>
      <c r="D9606" s="7"/>
      <c r="P9606" s="14"/>
      <c r="Q9606" s="13"/>
    </row>
    <row r="9607" spans="3:17" x14ac:dyDescent="0.25">
      <c r="C9607" s="12"/>
      <c r="D9607" s="7"/>
      <c r="P9607" s="14"/>
      <c r="Q9607" s="13"/>
    </row>
    <row r="9608" spans="3:17" x14ac:dyDescent="0.25">
      <c r="C9608" s="12"/>
      <c r="D9608" s="7"/>
      <c r="P9608" s="14"/>
      <c r="Q9608" s="13"/>
    </row>
    <row r="9609" spans="3:17" x14ac:dyDescent="0.25">
      <c r="C9609" s="12"/>
      <c r="D9609" s="7"/>
      <c r="P9609" s="14"/>
      <c r="Q9609" s="13"/>
    </row>
    <row r="9610" spans="3:17" x14ac:dyDescent="0.25">
      <c r="C9610" s="12"/>
      <c r="D9610" s="7"/>
      <c r="P9610" s="14"/>
      <c r="Q9610" s="13"/>
    </row>
    <row r="9611" spans="3:17" x14ac:dyDescent="0.25">
      <c r="C9611" s="12"/>
      <c r="D9611" s="7"/>
      <c r="P9611" s="14"/>
      <c r="Q9611" s="13"/>
    </row>
    <row r="9612" spans="3:17" x14ac:dyDescent="0.25">
      <c r="C9612" s="12"/>
      <c r="D9612" s="7"/>
      <c r="P9612" s="14"/>
      <c r="Q9612" s="13"/>
    </row>
    <row r="9613" spans="3:17" x14ac:dyDescent="0.25">
      <c r="C9613" s="12"/>
      <c r="D9613" s="7"/>
      <c r="P9613" s="14"/>
      <c r="Q9613" s="13"/>
    </row>
    <row r="9614" spans="3:17" x14ac:dyDescent="0.25">
      <c r="C9614" s="12"/>
      <c r="D9614" s="7"/>
      <c r="P9614" s="14"/>
      <c r="Q9614" s="13"/>
    </row>
    <row r="9615" spans="3:17" x14ac:dyDescent="0.25">
      <c r="C9615" s="12"/>
      <c r="D9615" s="7"/>
      <c r="P9615" s="14"/>
      <c r="Q9615" s="13"/>
    </row>
    <row r="9616" spans="3:17" x14ac:dyDescent="0.25">
      <c r="C9616" s="12"/>
      <c r="D9616" s="7"/>
      <c r="P9616" s="14"/>
      <c r="Q9616" s="13"/>
    </row>
    <row r="9617" spans="3:17" x14ac:dyDescent="0.25">
      <c r="C9617" s="12"/>
      <c r="D9617" s="7"/>
      <c r="P9617" s="14"/>
      <c r="Q9617" s="13"/>
    </row>
    <row r="9618" spans="3:17" x14ac:dyDescent="0.25">
      <c r="C9618" s="12"/>
      <c r="D9618" s="7"/>
      <c r="P9618" s="14"/>
      <c r="Q9618" s="13"/>
    </row>
    <row r="9619" spans="3:17" x14ac:dyDescent="0.25">
      <c r="C9619" s="12"/>
      <c r="D9619" s="7"/>
      <c r="P9619" s="14"/>
      <c r="Q9619" s="13"/>
    </row>
    <row r="9620" spans="3:17" x14ac:dyDescent="0.25">
      <c r="C9620" s="12"/>
      <c r="D9620" s="7"/>
      <c r="P9620" s="14"/>
      <c r="Q9620" s="13"/>
    </row>
    <row r="9621" spans="3:17" x14ac:dyDescent="0.25">
      <c r="C9621" s="12"/>
      <c r="D9621" s="7"/>
      <c r="P9621" s="14"/>
      <c r="Q9621" s="13"/>
    </row>
    <row r="9622" spans="3:17" x14ac:dyDescent="0.25">
      <c r="C9622" s="12"/>
      <c r="D9622" s="7"/>
      <c r="P9622" s="14"/>
      <c r="Q9622" s="13"/>
    </row>
    <row r="9623" spans="3:17" x14ac:dyDescent="0.25">
      <c r="C9623" s="12"/>
      <c r="D9623" s="7"/>
      <c r="P9623" s="14"/>
      <c r="Q9623" s="13"/>
    </row>
    <row r="9624" spans="3:17" x14ac:dyDescent="0.25">
      <c r="C9624" s="12"/>
      <c r="D9624" s="7"/>
      <c r="P9624" s="14"/>
      <c r="Q9624" s="13"/>
    </row>
    <row r="9625" spans="3:17" x14ac:dyDescent="0.25">
      <c r="C9625" s="12"/>
      <c r="D9625" s="7"/>
      <c r="P9625" s="14"/>
      <c r="Q9625" s="13"/>
    </row>
    <row r="9626" spans="3:17" x14ac:dyDescent="0.25">
      <c r="C9626" s="12"/>
      <c r="D9626" s="7"/>
      <c r="P9626" s="14"/>
      <c r="Q9626" s="13"/>
    </row>
    <row r="9627" spans="3:17" x14ac:dyDescent="0.25">
      <c r="C9627" s="12"/>
      <c r="D9627" s="7"/>
      <c r="P9627" s="14"/>
      <c r="Q9627" s="13"/>
    </row>
    <row r="9628" spans="3:17" x14ac:dyDescent="0.25">
      <c r="C9628" s="12"/>
      <c r="D9628" s="7"/>
      <c r="P9628" s="14"/>
      <c r="Q9628" s="13"/>
    </row>
    <row r="9629" spans="3:17" x14ac:dyDescent="0.25">
      <c r="C9629" s="12"/>
      <c r="D9629" s="7"/>
      <c r="P9629" s="14"/>
      <c r="Q9629" s="13"/>
    </row>
    <row r="9630" spans="3:17" x14ac:dyDescent="0.25">
      <c r="C9630" s="12"/>
      <c r="D9630" s="7"/>
      <c r="P9630" s="14"/>
      <c r="Q9630" s="13"/>
    </row>
    <row r="9631" spans="3:17" x14ac:dyDescent="0.25">
      <c r="C9631" s="12"/>
      <c r="D9631" s="7"/>
      <c r="P9631" s="14"/>
      <c r="Q9631" s="13"/>
    </row>
    <row r="9632" spans="3:17" x14ac:dyDescent="0.25">
      <c r="C9632" s="12"/>
      <c r="D9632" s="7"/>
      <c r="P9632" s="14"/>
      <c r="Q9632" s="13"/>
    </row>
    <row r="9633" spans="3:17" x14ac:dyDescent="0.25">
      <c r="C9633" s="12"/>
      <c r="D9633" s="7"/>
      <c r="P9633" s="14"/>
      <c r="Q9633" s="13"/>
    </row>
    <row r="9634" spans="3:17" x14ac:dyDescent="0.25">
      <c r="C9634" s="12"/>
      <c r="D9634" s="7"/>
      <c r="P9634" s="14"/>
      <c r="Q9634" s="13"/>
    </row>
    <row r="9635" spans="3:17" x14ac:dyDescent="0.25">
      <c r="C9635" s="12"/>
      <c r="D9635" s="7"/>
      <c r="P9635" s="14"/>
      <c r="Q9635" s="13"/>
    </row>
    <row r="9636" spans="3:17" x14ac:dyDescent="0.25">
      <c r="C9636" s="12"/>
      <c r="D9636" s="7"/>
      <c r="P9636" s="14"/>
      <c r="Q9636" s="13"/>
    </row>
    <row r="9637" spans="3:17" x14ac:dyDescent="0.25">
      <c r="C9637" s="12"/>
      <c r="D9637" s="7"/>
      <c r="P9637" s="14"/>
      <c r="Q9637" s="13"/>
    </row>
    <row r="9638" spans="3:17" x14ac:dyDescent="0.25">
      <c r="C9638" s="12"/>
      <c r="D9638" s="7"/>
      <c r="P9638" s="14"/>
      <c r="Q9638" s="13"/>
    </row>
    <row r="9639" spans="3:17" x14ac:dyDescent="0.25">
      <c r="C9639" s="12"/>
      <c r="D9639" s="7"/>
      <c r="P9639" s="14"/>
      <c r="Q9639" s="13"/>
    </row>
    <row r="9640" spans="3:17" x14ac:dyDescent="0.25">
      <c r="C9640" s="12"/>
      <c r="D9640" s="7"/>
      <c r="P9640" s="14"/>
      <c r="Q9640" s="13"/>
    </row>
    <row r="9641" spans="3:17" x14ac:dyDescent="0.25">
      <c r="C9641" s="12"/>
      <c r="D9641" s="7"/>
      <c r="P9641" s="14"/>
      <c r="Q9641" s="13"/>
    </row>
    <row r="9642" spans="3:17" x14ac:dyDescent="0.25">
      <c r="C9642" s="12"/>
      <c r="D9642" s="7"/>
      <c r="P9642" s="14"/>
      <c r="Q9642" s="13"/>
    </row>
    <row r="9643" spans="3:17" x14ac:dyDescent="0.25">
      <c r="C9643" s="12"/>
      <c r="D9643" s="7"/>
      <c r="P9643" s="14"/>
      <c r="Q9643" s="13"/>
    </row>
    <row r="9644" spans="3:17" x14ac:dyDescent="0.25">
      <c r="C9644" s="12"/>
      <c r="D9644" s="7"/>
      <c r="P9644" s="14"/>
      <c r="Q9644" s="13"/>
    </row>
    <row r="9645" spans="3:17" x14ac:dyDescent="0.25">
      <c r="C9645" s="12"/>
      <c r="D9645" s="7"/>
      <c r="P9645" s="14"/>
      <c r="Q9645" s="13"/>
    </row>
    <row r="9646" spans="3:17" x14ac:dyDescent="0.25">
      <c r="C9646" s="12"/>
      <c r="D9646" s="7"/>
      <c r="P9646" s="14"/>
      <c r="Q9646" s="13"/>
    </row>
    <row r="9647" spans="3:17" x14ac:dyDescent="0.25">
      <c r="C9647" s="12"/>
      <c r="D9647" s="7"/>
      <c r="P9647" s="14"/>
      <c r="Q9647" s="13"/>
    </row>
    <row r="9648" spans="3:17" x14ac:dyDescent="0.25">
      <c r="C9648" s="12"/>
      <c r="D9648" s="7"/>
      <c r="P9648" s="14"/>
      <c r="Q9648" s="13"/>
    </row>
    <row r="9649" spans="3:17" x14ac:dyDescent="0.25">
      <c r="C9649" s="12"/>
      <c r="D9649" s="7"/>
      <c r="P9649" s="14"/>
      <c r="Q9649" s="13"/>
    </row>
    <row r="9650" spans="3:17" x14ac:dyDescent="0.25">
      <c r="C9650" s="12"/>
      <c r="D9650" s="7"/>
      <c r="P9650" s="14"/>
      <c r="Q9650" s="13"/>
    </row>
    <row r="9651" spans="3:17" x14ac:dyDescent="0.25">
      <c r="C9651" s="12"/>
      <c r="D9651" s="7"/>
      <c r="P9651" s="14"/>
      <c r="Q9651" s="13"/>
    </row>
    <row r="9652" spans="3:17" x14ac:dyDescent="0.25">
      <c r="C9652" s="12"/>
      <c r="D9652" s="7"/>
      <c r="P9652" s="14"/>
      <c r="Q9652" s="13"/>
    </row>
    <row r="9653" spans="3:17" x14ac:dyDescent="0.25">
      <c r="C9653" s="12"/>
      <c r="D9653" s="7"/>
      <c r="P9653" s="14"/>
      <c r="Q9653" s="13"/>
    </row>
    <row r="9654" spans="3:17" x14ac:dyDescent="0.25">
      <c r="C9654" s="12"/>
      <c r="D9654" s="7"/>
      <c r="P9654" s="14"/>
      <c r="Q9654" s="13"/>
    </row>
    <row r="9655" spans="3:17" x14ac:dyDescent="0.25">
      <c r="C9655" s="12"/>
      <c r="D9655" s="7"/>
      <c r="P9655" s="14"/>
      <c r="Q9655" s="13"/>
    </row>
    <row r="9656" spans="3:17" x14ac:dyDescent="0.25">
      <c r="C9656" s="12"/>
      <c r="D9656" s="7"/>
      <c r="P9656" s="14"/>
      <c r="Q9656" s="13"/>
    </row>
    <row r="9657" spans="3:17" x14ac:dyDescent="0.25">
      <c r="C9657" s="12"/>
      <c r="D9657" s="7"/>
      <c r="P9657" s="14"/>
      <c r="Q9657" s="13"/>
    </row>
    <row r="9658" spans="3:17" x14ac:dyDescent="0.25">
      <c r="C9658" s="12"/>
      <c r="D9658" s="7"/>
      <c r="P9658" s="14"/>
      <c r="Q9658" s="13"/>
    </row>
    <row r="9659" spans="3:17" x14ac:dyDescent="0.25">
      <c r="C9659" s="12"/>
      <c r="D9659" s="7"/>
      <c r="P9659" s="14"/>
      <c r="Q9659" s="13"/>
    </row>
    <row r="9660" spans="3:17" x14ac:dyDescent="0.25">
      <c r="C9660" s="12"/>
      <c r="D9660" s="7"/>
      <c r="P9660" s="14"/>
      <c r="Q9660" s="13"/>
    </row>
    <row r="9661" spans="3:17" x14ac:dyDescent="0.25">
      <c r="C9661" s="12"/>
      <c r="D9661" s="7"/>
      <c r="P9661" s="14"/>
      <c r="Q9661" s="13"/>
    </row>
    <row r="9662" spans="3:17" x14ac:dyDescent="0.25">
      <c r="C9662" s="12"/>
      <c r="D9662" s="7"/>
      <c r="P9662" s="14"/>
      <c r="Q9662" s="13"/>
    </row>
    <row r="9663" spans="3:17" x14ac:dyDescent="0.25">
      <c r="C9663" s="12"/>
      <c r="D9663" s="7"/>
      <c r="P9663" s="14"/>
      <c r="Q9663" s="13"/>
    </row>
    <row r="9664" spans="3:17" x14ac:dyDescent="0.25">
      <c r="C9664" s="12"/>
      <c r="D9664" s="7"/>
      <c r="P9664" s="14"/>
      <c r="Q9664" s="13"/>
    </row>
    <row r="9665" spans="3:17" x14ac:dyDescent="0.25">
      <c r="C9665" s="12"/>
      <c r="D9665" s="7"/>
      <c r="P9665" s="14"/>
      <c r="Q9665" s="13"/>
    </row>
    <row r="9666" spans="3:17" x14ac:dyDescent="0.25">
      <c r="C9666" s="12"/>
      <c r="D9666" s="7"/>
      <c r="P9666" s="14"/>
      <c r="Q9666" s="13"/>
    </row>
    <row r="9667" spans="3:17" x14ac:dyDescent="0.25">
      <c r="C9667" s="12"/>
      <c r="D9667" s="7"/>
      <c r="P9667" s="14"/>
      <c r="Q9667" s="13"/>
    </row>
    <row r="9668" spans="3:17" x14ac:dyDescent="0.25">
      <c r="C9668" s="12"/>
      <c r="D9668" s="7"/>
      <c r="P9668" s="14"/>
      <c r="Q9668" s="13"/>
    </row>
    <row r="9669" spans="3:17" x14ac:dyDescent="0.25">
      <c r="C9669" s="12"/>
      <c r="D9669" s="7"/>
      <c r="P9669" s="14"/>
      <c r="Q9669" s="13"/>
    </row>
    <row r="9670" spans="3:17" x14ac:dyDescent="0.25">
      <c r="C9670" s="12"/>
      <c r="D9670" s="7"/>
      <c r="P9670" s="14"/>
      <c r="Q9670" s="13"/>
    </row>
    <row r="9671" spans="3:17" x14ac:dyDescent="0.25">
      <c r="C9671" s="12"/>
      <c r="D9671" s="7"/>
      <c r="P9671" s="14"/>
      <c r="Q9671" s="13"/>
    </row>
    <row r="9672" spans="3:17" x14ac:dyDescent="0.25">
      <c r="C9672" s="12"/>
      <c r="D9672" s="7"/>
      <c r="P9672" s="14"/>
      <c r="Q9672" s="13"/>
    </row>
    <row r="9673" spans="3:17" x14ac:dyDescent="0.25">
      <c r="C9673" s="12"/>
      <c r="D9673" s="7"/>
      <c r="P9673" s="14"/>
      <c r="Q9673" s="13"/>
    </row>
    <row r="9674" spans="3:17" x14ac:dyDescent="0.25">
      <c r="C9674" s="12"/>
      <c r="D9674" s="7"/>
      <c r="P9674" s="14"/>
      <c r="Q9674" s="13"/>
    </row>
    <row r="9675" spans="3:17" x14ac:dyDescent="0.25">
      <c r="C9675" s="12"/>
      <c r="D9675" s="7"/>
      <c r="P9675" s="14"/>
      <c r="Q9675" s="13"/>
    </row>
    <row r="9676" spans="3:17" x14ac:dyDescent="0.25">
      <c r="C9676" s="12"/>
      <c r="D9676" s="7"/>
      <c r="P9676" s="14"/>
      <c r="Q9676" s="13"/>
    </row>
    <row r="9677" spans="3:17" x14ac:dyDescent="0.25">
      <c r="C9677" s="12"/>
      <c r="D9677" s="7"/>
      <c r="P9677" s="14"/>
      <c r="Q9677" s="13"/>
    </row>
    <row r="9678" spans="3:17" x14ac:dyDescent="0.25">
      <c r="C9678" s="12"/>
      <c r="D9678" s="7"/>
      <c r="P9678" s="14"/>
      <c r="Q9678" s="13"/>
    </row>
    <row r="9679" spans="3:17" x14ac:dyDescent="0.25">
      <c r="C9679" s="12"/>
      <c r="D9679" s="7"/>
      <c r="P9679" s="14"/>
      <c r="Q9679" s="13"/>
    </row>
    <row r="9680" spans="3:17" x14ac:dyDescent="0.25">
      <c r="C9680" s="12"/>
      <c r="D9680" s="7"/>
      <c r="P9680" s="14"/>
      <c r="Q9680" s="13"/>
    </row>
    <row r="9681" spans="3:17" x14ac:dyDescent="0.25">
      <c r="C9681" s="12"/>
      <c r="D9681" s="7"/>
      <c r="P9681" s="14"/>
      <c r="Q9681" s="13"/>
    </row>
    <row r="9682" spans="3:17" x14ac:dyDescent="0.25">
      <c r="C9682" s="12"/>
      <c r="D9682" s="7"/>
      <c r="P9682" s="14"/>
      <c r="Q9682" s="13"/>
    </row>
    <row r="9683" spans="3:17" x14ac:dyDescent="0.25">
      <c r="C9683" s="12"/>
      <c r="D9683" s="7"/>
      <c r="P9683" s="14"/>
      <c r="Q9683" s="13"/>
    </row>
    <row r="9684" spans="3:17" x14ac:dyDescent="0.25">
      <c r="C9684" s="12"/>
      <c r="D9684" s="7"/>
      <c r="P9684" s="14"/>
      <c r="Q9684" s="13"/>
    </row>
    <row r="9685" spans="3:17" x14ac:dyDescent="0.25">
      <c r="C9685" s="12"/>
      <c r="D9685" s="7"/>
      <c r="P9685" s="14"/>
      <c r="Q9685" s="13"/>
    </row>
    <row r="9686" spans="3:17" x14ac:dyDescent="0.25">
      <c r="C9686" s="12"/>
      <c r="D9686" s="7"/>
      <c r="P9686" s="14"/>
      <c r="Q9686" s="13"/>
    </row>
    <row r="9687" spans="3:17" x14ac:dyDescent="0.25">
      <c r="C9687" s="12"/>
      <c r="D9687" s="7"/>
      <c r="P9687" s="14"/>
      <c r="Q9687" s="13"/>
    </row>
    <row r="9688" spans="3:17" x14ac:dyDescent="0.25">
      <c r="C9688" s="12"/>
      <c r="D9688" s="7"/>
      <c r="P9688" s="14"/>
      <c r="Q9688" s="13"/>
    </row>
    <row r="9689" spans="3:17" x14ac:dyDescent="0.25">
      <c r="C9689" s="12"/>
      <c r="D9689" s="7"/>
      <c r="P9689" s="14"/>
      <c r="Q9689" s="13"/>
    </row>
    <row r="9690" spans="3:17" x14ac:dyDescent="0.25">
      <c r="C9690" s="12"/>
      <c r="D9690" s="7"/>
      <c r="P9690" s="14"/>
      <c r="Q9690" s="13"/>
    </row>
    <row r="9691" spans="3:17" x14ac:dyDescent="0.25">
      <c r="C9691" s="12"/>
      <c r="D9691" s="7"/>
      <c r="P9691" s="14"/>
      <c r="Q9691" s="13"/>
    </row>
    <row r="9692" spans="3:17" x14ac:dyDescent="0.25">
      <c r="C9692" s="12"/>
      <c r="D9692" s="7"/>
      <c r="P9692" s="14"/>
      <c r="Q9692" s="13"/>
    </row>
    <row r="9693" spans="3:17" x14ac:dyDescent="0.25">
      <c r="C9693" s="12"/>
      <c r="D9693" s="7"/>
      <c r="P9693" s="14"/>
      <c r="Q9693" s="13"/>
    </row>
    <row r="9694" spans="3:17" x14ac:dyDescent="0.25">
      <c r="C9694" s="12"/>
      <c r="D9694" s="7"/>
      <c r="P9694" s="14"/>
      <c r="Q9694" s="13"/>
    </row>
    <row r="9695" spans="3:17" x14ac:dyDescent="0.25">
      <c r="C9695" s="12"/>
      <c r="D9695" s="7"/>
      <c r="P9695" s="14"/>
      <c r="Q9695" s="13"/>
    </row>
    <row r="9696" spans="3:17" x14ac:dyDescent="0.25">
      <c r="C9696" s="12"/>
      <c r="D9696" s="7"/>
      <c r="P9696" s="14"/>
      <c r="Q9696" s="13"/>
    </row>
    <row r="9697" spans="3:17" x14ac:dyDescent="0.25">
      <c r="C9697" s="12"/>
      <c r="D9697" s="7"/>
      <c r="P9697" s="14"/>
      <c r="Q9697" s="13"/>
    </row>
    <row r="9698" spans="3:17" x14ac:dyDescent="0.25">
      <c r="C9698" s="12"/>
      <c r="D9698" s="7"/>
      <c r="P9698" s="14"/>
      <c r="Q9698" s="13"/>
    </row>
    <row r="9699" spans="3:17" x14ac:dyDescent="0.25">
      <c r="C9699" s="12"/>
      <c r="D9699" s="7"/>
      <c r="P9699" s="14"/>
      <c r="Q9699" s="13"/>
    </row>
    <row r="9700" spans="3:17" x14ac:dyDescent="0.25">
      <c r="C9700" s="12"/>
      <c r="D9700" s="7"/>
      <c r="P9700" s="14"/>
      <c r="Q9700" s="13"/>
    </row>
    <row r="9701" spans="3:17" x14ac:dyDescent="0.25">
      <c r="C9701" s="12"/>
      <c r="D9701" s="7"/>
      <c r="P9701" s="14"/>
      <c r="Q9701" s="13"/>
    </row>
    <row r="9702" spans="3:17" x14ac:dyDescent="0.25">
      <c r="C9702" s="12"/>
      <c r="D9702" s="7"/>
      <c r="P9702" s="14"/>
      <c r="Q9702" s="13"/>
    </row>
    <row r="9703" spans="3:17" x14ac:dyDescent="0.25">
      <c r="C9703" s="12"/>
      <c r="D9703" s="7"/>
      <c r="P9703" s="14"/>
      <c r="Q9703" s="13"/>
    </row>
    <row r="9704" spans="3:17" x14ac:dyDescent="0.25">
      <c r="C9704" s="12"/>
      <c r="D9704" s="7"/>
      <c r="P9704" s="14"/>
      <c r="Q9704" s="13"/>
    </row>
    <row r="9705" spans="3:17" x14ac:dyDescent="0.25">
      <c r="C9705" s="12"/>
      <c r="D9705" s="7"/>
      <c r="P9705" s="14"/>
      <c r="Q9705" s="13"/>
    </row>
    <row r="9706" spans="3:17" x14ac:dyDescent="0.25">
      <c r="C9706" s="12"/>
      <c r="D9706" s="7"/>
      <c r="P9706" s="14"/>
      <c r="Q9706" s="13"/>
    </row>
    <row r="9707" spans="3:17" x14ac:dyDescent="0.25">
      <c r="C9707" s="12"/>
      <c r="D9707" s="7"/>
      <c r="P9707" s="14"/>
      <c r="Q9707" s="13"/>
    </row>
    <row r="9708" spans="3:17" x14ac:dyDescent="0.25">
      <c r="C9708" s="12"/>
      <c r="D9708" s="7"/>
      <c r="P9708" s="14"/>
      <c r="Q9708" s="13"/>
    </row>
    <row r="9709" spans="3:17" x14ac:dyDescent="0.25">
      <c r="C9709" s="12"/>
      <c r="D9709" s="7"/>
      <c r="P9709" s="14"/>
      <c r="Q9709" s="13"/>
    </row>
    <row r="9710" spans="3:17" x14ac:dyDescent="0.25">
      <c r="C9710" s="12"/>
      <c r="D9710" s="7"/>
      <c r="P9710" s="14"/>
      <c r="Q9710" s="13"/>
    </row>
    <row r="9711" spans="3:17" x14ac:dyDescent="0.25">
      <c r="C9711" s="12"/>
      <c r="D9711" s="7"/>
      <c r="P9711" s="14"/>
      <c r="Q9711" s="13"/>
    </row>
    <row r="9712" spans="3:17" x14ac:dyDescent="0.25">
      <c r="C9712" s="12"/>
      <c r="D9712" s="7"/>
      <c r="P9712" s="14"/>
      <c r="Q9712" s="13"/>
    </row>
    <row r="9713" spans="3:17" x14ac:dyDescent="0.25">
      <c r="C9713" s="12"/>
      <c r="D9713" s="7"/>
      <c r="P9713" s="14"/>
      <c r="Q9713" s="13"/>
    </row>
    <row r="9714" spans="3:17" x14ac:dyDescent="0.25">
      <c r="C9714" s="12"/>
      <c r="D9714" s="7"/>
      <c r="P9714" s="14"/>
      <c r="Q9714" s="13"/>
    </row>
    <row r="9715" spans="3:17" x14ac:dyDescent="0.25">
      <c r="C9715" s="12"/>
      <c r="D9715" s="7"/>
      <c r="P9715" s="14"/>
      <c r="Q9715" s="13"/>
    </row>
    <row r="9716" spans="3:17" x14ac:dyDescent="0.25">
      <c r="C9716" s="12"/>
      <c r="D9716" s="7"/>
      <c r="P9716" s="14"/>
      <c r="Q9716" s="13"/>
    </row>
    <row r="9717" spans="3:17" x14ac:dyDescent="0.25">
      <c r="C9717" s="12"/>
      <c r="D9717" s="7"/>
      <c r="P9717" s="14"/>
      <c r="Q9717" s="13"/>
    </row>
    <row r="9718" spans="3:17" x14ac:dyDescent="0.25">
      <c r="C9718" s="12"/>
      <c r="D9718" s="7"/>
      <c r="P9718" s="14"/>
      <c r="Q9718" s="13"/>
    </row>
    <row r="9719" spans="3:17" x14ac:dyDescent="0.25">
      <c r="C9719" s="12"/>
      <c r="D9719" s="7"/>
      <c r="P9719" s="14"/>
      <c r="Q9719" s="13"/>
    </row>
    <row r="9720" spans="3:17" x14ac:dyDescent="0.25">
      <c r="C9720" s="12"/>
      <c r="D9720" s="7"/>
      <c r="P9720" s="14"/>
      <c r="Q9720" s="13"/>
    </row>
    <row r="9721" spans="3:17" x14ac:dyDescent="0.25">
      <c r="C9721" s="12"/>
      <c r="D9721" s="7"/>
      <c r="P9721" s="14"/>
      <c r="Q9721" s="13"/>
    </row>
    <row r="9722" spans="3:17" x14ac:dyDescent="0.25">
      <c r="C9722" s="12"/>
      <c r="D9722" s="7"/>
      <c r="P9722" s="14"/>
      <c r="Q9722" s="13"/>
    </row>
    <row r="9723" spans="3:17" x14ac:dyDescent="0.25">
      <c r="C9723" s="12"/>
      <c r="D9723" s="7"/>
      <c r="P9723" s="14"/>
      <c r="Q9723" s="13"/>
    </row>
    <row r="9724" spans="3:17" x14ac:dyDescent="0.25">
      <c r="C9724" s="12"/>
      <c r="D9724" s="7"/>
      <c r="P9724" s="14"/>
      <c r="Q9724" s="13"/>
    </row>
    <row r="9725" spans="3:17" x14ac:dyDescent="0.25">
      <c r="C9725" s="12"/>
      <c r="D9725" s="7"/>
      <c r="P9725" s="14"/>
      <c r="Q9725" s="13"/>
    </row>
    <row r="9726" spans="3:17" x14ac:dyDescent="0.25">
      <c r="C9726" s="12"/>
      <c r="D9726" s="7"/>
      <c r="P9726" s="14"/>
      <c r="Q9726" s="13"/>
    </row>
    <row r="9727" spans="3:17" x14ac:dyDescent="0.25">
      <c r="C9727" s="12"/>
      <c r="D9727" s="7"/>
      <c r="P9727" s="14"/>
      <c r="Q9727" s="13"/>
    </row>
    <row r="9728" spans="3:17" x14ac:dyDescent="0.25">
      <c r="C9728" s="12"/>
      <c r="D9728" s="7"/>
      <c r="P9728" s="14"/>
      <c r="Q9728" s="13"/>
    </row>
    <row r="9729" spans="3:17" x14ac:dyDescent="0.25">
      <c r="C9729" s="12"/>
      <c r="D9729" s="7"/>
      <c r="P9729" s="14"/>
      <c r="Q9729" s="13"/>
    </row>
    <row r="9730" spans="3:17" x14ac:dyDescent="0.25">
      <c r="C9730" s="12"/>
      <c r="D9730" s="7"/>
      <c r="P9730" s="14"/>
      <c r="Q9730" s="13"/>
    </row>
    <row r="9731" spans="3:17" x14ac:dyDescent="0.25">
      <c r="C9731" s="12"/>
      <c r="D9731" s="7"/>
      <c r="P9731" s="14"/>
      <c r="Q9731" s="13"/>
    </row>
    <row r="9732" spans="3:17" x14ac:dyDescent="0.25">
      <c r="C9732" s="12"/>
      <c r="D9732" s="7"/>
      <c r="P9732" s="14"/>
      <c r="Q9732" s="13"/>
    </row>
    <row r="9733" spans="3:17" x14ac:dyDescent="0.25">
      <c r="C9733" s="12"/>
      <c r="D9733" s="7"/>
      <c r="P9733" s="14"/>
      <c r="Q9733" s="13"/>
    </row>
    <row r="9734" spans="3:17" x14ac:dyDescent="0.25">
      <c r="C9734" s="12"/>
      <c r="D9734" s="7"/>
      <c r="P9734" s="14"/>
      <c r="Q9734" s="13"/>
    </row>
    <row r="9735" spans="3:17" x14ac:dyDescent="0.25">
      <c r="C9735" s="12"/>
      <c r="D9735" s="7"/>
      <c r="P9735" s="14"/>
      <c r="Q9735" s="13"/>
    </row>
    <row r="9736" spans="3:17" x14ac:dyDescent="0.25">
      <c r="C9736" s="12"/>
      <c r="D9736" s="7"/>
      <c r="P9736" s="14"/>
      <c r="Q9736" s="13"/>
    </row>
    <row r="9737" spans="3:17" x14ac:dyDescent="0.25">
      <c r="C9737" s="12"/>
      <c r="D9737" s="7"/>
      <c r="P9737" s="14"/>
      <c r="Q9737" s="13"/>
    </row>
    <row r="9738" spans="3:17" x14ac:dyDescent="0.25">
      <c r="C9738" s="12"/>
      <c r="D9738" s="7"/>
      <c r="P9738" s="14"/>
      <c r="Q9738" s="13"/>
    </row>
    <row r="9739" spans="3:17" x14ac:dyDescent="0.25">
      <c r="C9739" s="12"/>
      <c r="D9739" s="7"/>
      <c r="P9739" s="14"/>
      <c r="Q9739" s="13"/>
    </row>
    <row r="9740" spans="3:17" x14ac:dyDescent="0.25">
      <c r="C9740" s="12"/>
      <c r="D9740" s="7"/>
      <c r="P9740" s="14"/>
      <c r="Q9740" s="13"/>
    </row>
    <row r="9741" spans="3:17" x14ac:dyDescent="0.25">
      <c r="C9741" s="12"/>
      <c r="D9741" s="7"/>
      <c r="P9741" s="14"/>
      <c r="Q9741" s="13"/>
    </row>
    <row r="9742" spans="3:17" x14ac:dyDescent="0.25">
      <c r="C9742" s="12"/>
      <c r="D9742" s="7"/>
      <c r="P9742" s="14"/>
      <c r="Q9742" s="13"/>
    </row>
    <row r="9743" spans="3:17" x14ac:dyDescent="0.25">
      <c r="C9743" s="12"/>
      <c r="D9743" s="7"/>
      <c r="P9743" s="14"/>
      <c r="Q9743" s="13"/>
    </row>
    <row r="9744" spans="3:17" x14ac:dyDescent="0.25">
      <c r="C9744" s="12"/>
      <c r="D9744" s="7"/>
      <c r="P9744" s="14"/>
      <c r="Q9744" s="13"/>
    </row>
    <row r="9745" spans="3:17" x14ac:dyDescent="0.25">
      <c r="C9745" s="12"/>
      <c r="D9745" s="7"/>
      <c r="P9745" s="14"/>
      <c r="Q9745" s="13"/>
    </row>
    <row r="9746" spans="3:17" x14ac:dyDescent="0.25">
      <c r="C9746" s="12"/>
      <c r="D9746" s="7"/>
      <c r="P9746" s="14"/>
      <c r="Q9746" s="13"/>
    </row>
    <row r="9747" spans="3:17" x14ac:dyDescent="0.25">
      <c r="C9747" s="12"/>
      <c r="D9747" s="7"/>
      <c r="P9747" s="14"/>
      <c r="Q9747" s="13"/>
    </row>
    <row r="9748" spans="3:17" x14ac:dyDescent="0.25">
      <c r="C9748" s="12"/>
      <c r="D9748" s="7"/>
      <c r="P9748" s="14"/>
      <c r="Q9748" s="13"/>
    </row>
    <row r="9749" spans="3:17" x14ac:dyDescent="0.25">
      <c r="C9749" s="12"/>
      <c r="D9749" s="7"/>
      <c r="P9749" s="14"/>
      <c r="Q9749" s="13"/>
    </row>
    <row r="9750" spans="3:17" x14ac:dyDescent="0.25">
      <c r="C9750" s="12"/>
      <c r="D9750" s="7"/>
      <c r="P9750" s="14"/>
      <c r="Q9750" s="13"/>
    </row>
    <row r="9751" spans="3:17" x14ac:dyDescent="0.25">
      <c r="C9751" s="12"/>
      <c r="D9751" s="7"/>
      <c r="P9751" s="14"/>
      <c r="Q9751" s="13"/>
    </row>
    <row r="9752" spans="3:17" x14ac:dyDescent="0.25">
      <c r="C9752" s="12"/>
      <c r="D9752" s="7"/>
      <c r="P9752" s="14"/>
      <c r="Q9752" s="13"/>
    </row>
    <row r="9753" spans="3:17" x14ac:dyDescent="0.25">
      <c r="C9753" s="12"/>
      <c r="D9753" s="7"/>
      <c r="P9753" s="14"/>
      <c r="Q9753" s="13"/>
    </row>
    <row r="9754" spans="3:17" x14ac:dyDescent="0.25">
      <c r="C9754" s="12"/>
      <c r="D9754" s="7"/>
      <c r="P9754" s="14"/>
      <c r="Q9754" s="13"/>
    </row>
    <row r="9755" spans="3:17" x14ac:dyDescent="0.25">
      <c r="C9755" s="12"/>
      <c r="D9755" s="7"/>
      <c r="P9755" s="14"/>
      <c r="Q9755" s="13"/>
    </row>
    <row r="9756" spans="3:17" x14ac:dyDescent="0.25">
      <c r="C9756" s="12"/>
      <c r="D9756" s="7"/>
      <c r="P9756" s="14"/>
      <c r="Q9756" s="13"/>
    </row>
    <row r="9757" spans="3:17" x14ac:dyDescent="0.25">
      <c r="C9757" s="12"/>
      <c r="D9757" s="7"/>
      <c r="P9757" s="14"/>
      <c r="Q9757" s="13"/>
    </row>
    <row r="9758" spans="3:17" x14ac:dyDescent="0.25">
      <c r="C9758" s="12"/>
      <c r="D9758" s="7"/>
      <c r="P9758" s="14"/>
      <c r="Q9758" s="13"/>
    </row>
    <row r="9759" spans="3:17" x14ac:dyDescent="0.25">
      <c r="C9759" s="12"/>
      <c r="D9759" s="7"/>
      <c r="P9759" s="14"/>
      <c r="Q9759" s="13"/>
    </row>
    <row r="9760" spans="3:17" x14ac:dyDescent="0.25">
      <c r="C9760" s="12"/>
      <c r="D9760" s="7"/>
      <c r="P9760" s="14"/>
      <c r="Q9760" s="13"/>
    </row>
    <row r="9761" spans="3:17" x14ac:dyDescent="0.25">
      <c r="C9761" s="12"/>
      <c r="D9761" s="7"/>
      <c r="P9761" s="14"/>
      <c r="Q9761" s="13"/>
    </row>
    <row r="9762" spans="3:17" x14ac:dyDescent="0.25">
      <c r="C9762" s="12"/>
      <c r="D9762" s="7"/>
      <c r="P9762" s="14"/>
      <c r="Q9762" s="13"/>
    </row>
    <row r="9763" spans="3:17" x14ac:dyDescent="0.25">
      <c r="C9763" s="12"/>
      <c r="D9763" s="7"/>
      <c r="P9763" s="14"/>
      <c r="Q9763" s="13"/>
    </row>
    <row r="9764" spans="3:17" x14ac:dyDescent="0.25">
      <c r="C9764" s="12"/>
      <c r="D9764" s="7"/>
      <c r="P9764" s="14"/>
      <c r="Q9764" s="13"/>
    </row>
    <row r="9765" spans="3:17" x14ac:dyDescent="0.25">
      <c r="C9765" s="12"/>
      <c r="D9765" s="7"/>
      <c r="P9765" s="14"/>
      <c r="Q9765" s="13"/>
    </row>
    <row r="9766" spans="3:17" x14ac:dyDescent="0.25">
      <c r="C9766" s="12"/>
      <c r="D9766" s="7"/>
      <c r="P9766" s="14"/>
      <c r="Q9766" s="13"/>
    </row>
    <row r="9767" spans="3:17" x14ac:dyDescent="0.25">
      <c r="C9767" s="12"/>
      <c r="D9767" s="7"/>
      <c r="P9767" s="14"/>
      <c r="Q9767" s="13"/>
    </row>
    <row r="9768" spans="3:17" x14ac:dyDescent="0.25">
      <c r="C9768" s="12"/>
      <c r="D9768" s="7"/>
      <c r="P9768" s="14"/>
      <c r="Q9768" s="13"/>
    </row>
    <row r="9769" spans="3:17" x14ac:dyDescent="0.25">
      <c r="C9769" s="12"/>
      <c r="D9769" s="7"/>
      <c r="P9769" s="14"/>
      <c r="Q9769" s="13"/>
    </row>
    <row r="9770" spans="3:17" x14ac:dyDescent="0.25">
      <c r="C9770" s="12"/>
      <c r="D9770" s="7"/>
      <c r="P9770" s="14"/>
      <c r="Q9770" s="13"/>
    </row>
    <row r="9771" spans="3:17" x14ac:dyDescent="0.25">
      <c r="C9771" s="12"/>
      <c r="D9771" s="7"/>
      <c r="P9771" s="14"/>
      <c r="Q9771" s="13"/>
    </row>
    <row r="9772" spans="3:17" x14ac:dyDescent="0.25">
      <c r="C9772" s="12"/>
      <c r="D9772" s="7"/>
      <c r="P9772" s="14"/>
      <c r="Q9772" s="13"/>
    </row>
    <row r="9773" spans="3:17" x14ac:dyDescent="0.25">
      <c r="C9773" s="12"/>
      <c r="D9773" s="7"/>
      <c r="P9773" s="14"/>
      <c r="Q9773" s="13"/>
    </row>
    <row r="9774" spans="3:17" x14ac:dyDescent="0.25">
      <c r="C9774" s="12"/>
      <c r="D9774" s="7"/>
      <c r="P9774" s="14"/>
      <c r="Q9774" s="13"/>
    </row>
    <row r="9775" spans="3:17" x14ac:dyDescent="0.25">
      <c r="C9775" s="12"/>
      <c r="D9775" s="7"/>
      <c r="P9775" s="14"/>
      <c r="Q9775" s="13"/>
    </row>
    <row r="9776" spans="3:17" x14ac:dyDescent="0.25">
      <c r="C9776" s="12"/>
      <c r="D9776" s="7"/>
      <c r="P9776" s="14"/>
      <c r="Q9776" s="13"/>
    </row>
    <row r="9777" spans="3:17" x14ac:dyDescent="0.25">
      <c r="C9777" s="12"/>
      <c r="D9777" s="7"/>
      <c r="P9777" s="14"/>
      <c r="Q9777" s="13"/>
    </row>
    <row r="9778" spans="3:17" x14ac:dyDescent="0.25">
      <c r="C9778" s="12"/>
      <c r="D9778" s="7"/>
      <c r="P9778" s="14"/>
      <c r="Q9778" s="13"/>
    </row>
    <row r="9779" spans="3:17" x14ac:dyDescent="0.25">
      <c r="C9779" s="12"/>
      <c r="D9779" s="7"/>
      <c r="P9779" s="14"/>
      <c r="Q9779" s="13"/>
    </row>
    <row r="9780" spans="3:17" x14ac:dyDescent="0.25">
      <c r="C9780" s="12"/>
      <c r="D9780" s="7"/>
      <c r="P9780" s="14"/>
      <c r="Q9780" s="13"/>
    </row>
    <row r="9781" spans="3:17" x14ac:dyDescent="0.25">
      <c r="C9781" s="12"/>
      <c r="D9781" s="7"/>
      <c r="P9781" s="14"/>
      <c r="Q9781" s="13"/>
    </row>
    <row r="9782" spans="3:17" x14ac:dyDescent="0.25">
      <c r="C9782" s="12"/>
      <c r="D9782" s="7"/>
      <c r="P9782" s="14"/>
      <c r="Q9782" s="13"/>
    </row>
    <row r="9783" spans="3:17" x14ac:dyDescent="0.25">
      <c r="C9783" s="12"/>
      <c r="D9783" s="7"/>
      <c r="P9783" s="14"/>
      <c r="Q9783" s="13"/>
    </row>
    <row r="9784" spans="3:17" x14ac:dyDescent="0.25">
      <c r="C9784" s="12"/>
      <c r="D9784" s="7"/>
      <c r="P9784" s="14"/>
      <c r="Q9784" s="13"/>
    </row>
    <row r="9785" spans="3:17" x14ac:dyDescent="0.25">
      <c r="C9785" s="12"/>
      <c r="D9785" s="7"/>
      <c r="P9785" s="14"/>
      <c r="Q9785" s="13"/>
    </row>
    <row r="9786" spans="3:17" x14ac:dyDescent="0.25">
      <c r="C9786" s="12"/>
      <c r="D9786" s="7"/>
      <c r="P9786" s="14"/>
      <c r="Q9786" s="13"/>
    </row>
    <row r="9787" spans="3:17" x14ac:dyDescent="0.25">
      <c r="C9787" s="12"/>
      <c r="D9787" s="7"/>
      <c r="P9787" s="14"/>
      <c r="Q9787" s="13"/>
    </row>
    <row r="9788" spans="3:17" x14ac:dyDescent="0.25">
      <c r="C9788" s="12"/>
      <c r="D9788" s="7"/>
      <c r="P9788" s="14"/>
      <c r="Q9788" s="13"/>
    </row>
    <row r="9789" spans="3:17" x14ac:dyDescent="0.25">
      <c r="C9789" s="12"/>
      <c r="D9789" s="7"/>
      <c r="P9789" s="14"/>
      <c r="Q9789" s="13"/>
    </row>
    <row r="9790" spans="3:17" x14ac:dyDescent="0.25">
      <c r="C9790" s="12"/>
      <c r="D9790" s="7"/>
      <c r="P9790" s="14"/>
      <c r="Q9790" s="13"/>
    </row>
    <row r="9791" spans="3:17" x14ac:dyDescent="0.25">
      <c r="C9791" s="12"/>
      <c r="D9791" s="7"/>
      <c r="P9791" s="14"/>
      <c r="Q9791" s="13"/>
    </row>
    <row r="9792" spans="3:17" x14ac:dyDescent="0.25">
      <c r="C9792" s="12"/>
      <c r="D9792" s="7"/>
      <c r="P9792" s="14"/>
      <c r="Q9792" s="13"/>
    </row>
    <row r="9793" spans="3:17" x14ac:dyDescent="0.25">
      <c r="C9793" s="12"/>
      <c r="D9793" s="7"/>
      <c r="P9793" s="14"/>
      <c r="Q9793" s="13"/>
    </row>
    <row r="9794" spans="3:17" x14ac:dyDescent="0.25">
      <c r="C9794" s="12"/>
      <c r="D9794" s="7"/>
      <c r="P9794" s="14"/>
      <c r="Q9794" s="13"/>
    </row>
    <row r="9795" spans="3:17" x14ac:dyDescent="0.25">
      <c r="C9795" s="12"/>
      <c r="D9795" s="7"/>
      <c r="P9795" s="14"/>
      <c r="Q9795" s="13"/>
    </row>
    <row r="9796" spans="3:17" x14ac:dyDescent="0.25">
      <c r="C9796" s="12"/>
      <c r="D9796" s="7"/>
      <c r="P9796" s="14"/>
      <c r="Q9796" s="13"/>
    </row>
    <row r="9797" spans="3:17" x14ac:dyDescent="0.25">
      <c r="C9797" s="12"/>
      <c r="D9797" s="7"/>
      <c r="P9797" s="14"/>
      <c r="Q9797" s="13"/>
    </row>
    <row r="9798" spans="3:17" x14ac:dyDescent="0.25">
      <c r="C9798" s="12"/>
      <c r="D9798" s="7"/>
      <c r="P9798" s="14"/>
      <c r="Q9798" s="13"/>
    </row>
    <row r="9799" spans="3:17" x14ac:dyDescent="0.25">
      <c r="C9799" s="12"/>
      <c r="D9799" s="7"/>
      <c r="P9799" s="14"/>
      <c r="Q9799" s="13"/>
    </row>
    <row r="9800" spans="3:17" x14ac:dyDescent="0.25">
      <c r="C9800" s="12"/>
      <c r="D9800" s="7"/>
      <c r="P9800" s="14"/>
      <c r="Q9800" s="13"/>
    </row>
    <row r="9801" spans="3:17" x14ac:dyDescent="0.25">
      <c r="C9801" s="12"/>
      <c r="D9801" s="7"/>
      <c r="P9801" s="14"/>
      <c r="Q9801" s="13"/>
    </row>
    <row r="9802" spans="3:17" x14ac:dyDescent="0.25">
      <c r="C9802" s="12"/>
      <c r="D9802" s="7"/>
      <c r="P9802" s="14"/>
      <c r="Q9802" s="13"/>
    </row>
    <row r="9803" spans="3:17" x14ac:dyDescent="0.25">
      <c r="C9803" s="12"/>
      <c r="D9803" s="7"/>
      <c r="P9803" s="14"/>
      <c r="Q9803" s="13"/>
    </row>
    <row r="9804" spans="3:17" x14ac:dyDescent="0.25">
      <c r="C9804" s="12"/>
      <c r="D9804" s="7"/>
      <c r="P9804" s="14"/>
      <c r="Q9804" s="13"/>
    </row>
    <row r="9805" spans="3:17" x14ac:dyDescent="0.25">
      <c r="C9805" s="12"/>
      <c r="D9805" s="7"/>
      <c r="P9805" s="14"/>
      <c r="Q9805" s="13"/>
    </row>
    <row r="9806" spans="3:17" x14ac:dyDescent="0.25">
      <c r="C9806" s="12"/>
      <c r="D9806" s="7"/>
      <c r="P9806" s="14"/>
      <c r="Q9806" s="13"/>
    </row>
    <row r="9807" spans="3:17" x14ac:dyDescent="0.25">
      <c r="C9807" s="12"/>
      <c r="D9807" s="7"/>
      <c r="P9807" s="14"/>
      <c r="Q9807" s="13"/>
    </row>
    <row r="9808" spans="3:17" x14ac:dyDescent="0.25">
      <c r="C9808" s="12"/>
      <c r="D9808" s="7"/>
      <c r="P9808" s="14"/>
      <c r="Q9808" s="13"/>
    </row>
    <row r="9809" spans="3:17" x14ac:dyDescent="0.25">
      <c r="C9809" s="12"/>
      <c r="D9809" s="7"/>
      <c r="P9809" s="14"/>
      <c r="Q9809" s="13"/>
    </row>
    <row r="9810" spans="3:17" x14ac:dyDescent="0.25">
      <c r="C9810" s="12"/>
      <c r="D9810" s="7"/>
      <c r="P9810" s="14"/>
      <c r="Q9810" s="13"/>
    </row>
    <row r="9811" spans="3:17" x14ac:dyDescent="0.25">
      <c r="C9811" s="12"/>
      <c r="D9811" s="7"/>
      <c r="P9811" s="14"/>
      <c r="Q9811" s="13"/>
    </row>
    <row r="9812" spans="3:17" x14ac:dyDescent="0.25">
      <c r="C9812" s="12"/>
      <c r="D9812" s="7"/>
      <c r="P9812" s="14"/>
      <c r="Q9812" s="13"/>
    </row>
    <row r="9813" spans="3:17" x14ac:dyDescent="0.25">
      <c r="C9813" s="12"/>
      <c r="D9813" s="7"/>
      <c r="P9813" s="14"/>
      <c r="Q9813" s="13"/>
    </row>
    <row r="9814" spans="3:17" x14ac:dyDescent="0.25">
      <c r="C9814" s="12"/>
      <c r="D9814" s="7"/>
      <c r="P9814" s="14"/>
      <c r="Q9814" s="13"/>
    </row>
    <row r="9815" spans="3:17" x14ac:dyDescent="0.25">
      <c r="C9815" s="12"/>
      <c r="D9815" s="7"/>
      <c r="P9815" s="14"/>
      <c r="Q9815" s="13"/>
    </row>
    <row r="9816" spans="3:17" x14ac:dyDescent="0.25">
      <c r="C9816" s="12"/>
      <c r="D9816" s="7"/>
      <c r="P9816" s="14"/>
      <c r="Q9816" s="13"/>
    </row>
    <row r="9817" spans="3:17" x14ac:dyDescent="0.25">
      <c r="C9817" s="12"/>
      <c r="D9817" s="7"/>
      <c r="P9817" s="14"/>
      <c r="Q9817" s="13"/>
    </row>
    <row r="9818" spans="3:17" x14ac:dyDescent="0.25">
      <c r="C9818" s="12"/>
      <c r="D9818" s="7"/>
      <c r="P9818" s="14"/>
      <c r="Q9818" s="13"/>
    </row>
    <row r="9819" spans="3:17" x14ac:dyDescent="0.25">
      <c r="C9819" s="12"/>
      <c r="D9819" s="7"/>
      <c r="P9819" s="14"/>
      <c r="Q9819" s="13"/>
    </row>
    <row r="9820" spans="3:17" x14ac:dyDescent="0.25">
      <c r="C9820" s="12"/>
      <c r="D9820" s="7"/>
      <c r="P9820" s="14"/>
      <c r="Q9820" s="13"/>
    </row>
    <row r="9821" spans="3:17" x14ac:dyDescent="0.25">
      <c r="C9821" s="12"/>
      <c r="D9821" s="7"/>
      <c r="P9821" s="14"/>
      <c r="Q9821" s="13"/>
    </row>
    <row r="9822" spans="3:17" x14ac:dyDescent="0.25">
      <c r="C9822" s="12"/>
      <c r="D9822" s="7"/>
      <c r="P9822" s="14"/>
      <c r="Q9822" s="13"/>
    </row>
    <row r="9823" spans="3:17" x14ac:dyDescent="0.25">
      <c r="C9823" s="12"/>
      <c r="D9823" s="7"/>
      <c r="P9823" s="14"/>
      <c r="Q9823" s="13"/>
    </row>
    <row r="9824" spans="3:17" x14ac:dyDescent="0.25">
      <c r="C9824" s="12"/>
      <c r="D9824" s="7"/>
      <c r="P9824" s="14"/>
      <c r="Q9824" s="13"/>
    </row>
    <row r="9825" spans="3:17" x14ac:dyDescent="0.25">
      <c r="C9825" s="12"/>
      <c r="D9825" s="7"/>
      <c r="P9825" s="14"/>
      <c r="Q9825" s="13"/>
    </row>
    <row r="9826" spans="3:17" x14ac:dyDescent="0.25">
      <c r="C9826" s="12"/>
      <c r="D9826" s="7"/>
      <c r="P9826" s="14"/>
      <c r="Q9826" s="13"/>
    </row>
    <row r="9827" spans="3:17" x14ac:dyDescent="0.25">
      <c r="C9827" s="12"/>
      <c r="D9827" s="7"/>
      <c r="P9827" s="14"/>
      <c r="Q9827" s="13"/>
    </row>
    <row r="9828" spans="3:17" x14ac:dyDescent="0.25">
      <c r="C9828" s="12"/>
      <c r="D9828" s="7"/>
      <c r="P9828" s="14"/>
      <c r="Q9828" s="13"/>
    </row>
    <row r="9829" spans="3:17" x14ac:dyDescent="0.25">
      <c r="C9829" s="12"/>
      <c r="D9829" s="7"/>
      <c r="P9829" s="14"/>
      <c r="Q9829" s="13"/>
    </row>
    <row r="9830" spans="3:17" x14ac:dyDescent="0.25">
      <c r="C9830" s="12"/>
      <c r="D9830" s="7"/>
      <c r="P9830" s="14"/>
      <c r="Q9830" s="13"/>
    </row>
    <row r="9831" spans="3:17" x14ac:dyDescent="0.25">
      <c r="C9831" s="12"/>
      <c r="D9831" s="7"/>
      <c r="P9831" s="14"/>
      <c r="Q9831" s="13"/>
    </row>
    <row r="9832" spans="3:17" x14ac:dyDescent="0.25">
      <c r="C9832" s="12"/>
      <c r="D9832" s="7"/>
      <c r="P9832" s="14"/>
      <c r="Q9832" s="13"/>
    </row>
    <row r="9833" spans="3:17" x14ac:dyDescent="0.25">
      <c r="C9833" s="12"/>
      <c r="D9833" s="7"/>
      <c r="P9833" s="14"/>
      <c r="Q9833" s="13"/>
    </row>
    <row r="9834" spans="3:17" x14ac:dyDescent="0.25">
      <c r="C9834" s="12"/>
      <c r="D9834" s="7"/>
      <c r="P9834" s="14"/>
      <c r="Q9834" s="13"/>
    </row>
    <row r="9835" spans="3:17" x14ac:dyDescent="0.25">
      <c r="C9835" s="12"/>
      <c r="D9835" s="7"/>
      <c r="P9835" s="14"/>
      <c r="Q9835" s="13"/>
    </row>
    <row r="9836" spans="3:17" x14ac:dyDescent="0.25">
      <c r="C9836" s="12"/>
      <c r="D9836" s="7"/>
      <c r="P9836" s="14"/>
      <c r="Q9836" s="13"/>
    </row>
    <row r="9837" spans="3:17" x14ac:dyDescent="0.25">
      <c r="C9837" s="12"/>
      <c r="D9837" s="7"/>
      <c r="P9837" s="14"/>
      <c r="Q9837" s="13"/>
    </row>
    <row r="9838" spans="3:17" x14ac:dyDescent="0.25">
      <c r="C9838" s="12"/>
      <c r="D9838" s="7"/>
      <c r="P9838" s="14"/>
      <c r="Q9838" s="13"/>
    </row>
    <row r="9839" spans="3:17" x14ac:dyDescent="0.25">
      <c r="C9839" s="12"/>
      <c r="D9839" s="7"/>
      <c r="P9839" s="14"/>
      <c r="Q9839" s="13"/>
    </row>
    <row r="9840" spans="3:17" x14ac:dyDescent="0.25">
      <c r="C9840" s="12"/>
      <c r="D9840" s="7"/>
      <c r="P9840" s="14"/>
      <c r="Q9840" s="13"/>
    </row>
    <row r="9841" spans="3:17" x14ac:dyDescent="0.25">
      <c r="C9841" s="12"/>
      <c r="D9841" s="7"/>
      <c r="P9841" s="14"/>
      <c r="Q9841" s="13"/>
    </row>
    <row r="9842" spans="3:17" x14ac:dyDescent="0.25">
      <c r="C9842" s="12"/>
      <c r="D9842" s="7"/>
      <c r="P9842" s="14"/>
      <c r="Q9842" s="13"/>
    </row>
    <row r="9843" spans="3:17" x14ac:dyDescent="0.25">
      <c r="C9843" s="12"/>
      <c r="D9843" s="7"/>
      <c r="P9843" s="14"/>
      <c r="Q9843" s="13"/>
    </row>
    <row r="9844" spans="3:17" x14ac:dyDescent="0.25">
      <c r="C9844" s="12"/>
      <c r="D9844" s="7"/>
      <c r="P9844" s="14"/>
      <c r="Q9844" s="13"/>
    </row>
    <row r="9845" spans="3:17" x14ac:dyDescent="0.25">
      <c r="C9845" s="12"/>
      <c r="D9845" s="7"/>
      <c r="P9845" s="14"/>
      <c r="Q9845" s="13"/>
    </row>
    <row r="9846" spans="3:17" x14ac:dyDescent="0.25">
      <c r="C9846" s="12"/>
      <c r="D9846" s="7"/>
      <c r="P9846" s="14"/>
      <c r="Q9846" s="13"/>
    </row>
    <row r="9847" spans="3:17" x14ac:dyDescent="0.25">
      <c r="C9847" s="12"/>
      <c r="D9847" s="7"/>
      <c r="P9847" s="14"/>
      <c r="Q9847" s="13"/>
    </row>
    <row r="9848" spans="3:17" x14ac:dyDescent="0.25">
      <c r="C9848" s="12"/>
      <c r="D9848" s="7"/>
      <c r="P9848" s="14"/>
      <c r="Q9848" s="13"/>
    </row>
    <row r="9849" spans="3:17" x14ac:dyDescent="0.25">
      <c r="C9849" s="12"/>
      <c r="D9849" s="7"/>
      <c r="P9849" s="14"/>
      <c r="Q9849" s="13"/>
    </row>
    <row r="9850" spans="3:17" x14ac:dyDescent="0.25">
      <c r="C9850" s="12"/>
      <c r="D9850" s="7"/>
      <c r="P9850" s="14"/>
      <c r="Q9850" s="13"/>
    </row>
    <row r="9851" spans="3:17" x14ac:dyDescent="0.25">
      <c r="C9851" s="12"/>
      <c r="D9851" s="7"/>
      <c r="P9851" s="14"/>
      <c r="Q9851" s="13"/>
    </row>
    <row r="9852" spans="3:17" x14ac:dyDescent="0.25">
      <c r="C9852" s="12"/>
      <c r="D9852" s="7"/>
      <c r="P9852" s="14"/>
      <c r="Q9852" s="13"/>
    </row>
    <row r="9853" spans="3:17" x14ac:dyDescent="0.25">
      <c r="C9853" s="12"/>
      <c r="D9853" s="7"/>
      <c r="P9853" s="14"/>
      <c r="Q9853" s="13"/>
    </row>
    <row r="9854" spans="3:17" x14ac:dyDescent="0.25">
      <c r="C9854" s="12"/>
      <c r="D9854" s="7"/>
      <c r="P9854" s="14"/>
      <c r="Q9854" s="13"/>
    </row>
    <row r="9855" spans="3:17" x14ac:dyDescent="0.25">
      <c r="C9855" s="12"/>
      <c r="D9855" s="7"/>
      <c r="P9855" s="14"/>
      <c r="Q9855" s="13"/>
    </row>
    <row r="9856" spans="3:17" x14ac:dyDescent="0.25">
      <c r="C9856" s="12"/>
      <c r="D9856" s="7"/>
      <c r="P9856" s="14"/>
      <c r="Q9856" s="13"/>
    </row>
    <row r="9857" spans="3:17" x14ac:dyDescent="0.25">
      <c r="C9857" s="12"/>
      <c r="D9857" s="7"/>
      <c r="P9857" s="14"/>
      <c r="Q9857" s="13"/>
    </row>
    <row r="9858" spans="3:17" x14ac:dyDescent="0.25">
      <c r="C9858" s="12"/>
      <c r="D9858" s="7"/>
      <c r="P9858" s="14"/>
      <c r="Q9858" s="13"/>
    </row>
    <row r="9859" spans="3:17" x14ac:dyDescent="0.25">
      <c r="C9859" s="12"/>
      <c r="D9859" s="7"/>
      <c r="P9859" s="14"/>
      <c r="Q9859" s="13"/>
    </row>
    <row r="9860" spans="3:17" x14ac:dyDescent="0.25">
      <c r="C9860" s="12"/>
      <c r="D9860" s="7"/>
      <c r="P9860" s="14"/>
      <c r="Q9860" s="13"/>
    </row>
    <row r="9861" spans="3:17" x14ac:dyDescent="0.25">
      <c r="C9861" s="12"/>
      <c r="D9861" s="7"/>
      <c r="P9861" s="14"/>
      <c r="Q9861" s="13"/>
    </row>
    <row r="9862" spans="3:17" x14ac:dyDescent="0.25">
      <c r="C9862" s="12"/>
      <c r="D9862" s="7"/>
      <c r="P9862" s="14"/>
      <c r="Q9862" s="13"/>
    </row>
    <row r="9863" spans="3:17" x14ac:dyDescent="0.25">
      <c r="C9863" s="12"/>
      <c r="D9863" s="7"/>
      <c r="P9863" s="14"/>
      <c r="Q9863" s="13"/>
    </row>
    <row r="9864" spans="3:17" x14ac:dyDescent="0.25">
      <c r="C9864" s="12"/>
      <c r="D9864" s="7"/>
      <c r="P9864" s="14"/>
      <c r="Q9864" s="13"/>
    </row>
    <row r="9865" spans="3:17" x14ac:dyDescent="0.25">
      <c r="C9865" s="12"/>
      <c r="D9865" s="7"/>
      <c r="P9865" s="14"/>
      <c r="Q9865" s="13"/>
    </row>
    <row r="9866" spans="3:17" x14ac:dyDescent="0.25">
      <c r="C9866" s="12"/>
      <c r="D9866" s="7"/>
      <c r="P9866" s="14"/>
      <c r="Q9866" s="13"/>
    </row>
    <row r="9867" spans="3:17" x14ac:dyDescent="0.25">
      <c r="C9867" s="12"/>
      <c r="D9867" s="7"/>
      <c r="P9867" s="14"/>
      <c r="Q9867" s="13"/>
    </row>
    <row r="9868" spans="3:17" x14ac:dyDescent="0.25">
      <c r="C9868" s="12"/>
      <c r="D9868" s="7"/>
      <c r="P9868" s="14"/>
      <c r="Q9868" s="13"/>
    </row>
    <row r="9869" spans="3:17" x14ac:dyDescent="0.25">
      <c r="C9869" s="12"/>
      <c r="D9869" s="7"/>
      <c r="P9869" s="14"/>
      <c r="Q9869" s="13"/>
    </row>
    <row r="9870" spans="3:17" x14ac:dyDescent="0.25">
      <c r="C9870" s="12"/>
      <c r="D9870" s="7"/>
      <c r="P9870" s="14"/>
      <c r="Q9870" s="13"/>
    </row>
    <row r="9871" spans="3:17" x14ac:dyDescent="0.25">
      <c r="C9871" s="12"/>
      <c r="D9871" s="7"/>
      <c r="P9871" s="14"/>
      <c r="Q9871" s="13"/>
    </row>
    <row r="9872" spans="3:17" x14ac:dyDescent="0.25">
      <c r="C9872" s="12"/>
      <c r="D9872" s="7"/>
      <c r="P9872" s="14"/>
      <c r="Q9872" s="13"/>
    </row>
    <row r="9873" spans="3:17" x14ac:dyDescent="0.25">
      <c r="C9873" s="12"/>
      <c r="D9873" s="7"/>
      <c r="P9873" s="14"/>
      <c r="Q9873" s="13"/>
    </row>
    <row r="9874" spans="3:17" x14ac:dyDescent="0.25">
      <c r="C9874" s="12"/>
      <c r="D9874" s="7"/>
      <c r="P9874" s="14"/>
      <c r="Q9874" s="13"/>
    </row>
    <row r="9875" spans="3:17" x14ac:dyDescent="0.25">
      <c r="C9875" s="12"/>
      <c r="D9875" s="7"/>
      <c r="P9875" s="14"/>
      <c r="Q9875" s="13"/>
    </row>
    <row r="9876" spans="3:17" x14ac:dyDescent="0.25">
      <c r="C9876" s="12"/>
      <c r="D9876" s="7"/>
      <c r="P9876" s="14"/>
      <c r="Q9876" s="13"/>
    </row>
    <row r="9877" spans="3:17" x14ac:dyDescent="0.25">
      <c r="C9877" s="12"/>
      <c r="D9877" s="7"/>
      <c r="P9877" s="14"/>
      <c r="Q9877" s="13"/>
    </row>
    <row r="9878" spans="3:17" x14ac:dyDescent="0.25">
      <c r="C9878" s="12"/>
      <c r="D9878" s="7"/>
      <c r="P9878" s="14"/>
      <c r="Q9878" s="13"/>
    </row>
    <row r="9879" spans="3:17" x14ac:dyDescent="0.25">
      <c r="C9879" s="12"/>
      <c r="D9879" s="7"/>
      <c r="P9879" s="14"/>
      <c r="Q9879" s="13"/>
    </row>
    <row r="9880" spans="3:17" x14ac:dyDescent="0.25">
      <c r="C9880" s="12"/>
      <c r="D9880" s="7"/>
      <c r="P9880" s="14"/>
      <c r="Q9880" s="13"/>
    </row>
    <row r="9881" spans="3:17" x14ac:dyDescent="0.25">
      <c r="C9881" s="12"/>
      <c r="D9881" s="7"/>
      <c r="P9881" s="14"/>
      <c r="Q9881" s="13"/>
    </row>
    <row r="9882" spans="3:17" x14ac:dyDescent="0.25">
      <c r="C9882" s="12"/>
      <c r="D9882" s="7"/>
      <c r="P9882" s="14"/>
      <c r="Q9882" s="13"/>
    </row>
    <row r="9883" spans="3:17" x14ac:dyDescent="0.25">
      <c r="C9883" s="12"/>
      <c r="D9883" s="7"/>
      <c r="P9883" s="14"/>
      <c r="Q9883" s="13"/>
    </row>
    <row r="9884" spans="3:17" x14ac:dyDescent="0.25">
      <c r="C9884" s="12"/>
      <c r="D9884" s="7"/>
      <c r="P9884" s="14"/>
      <c r="Q9884" s="13"/>
    </row>
    <row r="9885" spans="3:17" x14ac:dyDescent="0.25">
      <c r="C9885" s="12"/>
      <c r="D9885" s="7"/>
      <c r="P9885" s="14"/>
      <c r="Q9885" s="13"/>
    </row>
    <row r="9886" spans="3:17" x14ac:dyDescent="0.25">
      <c r="C9886" s="12"/>
      <c r="D9886" s="7"/>
      <c r="P9886" s="14"/>
      <c r="Q9886" s="13"/>
    </row>
    <row r="9887" spans="3:17" x14ac:dyDescent="0.25">
      <c r="C9887" s="12"/>
      <c r="D9887" s="7"/>
      <c r="P9887" s="14"/>
      <c r="Q9887" s="13"/>
    </row>
    <row r="9888" spans="3:17" x14ac:dyDescent="0.25">
      <c r="C9888" s="12"/>
      <c r="D9888" s="7"/>
      <c r="P9888" s="14"/>
      <c r="Q9888" s="13"/>
    </row>
    <row r="9889" spans="3:17" x14ac:dyDescent="0.25">
      <c r="C9889" s="12"/>
      <c r="D9889" s="7"/>
      <c r="P9889" s="14"/>
      <c r="Q9889" s="13"/>
    </row>
    <row r="9890" spans="3:17" x14ac:dyDescent="0.25">
      <c r="C9890" s="12"/>
      <c r="D9890" s="7"/>
      <c r="P9890" s="14"/>
      <c r="Q9890" s="13"/>
    </row>
    <row r="9891" spans="3:17" x14ac:dyDescent="0.25">
      <c r="C9891" s="12"/>
      <c r="D9891" s="7"/>
      <c r="P9891" s="14"/>
      <c r="Q9891" s="13"/>
    </row>
    <row r="9892" spans="3:17" x14ac:dyDescent="0.25">
      <c r="C9892" s="12"/>
      <c r="D9892" s="7"/>
      <c r="P9892" s="14"/>
      <c r="Q9892" s="13"/>
    </row>
    <row r="9893" spans="3:17" x14ac:dyDescent="0.25">
      <c r="C9893" s="12"/>
      <c r="D9893" s="7"/>
      <c r="P9893" s="14"/>
      <c r="Q9893" s="13"/>
    </row>
    <row r="9894" spans="3:17" x14ac:dyDescent="0.25">
      <c r="C9894" s="12"/>
      <c r="D9894" s="7"/>
      <c r="P9894" s="14"/>
      <c r="Q9894" s="13"/>
    </row>
    <row r="9895" spans="3:17" x14ac:dyDescent="0.25">
      <c r="C9895" s="12"/>
      <c r="D9895" s="7"/>
      <c r="P9895" s="14"/>
      <c r="Q9895" s="13"/>
    </row>
    <row r="9896" spans="3:17" x14ac:dyDescent="0.25">
      <c r="C9896" s="12"/>
      <c r="D9896" s="7"/>
      <c r="P9896" s="14"/>
      <c r="Q9896" s="13"/>
    </row>
    <row r="9897" spans="3:17" x14ac:dyDescent="0.25">
      <c r="C9897" s="12"/>
      <c r="D9897" s="7"/>
      <c r="P9897" s="14"/>
      <c r="Q9897" s="13"/>
    </row>
    <row r="9898" spans="3:17" x14ac:dyDescent="0.25">
      <c r="C9898" s="12"/>
      <c r="D9898" s="7"/>
      <c r="P9898" s="14"/>
      <c r="Q9898" s="13"/>
    </row>
    <row r="9899" spans="3:17" x14ac:dyDescent="0.25">
      <c r="C9899" s="12"/>
      <c r="D9899" s="7"/>
      <c r="P9899" s="14"/>
      <c r="Q9899" s="13"/>
    </row>
    <row r="9900" spans="3:17" x14ac:dyDescent="0.25">
      <c r="C9900" s="12"/>
      <c r="D9900" s="7"/>
      <c r="P9900" s="14"/>
      <c r="Q9900" s="13"/>
    </row>
    <row r="9901" spans="3:17" x14ac:dyDescent="0.25">
      <c r="C9901" s="12"/>
      <c r="D9901" s="7"/>
      <c r="P9901" s="14"/>
      <c r="Q9901" s="13"/>
    </row>
    <row r="9902" spans="3:17" x14ac:dyDescent="0.25">
      <c r="C9902" s="12"/>
      <c r="D9902" s="7"/>
      <c r="P9902" s="14"/>
      <c r="Q9902" s="13"/>
    </row>
    <row r="9903" spans="3:17" x14ac:dyDescent="0.25">
      <c r="C9903" s="12"/>
      <c r="D9903" s="7"/>
      <c r="P9903" s="14"/>
      <c r="Q9903" s="13"/>
    </row>
    <row r="9904" spans="3:17" x14ac:dyDescent="0.25">
      <c r="C9904" s="12"/>
      <c r="D9904" s="7"/>
      <c r="P9904" s="14"/>
      <c r="Q9904" s="13"/>
    </row>
    <row r="9905" spans="3:17" x14ac:dyDescent="0.25">
      <c r="C9905" s="12"/>
      <c r="D9905" s="7"/>
      <c r="P9905" s="14"/>
      <c r="Q9905" s="13"/>
    </row>
    <row r="9906" spans="3:17" x14ac:dyDescent="0.25">
      <c r="C9906" s="12"/>
      <c r="D9906" s="7"/>
      <c r="P9906" s="14"/>
      <c r="Q9906" s="13"/>
    </row>
    <row r="9907" spans="3:17" x14ac:dyDescent="0.25">
      <c r="C9907" s="12"/>
      <c r="D9907" s="7"/>
      <c r="P9907" s="14"/>
      <c r="Q9907" s="13"/>
    </row>
    <row r="9908" spans="3:17" x14ac:dyDescent="0.25">
      <c r="C9908" s="12"/>
      <c r="D9908" s="7"/>
      <c r="P9908" s="14"/>
      <c r="Q9908" s="13"/>
    </row>
    <row r="9909" spans="3:17" x14ac:dyDescent="0.25">
      <c r="C9909" s="12"/>
      <c r="D9909" s="7"/>
      <c r="P9909" s="14"/>
      <c r="Q9909" s="13"/>
    </row>
    <row r="9910" spans="3:17" x14ac:dyDescent="0.25">
      <c r="C9910" s="12"/>
      <c r="D9910" s="7"/>
      <c r="P9910" s="14"/>
      <c r="Q9910" s="13"/>
    </row>
    <row r="9911" spans="3:17" x14ac:dyDescent="0.25">
      <c r="C9911" s="12"/>
      <c r="D9911" s="7"/>
      <c r="P9911" s="14"/>
      <c r="Q9911" s="13"/>
    </row>
    <row r="9912" spans="3:17" x14ac:dyDescent="0.25">
      <c r="C9912" s="12"/>
      <c r="D9912" s="7"/>
      <c r="P9912" s="14"/>
      <c r="Q9912" s="13"/>
    </row>
    <row r="9913" spans="3:17" x14ac:dyDescent="0.25">
      <c r="C9913" s="12"/>
      <c r="D9913" s="7"/>
      <c r="P9913" s="14"/>
      <c r="Q9913" s="13"/>
    </row>
    <row r="9914" spans="3:17" x14ac:dyDescent="0.25">
      <c r="C9914" s="12"/>
      <c r="D9914" s="7"/>
      <c r="P9914" s="14"/>
      <c r="Q9914" s="13"/>
    </row>
    <row r="9915" spans="3:17" x14ac:dyDescent="0.25">
      <c r="C9915" s="12"/>
      <c r="D9915" s="7"/>
      <c r="P9915" s="14"/>
      <c r="Q9915" s="13"/>
    </row>
    <row r="9916" spans="3:17" x14ac:dyDescent="0.25">
      <c r="C9916" s="12"/>
      <c r="D9916" s="7"/>
      <c r="P9916" s="14"/>
      <c r="Q9916" s="13"/>
    </row>
    <row r="9917" spans="3:17" x14ac:dyDescent="0.25">
      <c r="C9917" s="12"/>
      <c r="D9917" s="7"/>
      <c r="P9917" s="14"/>
      <c r="Q9917" s="13"/>
    </row>
    <row r="9918" spans="3:17" x14ac:dyDescent="0.25">
      <c r="C9918" s="12"/>
      <c r="D9918" s="7"/>
      <c r="P9918" s="14"/>
      <c r="Q9918" s="13"/>
    </row>
    <row r="9919" spans="3:17" x14ac:dyDescent="0.25">
      <c r="C9919" s="12"/>
      <c r="D9919" s="7"/>
      <c r="P9919" s="14"/>
      <c r="Q9919" s="13"/>
    </row>
    <row r="9920" spans="3:17" x14ac:dyDescent="0.25">
      <c r="C9920" s="12"/>
      <c r="D9920" s="7"/>
      <c r="P9920" s="14"/>
      <c r="Q9920" s="13"/>
    </row>
    <row r="9921" spans="3:17" x14ac:dyDescent="0.25">
      <c r="C9921" s="12"/>
      <c r="D9921" s="7"/>
      <c r="P9921" s="14"/>
      <c r="Q9921" s="13"/>
    </row>
    <row r="9922" spans="3:17" x14ac:dyDescent="0.25">
      <c r="C9922" s="12"/>
      <c r="D9922" s="7"/>
      <c r="P9922" s="14"/>
      <c r="Q9922" s="13"/>
    </row>
    <row r="9923" spans="3:17" x14ac:dyDescent="0.25">
      <c r="C9923" s="12"/>
      <c r="D9923" s="7"/>
      <c r="P9923" s="14"/>
      <c r="Q9923" s="13"/>
    </row>
    <row r="9924" spans="3:17" x14ac:dyDescent="0.25">
      <c r="C9924" s="12"/>
      <c r="D9924" s="7"/>
      <c r="P9924" s="14"/>
      <c r="Q9924" s="13"/>
    </row>
    <row r="9925" spans="3:17" x14ac:dyDescent="0.25">
      <c r="C9925" s="12"/>
      <c r="D9925" s="7"/>
      <c r="P9925" s="14"/>
      <c r="Q9925" s="13"/>
    </row>
    <row r="9926" spans="3:17" x14ac:dyDescent="0.25">
      <c r="C9926" s="12"/>
      <c r="D9926" s="7"/>
      <c r="P9926" s="14"/>
      <c r="Q9926" s="13"/>
    </row>
    <row r="9927" spans="3:17" x14ac:dyDescent="0.25">
      <c r="C9927" s="12"/>
      <c r="D9927" s="7"/>
      <c r="P9927" s="14"/>
      <c r="Q9927" s="13"/>
    </row>
    <row r="9928" spans="3:17" x14ac:dyDescent="0.25">
      <c r="C9928" s="12"/>
      <c r="D9928" s="7"/>
      <c r="P9928" s="14"/>
      <c r="Q9928" s="13"/>
    </row>
    <row r="9929" spans="3:17" x14ac:dyDescent="0.25">
      <c r="C9929" s="12"/>
      <c r="D9929" s="7"/>
      <c r="P9929" s="14"/>
      <c r="Q9929" s="13"/>
    </row>
    <row r="9930" spans="3:17" x14ac:dyDescent="0.25">
      <c r="C9930" s="12"/>
      <c r="D9930" s="7"/>
      <c r="P9930" s="14"/>
      <c r="Q9930" s="13"/>
    </row>
    <row r="9931" spans="3:17" x14ac:dyDescent="0.25">
      <c r="C9931" s="12"/>
      <c r="D9931" s="7"/>
      <c r="P9931" s="14"/>
      <c r="Q9931" s="13"/>
    </row>
    <row r="9932" spans="3:17" x14ac:dyDescent="0.25">
      <c r="C9932" s="12"/>
      <c r="D9932" s="7"/>
      <c r="P9932" s="14"/>
      <c r="Q9932" s="13"/>
    </row>
    <row r="9933" spans="3:17" x14ac:dyDescent="0.25">
      <c r="C9933" s="12"/>
      <c r="D9933" s="7"/>
      <c r="P9933" s="14"/>
      <c r="Q9933" s="13"/>
    </row>
    <row r="9934" spans="3:17" x14ac:dyDescent="0.25">
      <c r="C9934" s="12"/>
      <c r="D9934" s="7"/>
      <c r="P9934" s="14"/>
      <c r="Q9934" s="13"/>
    </row>
    <row r="9935" spans="3:17" x14ac:dyDescent="0.25">
      <c r="C9935" s="12"/>
      <c r="D9935" s="7"/>
      <c r="P9935" s="14"/>
      <c r="Q9935" s="13"/>
    </row>
    <row r="9936" spans="3:17" x14ac:dyDescent="0.25">
      <c r="C9936" s="12"/>
      <c r="D9936" s="7"/>
      <c r="P9936" s="14"/>
      <c r="Q9936" s="13"/>
    </row>
    <row r="9937" spans="3:17" x14ac:dyDescent="0.25">
      <c r="C9937" s="12"/>
      <c r="D9937" s="7"/>
      <c r="P9937" s="14"/>
      <c r="Q9937" s="13"/>
    </row>
    <row r="9938" spans="3:17" x14ac:dyDescent="0.25">
      <c r="C9938" s="12"/>
      <c r="D9938" s="7"/>
      <c r="P9938" s="14"/>
      <c r="Q9938" s="13"/>
    </row>
    <row r="9939" spans="3:17" x14ac:dyDescent="0.25">
      <c r="C9939" s="12"/>
      <c r="D9939" s="7"/>
      <c r="P9939" s="14"/>
      <c r="Q9939" s="13"/>
    </row>
    <row r="9940" spans="3:17" x14ac:dyDescent="0.25">
      <c r="C9940" s="12"/>
      <c r="D9940" s="7"/>
      <c r="P9940" s="14"/>
      <c r="Q9940" s="13"/>
    </row>
    <row r="9941" spans="3:17" x14ac:dyDescent="0.25">
      <c r="C9941" s="12"/>
      <c r="D9941" s="7"/>
      <c r="P9941" s="14"/>
      <c r="Q9941" s="13"/>
    </row>
    <row r="9942" spans="3:17" x14ac:dyDescent="0.25">
      <c r="C9942" s="12"/>
      <c r="D9942" s="7"/>
      <c r="P9942" s="14"/>
      <c r="Q9942" s="13"/>
    </row>
    <row r="9943" spans="3:17" x14ac:dyDescent="0.25">
      <c r="C9943" s="12"/>
      <c r="D9943" s="7"/>
      <c r="P9943" s="14"/>
      <c r="Q9943" s="13"/>
    </row>
    <row r="9944" spans="3:17" x14ac:dyDescent="0.25">
      <c r="C9944" s="12"/>
      <c r="D9944" s="7"/>
      <c r="P9944" s="14"/>
      <c r="Q9944" s="13"/>
    </row>
    <row r="9945" spans="3:17" x14ac:dyDescent="0.25">
      <c r="C9945" s="12"/>
      <c r="D9945" s="7"/>
      <c r="P9945" s="14"/>
      <c r="Q9945" s="13"/>
    </row>
    <row r="9946" spans="3:17" x14ac:dyDescent="0.25">
      <c r="C9946" s="12"/>
      <c r="D9946" s="7"/>
      <c r="P9946" s="14"/>
      <c r="Q9946" s="13"/>
    </row>
    <row r="9947" spans="3:17" x14ac:dyDescent="0.25">
      <c r="C9947" s="12"/>
      <c r="D9947" s="7"/>
      <c r="P9947" s="14"/>
      <c r="Q9947" s="13"/>
    </row>
    <row r="9948" spans="3:17" x14ac:dyDescent="0.25">
      <c r="C9948" s="12"/>
      <c r="D9948" s="7"/>
      <c r="P9948" s="14"/>
      <c r="Q9948" s="13"/>
    </row>
    <row r="9949" spans="3:17" x14ac:dyDescent="0.25">
      <c r="C9949" s="12"/>
      <c r="D9949" s="7"/>
      <c r="P9949" s="14"/>
      <c r="Q9949" s="13"/>
    </row>
    <row r="9950" spans="3:17" x14ac:dyDescent="0.25">
      <c r="C9950" s="12"/>
      <c r="D9950" s="7"/>
      <c r="P9950" s="14"/>
      <c r="Q9950" s="13"/>
    </row>
    <row r="9951" spans="3:17" x14ac:dyDescent="0.25">
      <c r="C9951" s="12"/>
      <c r="D9951" s="7"/>
      <c r="P9951" s="14"/>
      <c r="Q9951" s="13"/>
    </row>
    <row r="9952" spans="3:17" x14ac:dyDescent="0.25">
      <c r="C9952" s="12"/>
      <c r="D9952" s="7"/>
      <c r="P9952" s="14"/>
      <c r="Q9952" s="13"/>
    </row>
    <row r="9953" spans="3:17" x14ac:dyDescent="0.25">
      <c r="C9953" s="12"/>
      <c r="D9953" s="7"/>
      <c r="P9953" s="14"/>
      <c r="Q9953" s="13"/>
    </row>
    <row r="9954" spans="3:17" x14ac:dyDescent="0.25">
      <c r="C9954" s="12"/>
      <c r="D9954" s="7"/>
      <c r="P9954" s="14"/>
      <c r="Q9954" s="13"/>
    </row>
    <row r="9955" spans="3:17" x14ac:dyDescent="0.25">
      <c r="C9955" s="12"/>
      <c r="D9955" s="7"/>
      <c r="P9955" s="14"/>
      <c r="Q9955" s="13"/>
    </row>
    <row r="9956" spans="3:17" x14ac:dyDescent="0.25">
      <c r="C9956" s="12"/>
      <c r="D9956" s="7"/>
      <c r="P9956" s="14"/>
      <c r="Q9956" s="13"/>
    </row>
    <row r="9957" spans="3:17" x14ac:dyDescent="0.25">
      <c r="C9957" s="12"/>
      <c r="D9957" s="7"/>
      <c r="P9957" s="14"/>
      <c r="Q9957" s="13"/>
    </row>
    <row r="9958" spans="3:17" x14ac:dyDescent="0.25">
      <c r="C9958" s="12"/>
      <c r="D9958" s="7"/>
      <c r="P9958" s="14"/>
      <c r="Q9958" s="13"/>
    </row>
    <row r="9959" spans="3:17" x14ac:dyDescent="0.25">
      <c r="C9959" s="12"/>
      <c r="D9959" s="7"/>
      <c r="P9959" s="14"/>
      <c r="Q9959" s="13"/>
    </row>
    <row r="9960" spans="3:17" x14ac:dyDescent="0.25">
      <c r="C9960" s="12"/>
      <c r="D9960" s="7"/>
      <c r="P9960" s="14"/>
      <c r="Q9960" s="13"/>
    </row>
    <row r="9961" spans="3:17" x14ac:dyDescent="0.25">
      <c r="C9961" s="12"/>
      <c r="D9961" s="7"/>
      <c r="P9961" s="14"/>
      <c r="Q9961" s="13"/>
    </row>
    <row r="9962" spans="3:17" x14ac:dyDescent="0.25">
      <c r="C9962" s="12"/>
      <c r="D9962" s="7"/>
      <c r="P9962" s="14"/>
      <c r="Q9962" s="13"/>
    </row>
    <row r="9963" spans="3:17" x14ac:dyDescent="0.25">
      <c r="C9963" s="12"/>
      <c r="D9963" s="7"/>
      <c r="P9963" s="14"/>
      <c r="Q9963" s="13"/>
    </row>
    <row r="9964" spans="3:17" x14ac:dyDescent="0.25">
      <c r="C9964" s="12"/>
      <c r="D9964" s="7"/>
      <c r="P9964" s="14"/>
      <c r="Q9964" s="13"/>
    </row>
    <row r="9965" spans="3:17" x14ac:dyDescent="0.25">
      <c r="C9965" s="12"/>
      <c r="D9965" s="7"/>
      <c r="P9965" s="14"/>
      <c r="Q9965" s="13"/>
    </row>
    <row r="9966" spans="3:17" x14ac:dyDescent="0.25">
      <c r="C9966" s="12"/>
      <c r="D9966" s="7"/>
      <c r="P9966" s="14"/>
      <c r="Q9966" s="13"/>
    </row>
    <row r="9967" spans="3:17" x14ac:dyDescent="0.25">
      <c r="C9967" s="12"/>
      <c r="D9967" s="7"/>
      <c r="P9967" s="14"/>
      <c r="Q9967" s="13"/>
    </row>
    <row r="9968" spans="3:17" x14ac:dyDescent="0.25">
      <c r="C9968" s="12"/>
      <c r="D9968" s="7"/>
      <c r="P9968" s="14"/>
      <c r="Q9968" s="13"/>
    </row>
    <row r="9969" spans="3:17" x14ac:dyDescent="0.25">
      <c r="C9969" s="12"/>
      <c r="D9969" s="7"/>
      <c r="P9969" s="14"/>
      <c r="Q9969" s="13"/>
    </row>
    <row r="9970" spans="3:17" x14ac:dyDescent="0.25">
      <c r="C9970" s="12"/>
      <c r="D9970" s="7"/>
      <c r="P9970" s="14"/>
      <c r="Q9970" s="13"/>
    </row>
    <row r="9971" spans="3:17" x14ac:dyDescent="0.25">
      <c r="C9971" s="12"/>
      <c r="D9971" s="7"/>
      <c r="P9971" s="14"/>
      <c r="Q9971" s="13"/>
    </row>
    <row r="9972" spans="3:17" x14ac:dyDescent="0.25">
      <c r="C9972" s="12"/>
      <c r="D9972" s="7"/>
      <c r="P9972" s="14"/>
      <c r="Q9972" s="13"/>
    </row>
    <row r="9973" spans="3:17" x14ac:dyDescent="0.25">
      <c r="C9973" s="12"/>
      <c r="D9973" s="7"/>
      <c r="P9973" s="14"/>
      <c r="Q9973" s="13"/>
    </row>
    <row r="9974" spans="3:17" x14ac:dyDescent="0.25">
      <c r="C9974" s="12"/>
      <c r="D9974" s="7"/>
      <c r="P9974" s="14"/>
      <c r="Q9974" s="13"/>
    </row>
    <row r="9975" spans="3:17" x14ac:dyDescent="0.25">
      <c r="C9975" s="12"/>
      <c r="D9975" s="7"/>
      <c r="P9975" s="14"/>
      <c r="Q9975" s="13"/>
    </row>
    <row r="9976" spans="3:17" x14ac:dyDescent="0.25">
      <c r="C9976" s="12"/>
      <c r="D9976" s="7"/>
      <c r="P9976" s="14"/>
      <c r="Q9976" s="13"/>
    </row>
    <row r="9977" spans="3:17" x14ac:dyDescent="0.25">
      <c r="C9977" s="12"/>
      <c r="D9977" s="7"/>
      <c r="P9977" s="14"/>
      <c r="Q9977" s="13"/>
    </row>
    <row r="9978" spans="3:17" x14ac:dyDescent="0.25">
      <c r="C9978" s="12"/>
      <c r="D9978" s="7"/>
      <c r="P9978" s="14"/>
      <c r="Q9978" s="13"/>
    </row>
    <row r="9979" spans="3:17" x14ac:dyDescent="0.25">
      <c r="C9979" s="12"/>
      <c r="D9979" s="7"/>
      <c r="P9979" s="14"/>
      <c r="Q9979" s="13"/>
    </row>
    <row r="9980" spans="3:17" x14ac:dyDescent="0.25">
      <c r="C9980" s="12"/>
      <c r="D9980" s="7"/>
      <c r="P9980" s="14"/>
      <c r="Q9980" s="13"/>
    </row>
    <row r="9981" spans="3:17" x14ac:dyDescent="0.25">
      <c r="C9981" s="12"/>
      <c r="D9981" s="7"/>
      <c r="P9981" s="14"/>
      <c r="Q9981" s="13"/>
    </row>
    <row r="9982" spans="3:17" x14ac:dyDescent="0.25">
      <c r="C9982" s="12"/>
      <c r="D9982" s="7"/>
      <c r="P9982" s="14"/>
      <c r="Q9982" s="13"/>
    </row>
    <row r="9983" spans="3:17" x14ac:dyDescent="0.25">
      <c r="C9983" s="12"/>
      <c r="D9983" s="7"/>
      <c r="P9983" s="14"/>
      <c r="Q9983" s="13"/>
    </row>
    <row r="9984" spans="3:17" x14ac:dyDescent="0.25">
      <c r="C9984" s="12"/>
      <c r="D9984" s="7"/>
      <c r="P9984" s="14"/>
      <c r="Q9984" s="13"/>
    </row>
    <row r="9985" spans="3:17" x14ac:dyDescent="0.25">
      <c r="C9985" s="12"/>
      <c r="D9985" s="7"/>
      <c r="P9985" s="14"/>
      <c r="Q9985" s="13"/>
    </row>
    <row r="9986" spans="3:17" x14ac:dyDescent="0.25">
      <c r="C9986" s="12"/>
      <c r="D9986" s="7"/>
      <c r="P9986" s="14"/>
      <c r="Q9986" s="13"/>
    </row>
    <row r="9987" spans="3:17" x14ac:dyDescent="0.25">
      <c r="C9987" s="12"/>
      <c r="D9987" s="7"/>
      <c r="P9987" s="14"/>
      <c r="Q9987" s="13"/>
    </row>
    <row r="9988" spans="3:17" x14ac:dyDescent="0.25">
      <c r="C9988" s="12"/>
      <c r="D9988" s="7"/>
      <c r="P9988" s="14"/>
      <c r="Q9988" s="13"/>
    </row>
    <row r="9989" spans="3:17" x14ac:dyDescent="0.25">
      <c r="C9989" s="12"/>
      <c r="D9989" s="7"/>
      <c r="P9989" s="14"/>
      <c r="Q9989" s="13"/>
    </row>
    <row r="9990" spans="3:17" x14ac:dyDescent="0.25">
      <c r="C9990" s="12"/>
      <c r="D9990" s="7"/>
      <c r="P9990" s="14"/>
      <c r="Q9990" s="13"/>
    </row>
    <row r="9991" spans="3:17" x14ac:dyDescent="0.25">
      <c r="C9991" s="12"/>
      <c r="D9991" s="7"/>
      <c r="P9991" s="14"/>
      <c r="Q9991" s="13"/>
    </row>
    <row r="9992" spans="3:17" x14ac:dyDescent="0.25">
      <c r="C9992" s="12"/>
      <c r="D9992" s="7"/>
      <c r="P9992" s="14"/>
      <c r="Q9992" s="13"/>
    </row>
    <row r="9993" spans="3:17" x14ac:dyDescent="0.25">
      <c r="C9993" s="12"/>
      <c r="D9993" s="7"/>
      <c r="P9993" s="14"/>
      <c r="Q9993" s="13"/>
    </row>
    <row r="9994" spans="3:17" x14ac:dyDescent="0.25">
      <c r="C9994" s="12"/>
      <c r="D9994" s="7"/>
      <c r="P9994" s="14"/>
      <c r="Q9994" s="13"/>
    </row>
    <row r="9995" spans="3:17" x14ac:dyDescent="0.25">
      <c r="C9995" s="12"/>
      <c r="D9995" s="7"/>
      <c r="P9995" s="14"/>
      <c r="Q9995" s="13"/>
    </row>
    <row r="9996" spans="3:17" x14ac:dyDescent="0.25">
      <c r="C9996" s="12"/>
      <c r="D9996" s="7"/>
      <c r="P9996" s="14"/>
      <c r="Q9996" s="13"/>
    </row>
    <row r="9997" spans="3:17" x14ac:dyDescent="0.25">
      <c r="C9997" s="12"/>
      <c r="D9997" s="7"/>
      <c r="P9997" s="14"/>
      <c r="Q9997" s="13"/>
    </row>
    <row r="9998" spans="3:17" x14ac:dyDescent="0.25">
      <c r="C9998" s="12"/>
      <c r="D9998" s="7"/>
      <c r="P9998" s="14"/>
      <c r="Q9998" s="13"/>
    </row>
    <row r="9999" spans="3:17" x14ac:dyDescent="0.25">
      <c r="C9999" s="12"/>
      <c r="D9999" s="7"/>
      <c r="P9999" s="14"/>
      <c r="Q9999" s="13"/>
    </row>
    <row r="10000" spans="3:17" x14ac:dyDescent="0.25">
      <c r="C10000" s="12"/>
      <c r="D10000" s="7"/>
      <c r="P10000" s="14"/>
      <c r="Q10000" s="13"/>
    </row>
    <row r="10001" spans="3:17" x14ac:dyDescent="0.25">
      <c r="C10001" s="12"/>
      <c r="D10001" s="7"/>
      <c r="P10001" s="14"/>
      <c r="Q10001" s="13"/>
    </row>
    <row r="10002" spans="3:17" x14ac:dyDescent="0.25">
      <c r="C10002" s="12"/>
      <c r="D10002" s="7"/>
      <c r="P10002" s="14"/>
      <c r="Q10002" s="13"/>
    </row>
    <row r="10003" spans="3:17" x14ac:dyDescent="0.25">
      <c r="C10003" s="12"/>
      <c r="D10003" s="7"/>
      <c r="P10003" s="14"/>
      <c r="Q10003" s="13"/>
    </row>
    <row r="10004" spans="3:17" x14ac:dyDescent="0.25">
      <c r="C10004" s="12"/>
      <c r="D10004" s="7"/>
      <c r="P10004" s="14"/>
      <c r="Q10004" s="13"/>
    </row>
    <row r="10005" spans="3:17" x14ac:dyDescent="0.25">
      <c r="C10005" s="12"/>
      <c r="D10005" s="7"/>
      <c r="P10005" s="14"/>
      <c r="Q10005" s="13"/>
    </row>
    <row r="10006" spans="3:17" x14ac:dyDescent="0.25">
      <c r="C10006" s="12"/>
      <c r="D10006" s="7"/>
      <c r="P10006" s="14"/>
      <c r="Q10006" s="13"/>
    </row>
    <row r="10007" spans="3:17" x14ac:dyDescent="0.25">
      <c r="C10007" s="12"/>
      <c r="D10007" s="7"/>
      <c r="P10007" s="14"/>
      <c r="Q10007" s="13"/>
    </row>
    <row r="10008" spans="3:17" x14ac:dyDescent="0.25">
      <c r="C10008" s="12"/>
      <c r="D10008" s="7"/>
      <c r="P10008" s="14"/>
      <c r="Q10008" s="13"/>
    </row>
    <row r="10009" spans="3:17" x14ac:dyDescent="0.25">
      <c r="C10009" s="12"/>
      <c r="D10009" s="7"/>
      <c r="P10009" s="14"/>
      <c r="Q10009" s="13"/>
    </row>
    <row r="10010" spans="3:17" x14ac:dyDescent="0.25">
      <c r="C10010" s="12"/>
      <c r="D10010" s="7"/>
      <c r="P10010" s="14"/>
      <c r="Q10010" s="13"/>
    </row>
    <row r="10011" spans="3:17" x14ac:dyDescent="0.25">
      <c r="C10011" s="12"/>
      <c r="D10011" s="7"/>
      <c r="P10011" s="14"/>
      <c r="Q10011" s="13"/>
    </row>
    <row r="10012" spans="3:17" x14ac:dyDescent="0.25">
      <c r="C10012" s="12"/>
      <c r="D10012" s="7"/>
      <c r="P10012" s="14"/>
      <c r="Q10012" s="13"/>
    </row>
    <row r="10013" spans="3:17" x14ac:dyDescent="0.25">
      <c r="C10013" s="12"/>
      <c r="D10013" s="7"/>
      <c r="P10013" s="14"/>
      <c r="Q10013" s="13"/>
    </row>
    <row r="10014" spans="3:17" x14ac:dyDescent="0.25">
      <c r="C10014" s="12"/>
      <c r="D10014" s="7"/>
      <c r="P10014" s="14"/>
      <c r="Q10014" s="13"/>
    </row>
    <row r="10015" spans="3:17" x14ac:dyDescent="0.25">
      <c r="C10015" s="12"/>
      <c r="D10015" s="7"/>
      <c r="P10015" s="14"/>
      <c r="Q10015" s="13"/>
    </row>
    <row r="10016" spans="3:17" x14ac:dyDescent="0.25">
      <c r="C10016" s="12"/>
      <c r="D10016" s="7"/>
      <c r="P10016" s="14"/>
      <c r="Q10016" s="13"/>
    </row>
    <row r="10017" spans="3:17" x14ac:dyDescent="0.25">
      <c r="C10017" s="12"/>
      <c r="D10017" s="7"/>
      <c r="P10017" s="14"/>
      <c r="Q10017" s="13"/>
    </row>
    <row r="10018" spans="3:17" x14ac:dyDescent="0.25">
      <c r="C10018" s="12"/>
      <c r="D10018" s="7"/>
      <c r="P10018" s="14"/>
      <c r="Q10018" s="13"/>
    </row>
    <row r="10019" spans="3:17" x14ac:dyDescent="0.25">
      <c r="C10019" s="12"/>
      <c r="D10019" s="7"/>
      <c r="P10019" s="14"/>
      <c r="Q10019" s="13"/>
    </row>
    <row r="10020" spans="3:17" x14ac:dyDescent="0.25">
      <c r="C10020" s="12"/>
      <c r="D10020" s="7"/>
      <c r="P10020" s="14"/>
      <c r="Q10020" s="13"/>
    </row>
    <row r="10021" spans="3:17" x14ac:dyDescent="0.25">
      <c r="C10021" s="12"/>
      <c r="D10021" s="7"/>
      <c r="P10021" s="14"/>
      <c r="Q10021" s="13"/>
    </row>
    <row r="10022" spans="3:17" x14ac:dyDescent="0.25">
      <c r="C10022" s="12"/>
      <c r="D10022" s="7"/>
      <c r="P10022" s="14"/>
      <c r="Q10022" s="13"/>
    </row>
    <row r="10023" spans="3:17" x14ac:dyDescent="0.25">
      <c r="C10023" s="12"/>
      <c r="D10023" s="7"/>
      <c r="P10023" s="14"/>
      <c r="Q10023" s="13"/>
    </row>
    <row r="10024" spans="3:17" x14ac:dyDescent="0.25">
      <c r="C10024" s="12"/>
      <c r="D10024" s="7"/>
      <c r="P10024" s="14"/>
      <c r="Q10024" s="13"/>
    </row>
    <row r="10025" spans="3:17" x14ac:dyDescent="0.25">
      <c r="C10025" s="12"/>
      <c r="D10025" s="7"/>
      <c r="P10025" s="14"/>
      <c r="Q10025" s="13"/>
    </row>
    <row r="10026" spans="3:17" x14ac:dyDescent="0.25">
      <c r="C10026" s="12"/>
      <c r="D10026" s="7"/>
      <c r="P10026" s="14"/>
      <c r="Q10026" s="13"/>
    </row>
    <row r="10027" spans="3:17" x14ac:dyDescent="0.25">
      <c r="C10027" s="12"/>
      <c r="D10027" s="7"/>
      <c r="P10027" s="14"/>
      <c r="Q10027" s="13"/>
    </row>
    <row r="10028" spans="3:17" x14ac:dyDescent="0.25">
      <c r="C10028" s="12"/>
      <c r="D10028" s="7"/>
      <c r="P10028" s="14"/>
      <c r="Q10028" s="13"/>
    </row>
    <row r="10029" spans="3:17" x14ac:dyDescent="0.25">
      <c r="C10029" s="12"/>
      <c r="D10029" s="7"/>
      <c r="P10029" s="14"/>
      <c r="Q10029" s="13"/>
    </row>
    <row r="10030" spans="3:17" x14ac:dyDescent="0.25">
      <c r="C10030" s="12"/>
      <c r="D10030" s="7"/>
      <c r="P10030" s="14"/>
      <c r="Q10030" s="13"/>
    </row>
    <row r="10031" spans="3:17" x14ac:dyDescent="0.25">
      <c r="C10031" s="12"/>
      <c r="D10031" s="7"/>
      <c r="P10031" s="14"/>
      <c r="Q10031" s="13"/>
    </row>
    <row r="10032" spans="3:17" x14ac:dyDescent="0.25">
      <c r="C10032" s="12"/>
      <c r="D10032" s="7"/>
      <c r="P10032" s="14"/>
      <c r="Q10032" s="13"/>
    </row>
    <row r="10033" spans="3:17" x14ac:dyDescent="0.25">
      <c r="C10033" s="12"/>
      <c r="D10033" s="7"/>
      <c r="P10033" s="14"/>
      <c r="Q10033" s="13"/>
    </row>
    <row r="10034" spans="3:17" x14ac:dyDescent="0.25">
      <c r="C10034" s="12"/>
      <c r="D10034" s="7"/>
      <c r="P10034" s="14"/>
      <c r="Q10034" s="13"/>
    </row>
    <row r="10035" spans="3:17" x14ac:dyDescent="0.25">
      <c r="C10035" s="12"/>
      <c r="D10035" s="7"/>
      <c r="P10035" s="14"/>
      <c r="Q10035" s="13"/>
    </row>
    <row r="10036" spans="3:17" x14ac:dyDescent="0.25">
      <c r="C10036" s="12"/>
      <c r="D10036" s="7"/>
      <c r="P10036" s="14"/>
      <c r="Q10036" s="13"/>
    </row>
    <row r="10037" spans="3:17" x14ac:dyDescent="0.25">
      <c r="C10037" s="12"/>
      <c r="D10037" s="7"/>
      <c r="P10037" s="14"/>
      <c r="Q10037" s="13"/>
    </row>
    <row r="10038" spans="3:17" x14ac:dyDescent="0.25">
      <c r="C10038" s="12"/>
      <c r="D10038" s="7"/>
      <c r="P10038" s="14"/>
      <c r="Q10038" s="13"/>
    </row>
    <row r="10039" spans="3:17" x14ac:dyDescent="0.25">
      <c r="C10039" s="12"/>
      <c r="D10039" s="7"/>
      <c r="P10039" s="14"/>
      <c r="Q10039" s="13"/>
    </row>
    <row r="10040" spans="3:17" x14ac:dyDescent="0.25">
      <c r="C10040" s="12"/>
      <c r="D10040" s="7"/>
      <c r="P10040" s="14"/>
      <c r="Q10040" s="13"/>
    </row>
    <row r="10041" spans="3:17" x14ac:dyDescent="0.25">
      <c r="C10041" s="12"/>
      <c r="D10041" s="7"/>
      <c r="P10041" s="14"/>
      <c r="Q10041" s="13"/>
    </row>
    <row r="10042" spans="3:17" x14ac:dyDescent="0.25">
      <c r="C10042" s="12"/>
      <c r="D10042" s="7"/>
      <c r="P10042" s="14"/>
      <c r="Q10042" s="13"/>
    </row>
    <row r="10043" spans="3:17" x14ac:dyDescent="0.25">
      <c r="C10043" s="12"/>
      <c r="D10043" s="7"/>
      <c r="P10043" s="14"/>
      <c r="Q10043" s="13"/>
    </row>
    <row r="10044" spans="3:17" x14ac:dyDescent="0.25">
      <c r="C10044" s="12"/>
      <c r="D10044" s="7"/>
      <c r="P10044" s="14"/>
      <c r="Q10044" s="13"/>
    </row>
    <row r="10045" spans="3:17" x14ac:dyDescent="0.25">
      <c r="C10045" s="12"/>
      <c r="D10045" s="7"/>
      <c r="P10045" s="14"/>
      <c r="Q10045" s="13"/>
    </row>
    <row r="10046" spans="3:17" x14ac:dyDescent="0.25">
      <c r="C10046" s="12"/>
      <c r="D10046" s="7"/>
      <c r="P10046" s="14"/>
      <c r="Q10046" s="13"/>
    </row>
    <row r="10047" spans="3:17" x14ac:dyDescent="0.25">
      <c r="C10047" s="12"/>
      <c r="D10047" s="7"/>
      <c r="P10047" s="14"/>
      <c r="Q10047" s="13"/>
    </row>
    <row r="10048" spans="3:17" x14ac:dyDescent="0.25">
      <c r="C10048" s="12"/>
      <c r="D10048" s="7"/>
      <c r="P10048" s="14"/>
      <c r="Q10048" s="13"/>
    </row>
    <row r="10049" spans="3:17" x14ac:dyDescent="0.25">
      <c r="C10049" s="12"/>
      <c r="D10049" s="7"/>
      <c r="P10049" s="14"/>
      <c r="Q10049" s="13"/>
    </row>
    <row r="10050" spans="3:17" x14ac:dyDescent="0.25">
      <c r="C10050" s="12"/>
      <c r="D10050" s="7"/>
      <c r="P10050" s="14"/>
      <c r="Q10050" s="13"/>
    </row>
    <row r="10051" spans="3:17" x14ac:dyDescent="0.25">
      <c r="C10051" s="12"/>
      <c r="D10051" s="7"/>
      <c r="P10051" s="14"/>
      <c r="Q10051" s="13"/>
    </row>
    <row r="10052" spans="3:17" x14ac:dyDescent="0.25">
      <c r="C10052" s="12"/>
      <c r="D10052" s="7"/>
      <c r="P10052" s="14"/>
      <c r="Q10052" s="13"/>
    </row>
    <row r="10053" spans="3:17" x14ac:dyDescent="0.25">
      <c r="C10053" s="12"/>
      <c r="D10053" s="7"/>
      <c r="P10053" s="14"/>
      <c r="Q10053" s="13"/>
    </row>
    <row r="10054" spans="3:17" x14ac:dyDescent="0.25">
      <c r="C10054" s="12"/>
      <c r="D10054" s="7"/>
      <c r="P10054" s="14"/>
      <c r="Q10054" s="13"/>
    </row>
    <row r="10055" spans="3:17" x14ac:dyDescent="0.25">
      <c r="C10055" s="12"/>
      <c r="D10055" s="7"/>
      <c r="P10055" s="14"/>
      <c r="Q10055" s="13"/>
    </row>
    <row r="10056" spans="3:17" x14ac:dyDescent="0.25">
      <c r="C10056" s="12"/>
      <c r="D10056" s="7"/>
      <c r="P10056" s="14"/>
      <c r="Q10056" s="13"/>
    </row>
    <row r="10057" spans="3:17" x14ac:dyDescent="0.25">
      <c r="C10057" s="12"/>
      <c r="D10057" s="7"/>
      <c r="P10057" s="14"/>
      <c r="Q10057" s="13"/>
    </row>
    <row r="10058" spans="3:17" x14ac:dyDescent="0.25">
      <c r="C10058" s="12"/>
      <c r="D10058" s="7"/>
      <c r="P10058" s="14"/>
      <c r="Q10058" s="13"/>
    </row>
    <row r="10059" spans="3:17" x14ac:dyDescent="0.25">
      <c r="C10059" s="12"/>
      <c r="D10059" s="7"/>
      <c r="P10059" s="14"/>
      <c r="Q10059" s="13"/>
    </row>
    <row r="10060" spans="3:17" x14ac:dyDescent="0.25">
      <c r="C10060" s="12"/>
      <c r="D10060" s="7"/>
      <c r="P10060" s="14"/>
      <c r="Q10060" s="13"/>
    </row>
    <row r="10061" spans="3:17" x14ac:dyDescent="0.25">
      <c r="C10061" s="12"/>
      <c r="D10061" s="7"/>
      <c r="P10061" s="14"/>
      <c r="Q10061" s="13"/>
    </row>
    <row r="10062" spans="3:17" x14ac:dyDescent="0.25">
      <c r="C10062" s="12"/>
      <c r="D10062" s="7"/>
      <c r="P10062" s="14"/>
      <c r="Q10062" s="13"/>
    </row>
    <row r="10063" spans="3:17" x14ac:dyDescent="0.25">
      <c r="C10063" s="12"/>
      <c r="D10063" s="7"/>
      <c r="P10063" s="14"/>
      <c r="Q10063" s="13"/>
    </row>
    <row r="10064" spans="3:17" x14ac:dyDescent="0.25">
      <c r="C10064" s="12"/>
      <c r="D10064" s="7"/>
      <c r="P10064" s="14"/>
      <c r="Q10064" s="13"/>
    </row>
    <row r="10065" spans="3:17" x14ac:dyDescent="0.25">
      <c r="C10065" s="12"/>
      <c r="D10065" s="7"/>
      <c r="P10065" s="14"/>
      <c r="Q10065" s="13"/>
    </row>
    <row r="10066" spans="3:17" x14ac:dyDescent="0.25">
      <c r="C10066" s="12"/>
      <c r="D10066" s="7"/>
      <c r="P10066" s="14"/>
      <c r="Q10066" s="13"/>
    </row>
    <row r="10067" spans="3:17" x14ac:dyDescent="0.25">
      <c r="C10067" s="12"/>
      <c r="D10067" s="7"/>
      <c r="P10067" s="14"/>
      <c r="Q10067" s="13"/>
    </row>
    <row r="10068" spans="3:17" x14ac:dyDescent="0.25">
      <c r="C10068" s="12"/>
      <c r="D10068" s="7"/>
      <c r="P10068" s="14"/>
      <c r="Q10068" s="13"/>
    </row>
    <row r="10069" spans="3:17" x14ac:dyDescent="0.25">
      <c r="C10069" s="12"/>
      <c r="D10069" s="7"/>
      <c r="P10069" s="14"/>
      <c r="Q10069" s="13"/>
    </row>
    <row r="10070" spans="3:17" x14ac:dyDescent="0.25">
      <c r="C10070" s="12"/>
      <c r="D10070" s="7"/>
      <c r="P10070" s="14"/>
      <c r="Q10070" s="13"/>
    </row>
    <row r="10071" spans="3:17" x14ac:dyDescent="0.25">
      <c r="C10071" s="12"/>
      <c r="D10071" s="7"/>
      <c r="P10071" s="14"/>
      <c r="Q10071" s="13"/>
    </row>
    <row r="10072" spans="3:17" x14ac:dyDescent="0.25">
      <c r="C10072" s="12"/>
      <c r="D10072" s="7"/>
      <c r="P10072" s="14"/>
      <c r="Q10072" s="13"/>
    </row>
    <row r="10073" spans="3:17" x14ac:dyDescent="0.25">
      <c r="C10073" s="12"/>
      <c r="D10073" s="7"/>
      <c r="P10073" s="14"/>
      <c r="Q10073" s="13"/>
    </row>
    <row r="10074" spans="3:17" x14ac:dyDescent="0.25">
      <c r="C10074" s="12"/>
      <c r="D10074" s="7"/>
      <c r="P10074" s="14"/>
      <c r="Q10074" s="13"/>
    </row>
    <row r="10075" spans="3:17" x14ac:dyDescent="0.25">
      <c r="C10075" s="12"/>
      <c r="D10075" s="7"/>
      <c r="P10075" s="14"/>
      <c r="Q10075" s="13"/>
    </row>
    <row r="10076" spans="3:17" x14ac:dyDescent="0.25">
      <c r="C10076" s="12"/>
      <c r="D10076" s="7"/>
      <c r="P10076" s="14"/>
      <c r="Q10076" s="13"/>
    </row>
    <row r="10077" spans="3:17" x14ac:dyDescent="0.25">
      <c r="C10077" s="12"/>
      <c r="D10077" s="7"/>
      <c r="P10077" s="14"/>
      <c r="Q10077" s="13"/>
    </row>
    <row r="10078" spans="3:17" x14ac:dyDescent="0.25">
      <c r="C10078" s="12"/>
      <c r="D10078" s="7"/>
      <c r="P10078" s="14"/>
      <c r="Q10078" s="13"/>
    </row>
    <row r="10079" spans="3:17" x14ac:dyDescent="0.25">
      <c r="C10079" s="12"/>
      <c r="D10079" s="7"/>
      <c r="P10079" s="14"/>
      <c r="Q10079" s="13"/>
    </row>
    <row r="10080" spans="3:17" x14ac:dyDescent="0.25">
      <c r="C10080" s="12"/>
      <c r="D10080" s="7"/>
      <c r="P10080" s="14"/>
      <c r="Q10080" s="13"/>
    </row>
    <row r="10081" spans="3:17" x14ac:dyDescent="0.25">
      <c r="C10081" s="12"/>
      <c r="D10081" s="7"/>
      <c r="P10081" s="14"/>
      <c r="Q10081" s="13"/>
    </row>
    <row r="10082" spans="3:17" x14ac:dyDescent="0.25">
      <c r="C10082" s="12"/>
      <c r="D10082" s="7"/>
      <c r="P10082" s="14"/>
      <c r="Q10082" s="13"/>
    </row>
    <row r="10083" spans="3:17" x14ac:dyDescent="0.25">
      <c r="C10083" s="12"/>
      <c r="D10083" s="7"/>
      <c r="P10083" s="14"/>
      <c r="Q10083" s="13"/>
    </row>
    <row r="10084" spans="3:17" x14ac:dyDescent="0.25">
      <c r="C10084" s="12"/>
      <c r="D10084" s="7"/>
      <c r="P10084" s="14"/>
      <c r="Q10084" s="13"/>
    </row>
    <row r="10085" spans="3:17" x14ac:dyDescent="0.25">
      <c r="C10085" s="12"/>
      <c r="D10085" s="7"/>
      <c r="P10085" s="14"/>
      <c r="Q10085" s="13"/>
    </row>
    <row r="10086" spans="3:17" x14ac:dyDescent="0.25">
      <c r="C10086" s="12"/>
      <c r="D10086" s="7"/>
      <c r="P10086" s="14"/>
      <c r="Q10086" s="13"/>
    </row>
    <row r="10087" spans="3:17" x14ac:dyDescent="0.25">
      <c r="C10087" s="12"/>
      <c r="D10087" s="7"/>
      <c r="P10087" s="14"/>
      <c r="Q10087" s="13"/>
    </row>
    <row r="10088" spans="3:17" x14ac:dyDescent="0.25">
      <c r="C10088" s="12"/>
      <c r="D10088" s="7"/>
      <c r="P10088" s="14"/>
      <c r="Q10088" s="13"/>
    </row>
    <row r="10089" spans="3:17" x14ac:dyDescent="0.25">
      <c r="C10089" s="12"/>
      <c r="D10089" s="7"/>
      <c r="P10089" s="14"/>
      <c r="Q10089" s="13"/>
    </row>
    <row r="10090" spans="3:17" x14ac:dyDescent="0.25">
      <c r="C10090" s="12"/>
      <c r="D10090" s="7"/>
      <c r="P10090" s="14"/>
      <c r="Q10090" s="13"/>
    </row>
    <row r="10091" spans="3:17" x14ac:dyDescent="0.25">
      <c r="C10091" s="12"/>
      <c r="D10091" s="7"/>
      <c r="P10091" s="14"/>
      <c r="Q10091" s="13"/>
    </row>
    <row r="10092" spans="3:17" x14ac:dyDescent="0.25">
      <c r="C10092" s="12"/>
      <c r="D10092" s="7"/>
      <c r="P10092" s="14"/>
      <c r="Q10092" s="13"/>
    </row>
    <row r="10093" spans="3:17" x14ac:dyDescent="0.25">
      <c r="C10093" s="12"/>
      <c r="D10093" s="7"/>
      <c r="P10093" s="14"/>
      <c r="Q10093" s="13"/>
    </row>
    <row r="10094" spans="3:17" x14ac:dyDescent="0.25">
      <c r="C10094" s="12"/>
      <c r="D10094" s="7"/>
      <c r="P10094" s="14"/>
      <c r="Q10094" s="13"/>
    </row>
    <row r="10095" spans="3:17" x14ac:dyDescent="0.25">
      <c r="C10095" s="12"/>
      <c r="D10095" s="7"/>
      <c r="P10095" s="14"/>
      <c r="Q10095" s="13"/>
    </row>
    <row r="10096" spans="3:17" x14ac:dyDescent="0.25">
      <c r="C10096" s="12"/>
      <c r="D10096" s="7"/>
      <c r="P10096" s="14"/>
      <c r="Q10096" s="13"/>
    </row>
    <row r="10097" spans="3:17" x14ac:dyDescent="0.25">
      <c r="C10097" s="12"/>
      <c r="D10097" s="7"/>
      <c r="P10097" s="14"/>
      <c r="Q10097" s="13"/>
    </row>
    <row r="10098" spans="3:17" x14ac:dyDescent="0.25">
      <c r="C10098" s="12"/>
      <c r="D10098" s="7"/>
      <c r="P10098" s="14"/>
      <c r="Q10098" s="13"/>
    </row>
    <row r="10099" spans="3:17" x14ac:dyDescent="0.25">
      <c r="C10099" s="12"/>
      <c r="D10099" s="7"/>
      <c r="P10099" s="14"/>
      <c r="Q10099" s="13"/>
    </row>
    <row r="10100" spans="3:17" x14ac:dyDescent="0.25">
      <c r="C10100" s="12"/>
      <c r="D10100" s="7"/>
      <c r="P10100" s="14"/>
      <c r="Q10100" s="13"/>
    </row>
    <row r="10101" spans="3:17" x14ac:dyDescent="0.25">
      <c r="C10101" s="12"/>
      <c r="D10101" s="7"/>
      <c r="P10101" s="14"/>
      <c r="Q10101" s="13"/>
    </row>
    <row r="10102" spans="3:17" x14ac:dyDescent="0.25">
      <c r="C10102" s="12"/>
      <c r="D10102" s="7"/>
      <c r="P10102" s="14"/>
      <c r="Q10102" s="13"/>
    </row>
    <row r="10103" spans="3:17" x14ac:dyDescent="0.25">
      <c r="C10103" s="12"/>
      <c r="D10103" s="7"/>
      <c r="P10103" s="14"/>
      <c r="Q10103" s="13"/>
    </row>
    <row r="10104" spans="3:17" x14ac:dyDescent="0.25">
      <c r="C10104" s="12"/>
      <c r="D10104" s="7"/>
      <c r="P10104" s="14"/>
      <c r="Q10104" s="13"/>
    </row>
    <row r="10105" spans="3:17" x14ac:dyDescent="0.25">
      <c r="C10105" s="12"/>
      <c r="D10105" s="7"/>
      <c r="P10105" s="14"/>
      <c r="Q10105" s="13"/>
    </row>
    <row r="10106" spans="3:17" x14ac:dyDescent="0.25">
      <c r="C10106" s="12"/>
      <c r="D10106" s="7"/>
      <c r="P10106" s="14"/>
      <c r="Q10106" s="13"/>
    </row>
    <row r="10107" spans="3:17" x14ac:dyDescent="0.25">
      <c r="C10107" s="12"/>
      <c r="D10107" s="7"/>
      <c r="P10107" s="14"/>
      <c r="Q10107" s="13"/>
    </row>
    <row r="10108" spans="3:17" x14ac:dyDescent="0.25">
      <c r="C10108" s="12"/>
      <c r="D10108" s="7"/>
      <c r="P10108" s="14"/>
      <c r="Q10108" s="13"/>
    </row>
    <row r="10109" spans="3:17" x14ac:dyDescent="0.25">
      <c r="C10109" s="12"/>
      <c r="D10109" s="7"/>
      <c r="P10109" s="14"/>
      <c r="Q10109" s="13"/>
    </row>
    <row r="10110" spans="3:17" x14ac:dyDescent="0.25">
      <c r="C10110" s="12"/>
      <c r="D10110" s="7"/>
      <c r="P10110" s="14"/>
      <c r="Q10110" s="13"/>
    </row>
    <row r="10111" spans="3:17" x14ac:dyDescent="0.25">
      <c r="C10111" s="12"/>
      <c r="D10111" s="7"/>
      <c r="P10111" s="14"/>
      <c r="Q10111" s="13"/>
    </row>
    <row r="10112" spans="3:17" x14ac:dyDescent="0.25">
      <c r="C10112" s="12"/>
      <c r="D10112" s="7"/>
      <c r="P10112" s="14"/>
      <c r="Q10112" s="13"/>
    </row>
    <row r="10113" spans="3:17" x14ac:dyDescent="0.25">
      <c r="C10113" s="12"/>
      <c r="D10113" s="7"/>
      <c r="P10113" s="14"/>
      <c r="Q10113" s="13"/>
    </row>
    <row r="10114" spans="3:17" x14ac:dyDescent="0.25">
      <c r="C10114" s="12"/>
      <c r="D10114" s="7"/>
      <c r="P10114" s="14"/>
      <c r="Q10114" s="13"/>
    </row>
    <row r="10115" spans="3:17" x14ac:dyDescent="0.25">
      <c r="C10115" s="12"/>
      <c r="D10115" s="7"/>
      <c r="P10115" s="14"/>
      <c r="Q10115" s="13"/>
    </row>
    <row r="10116" spans="3:17" x14ac:dyDescent="0.25">
      <c r="C10116" s="12"/>
      <c r="D10116" s="7"/>
      <c r="P10116" s="14"/>
      <c r="Q10116" s="13"/>
    </row>
    <row r="10117" spans="3:17" x14ac:dyDescent="0.25">
      <c r="C10117" s="12"/>
      <c r="D10117" s="7"/>
      <c r="P10117" s="14"/>
      <c r="Q10117" s="13"/>
    </row>
    <row r="10118" spans="3:17" x14ac:dyDescent="0.25">
      <c r="C10118" s="12"/>
      <c r="D10118" s="7"/>
      <c r="P10118" s="14"/>
      <c r="Q10118" s="13"/>
    </row>
    <row r="10119" spans="3:17" x14ac:dyDescent="0.25">
      <c r="C10119" s="12"/>
      <c r="D10119" s="7"/>
      <c r="P10119" s="14"/>
      <c r="Q10119" s="13"/>
    </row>
    <row r="10120" spans="3:17" x14ac:dyDescent="0.25">
      <c r="C10120" s="12"/>
      <c r="D10120" s="7"/>
      <c r="P10120" s="14"/>
      <c r="Q10120" s="13"/>
    </row>
    <row r="10121" spans="3:17" x14ac:dyDescent="0.25">
      <c r="C10121" s="12"/>
      <c r="D10121" s="7"/>
      <c r="P10121" s="14"/>
      <c r="Q10121" s="13"/>
    </row>
    <row r="10122" spans="3:17" x14ac:dyDescent="0.25">
      <c r="C10122" s="12"/>
      <c r="D10122" s="7"/>
      <c r="P10122" s="14"/>
      <c r="Q10122" s="13"/>
    </row>
    <row r="10123" spans="3:17" x14ac:dyDescent="0.25">
      <c r="C10123" s="12"/>
      <c r="D10123" s="7"/>
      <c r="P10123" s="14"/>
      <c r="Q10123" s="13"/>
    </row>
    <row r="10124" spans="3:17" x14ac:dyDescent="0.25">
      <c r="C10124" s="12"/>
      <c r="D10124" s="7"/>
      <c r="P10124" s="14"/>
      <c r="Q10124" s="13"/>
    </row>
    <row r="10125" spans="3:17" x14ac:dyDescent="0.25">
      <c r="C10125" s="12"/>
      <c r="D10125" s="7"/>
      <c r="P10125" s="14"/>
      <c r="Q10125" s="13"/>
    </row>
    <row r="10126" spans="3:17" x14ac:dyDescent="0.25">
      <c r="C10126" s="12"/>
      <c r="D10126" s="7"/>
      <c r="P10126" s="14"/>
      <c r="Q10126" s="13"/>
    </row>
    <row r="10127" spans="3:17" x14ac:dyDescent="0.25">
      <c r="C10127" s="12"/>
      <c r="D10127" s="7"/>
      <c r="P10127" s="14"/>
      <c r="Q10127" s="13"/>
    </row>
    <row r="10128" spans="3:17" x14ac:dyDescent="0.25">
      <c r="C10128" s="12"/>
      <c r="D10128" s="7"/>
      <c r="P10128" s="14"/>
      <c r="Q10128" s="13"/>
    </row>
    <row r="10129" spans="3:17" x14ac:dyDescent="0.25">
      <c r="C10129" s="12"/>
      <c r="D10129" s="7"/>
      <c r="P10129" s="14"/>
      <c r="Q10129" s="13"/>
    </row>
    <row r="10130" spans="3:17" x14ac:dyDescent="0.25">
      <c r="C10130" s="12"/>
      <c r="D10130" s="7"/>
      <c r="P10130" s="14"/>
      <c r="Q10130" s="13"/>
    </row>
    <row r="10131" spans="3:17" x14ac:dyDescent="0.25">
      <c r="C10131" s="12"/>
      <c r="D10131" s="7"/>
      <c r="P10131" s="14"/>
      <c r="Q10131" s="13"/>
    </row>
    <row r="10132" spans="3:17" x14ac:dyDescent="0.25">
      <c r="C10132" s="12"/>
      <c r="D10132" s="7"/>
      <c r="P10132" s="14"/>
      <c r="Q10132" s="13"/>
    </row>
    <row r="10133" spans="3:17" x14ac:dyDescent="0.25">
      <c r="C10133" s="12"/>
      <c r="D10133" s="7"/>
      <c r="P10133" s="14"/>
      <c r="Q10133" s="13"/>
    </row>
    <row r="10134" spans="3:17" x14ac:dyDescent="0.25">
      <c r="C10134" s="12"/>
      <c r="D10134" s="7"/>
      <c r="P10134" s="14"/>
      <c r="Q10134" s="13"/>
    </row>
    <row r="10135" spans="3:17" x14ac:dyDescent="0.25">
      <c r="C10135" s="12"/>
      <c r="D10135" s="7"/>
      <c r="P10135" s="14"/>
      <c r="Q10135" s="13"/>
    </row>
    <row r="10136" spans="3:17" x14ac:dyDescent="0.25">
      <c r="C10136" s="12"/>
      <c r="D10136" s="7"/>
      <c r="P10136" s="14"/>
      <c r="Q10136" s="13"/>
    </row>
    <row r="10137" spans="3:17" x14ac:dyDescent="0.25">
      <c r="C10137" s="12"/>
      <c r="D10137" s="7"/>
      <c r="P10137" s="14"/>
      <c r="Q10137" s="13"/>
    </row>
    <row r="10138" spans="3:17" x14ac:dyDescent="0.25">
      <c r="C10138" s="12"/>
      <c r="D10138" s="7"/>
      <c r="P10138" s="14"/>
      <c r="Q10138" s="13"/>
    </row>
    <row r="10139" spans="3:17" x14ac:dyDescent="0.25">
      <c r="C10139" s="12"/>
      <c r="D10139" s="7"/>
      <c r="P10139" s="14"/>
      <c r="Q10139" s="13"/>
    </row>
    <row r="10140" spans="3:17" x14ac:dyDescent="0.25">
      <c r="C10140" s="12"/>
      <c r="D10140" s="7"/>
      <c r="P10140" s="14"/>
      <c r="Q10140" s="13"/>
    </row>
    <row r="10141" spans="3:17" x14ac:dyDescent="0.25">
      <c r="C10141" s="12"/>
      <c r="D10141" s="7"/>
      <c r="P10141" s="14"/>
      <c r="Q10141" s="13"/>
    </row>
    <row r="10142" spans="3:17" x14ac:dyDescent="0.25">
      <c r="C10142" s="12"/>
      <c r="D10142" s="7"/>
      <c r="P10142" s="14"/>
      <c r="Q10142" s="13"/>
    </row>
    <row r="10143" spans="3:17" x14ac:dyDescent="0.25">
      <c r="C10143" s="12"/>
      <c r="D10143" s="7"/>
      <c r="P10143" s="14"/>
      <c r="Q10143" s="13"/>
    </row>
    <row r="10144" spans="3:17" x14ac:dyDescent="0.25">
      <c r="C10144" s="12"/>
      <c r="D10144" s="7"/>
      <c r="P10144" s="14"/>
      <c r="Q10144" s="13"/>
    </row>
    <row r="10145" spans="3:17" x14ac:dyDescent="0.25">
      <c r="C10145" s="12"/>
      <c r="D10145" s="7"/>
      <c r="P10145" s="14"/>
      <c r="Q10145" s="13"/>
    </row>
    <row r="10146" spans="3:17" x14ac:dyDescent="0.25">
      <c r="C10146" s="12"/>
      <c r="D10146" s="7"/>
      <c r="P10146" s="14"/>
      <c r="Q10146" s="13"/>
    </row>
    <row r="10147" spans="3:17" x14ac:dyDescent="0.25">
      <c r="C10147" s="12"/>
      <c r="D10147" s="7"/>
      <c r="P10147" s="14"/>
      <c r="Q10147" s="13"/>
    </row>
    <row r="10148" spans="3:17" x14ac:dyDescent="0.25">
      <c r="C10148" s="12"/>
      <c r="D10148" s="7"/>
      <c r="P10148" s="14"/>
      <c r="Q10148" s="13"/>
    </row>
    <row r="10149" spans="3:17" x14ac:dyDescent="0.25">
      <c r="C10149" s="12"/>
      <c r="D10149" s="7"/>
      <c r="P10149" s="14"/>
      <c r="Q10149" s="13"/>
    </row>
    <row r="10150" spans="3:17" x14ac:dyDescent="0.25">
      <c r="C10150" s="12"/>
      <c r="D10150" s="7"/>
      <c r="P10150" s="14"/>
      <c r="Q10150" s="13"/>
    </row>
    <row r="10151" spans="3:17" x14ac:dyDescent="0.25">
      <c r="C10151" s="12"/>
      <c r="D10151" s="7"/>
      <c r="P10151" s="14"/>
      <c r="Q10151" s="13"/>
    </row>
    <row r="10152" spans="3:17" x14ac:dyDescent="0.25">
      <c r="C10152" s="12"/>
      <c r="D10152" s="7"/>
      <c r="P10152" s="14"/>
      <c r="Q10152" s="13"/>
    </row>
    <row r="10153" spans="3:17" x14ac:dyDescent="0.25">
      <c r="C10153" s="12"/>
      <c r="D10153" s="7"/>
      <c r="P10153" s="14"/>
      <c r="Q10153" s="13"/>
    </row>
    <row r="10154" spans="3:17" x14ac:dyDescent="0.25">
      <c r="C10154" s="12"/>
      <c r="D10154" s="7"/>
      <c r="P10154" s="14"/>
      <c r="Q10154" s="13"/>
    </row>
    <row r="10155" spans="3:17" x14ac:dyDescent="0.25">
      <c r="C10155" s="12"/>
      <c r="D10155" s="7"/>
      <c r="P10155" s="14"/>
      <c r="Q10155" s="13"/>
    </row>
    <row r="10156" spans="3:17" x14ac:dyDescent="0.25">
      <c r="C10156" s="12"/>
      <c r="D10156" s="7"/>
      <c r="P10156" s="14"/>
      <c r="Q10156" s="13"/>
    </row>
    <row r="10157" spans="3:17" x14ac:dyDescent="0.25">
      <c r="C10157" s="12"/>
      <c r="D10157" s="7"/>
      <c r="P10157" s="14"/>
      <c r="Q10157" s="13"/>
    </row>
    <row r="10158" spans="3:17" x14ac:dyDescent="0.25">
      <c r="C10158" s="12"/>
      <c r="D10158" s="7"/>
      <c r="P10158" s="14"/>
      <c r="Q10158" s="13"/>
    </row>
    <row r="10159" spans="3:17" x14ac:dyDescent="0.25">
      <c r="C10159" s="12"/>
      <c r="D10159" s="7"/>
      <c r="P10159" s="14"/>
      <c r="Q10159" s="13"/>
    </row>
    <row r="10160" spans="3:17" x14ac:dyDescent="0.25">
      <c r="C10160" s="12"/>
      <c r="D10160" s="7"/>
      <c r="P10160" s="14"/>
      <c r="Q10160" s="13"/>
    </row>
    <row r="10161" spans="3:17" x14ac:dyDescent="0.25">
      <c r="C10161" s="12"/>
      <c r="D10161" s="7"/>
      <c r="P10161" s="14"/>
      <c r="Q10161" s="13"/>
    </row>
    <row r="10162" spans="3:17" x14ac:dyDescent="0.25">
      <c r="C10162" s="12"/>
      <c r="D10162" s="7"/>
      <c r="P10162" s="14"/>
      <c r="Q10162" s="13"/>
    </row>
    <row r="10163" spans="3:17" x14ac:dyDescent="0.25">
      <c r="C10163" s="12"/>
      <c r="D10163" s="7"/>
      <c r="P10163" s="14"/>
      <c r="Q10163" s="13"/>
    </row>
    <row r="10164" spans="3:17" x14ac:dyDescent="0.25">
      <c r="C10164" s="12"/>
      <c r="D10164" s="7"/>
      <c r="P10164" s="14"/>
      <c r="Q10164" s="13"/>
    </row>
    <row r="10165" spans="3:17" x14ac:dyDescent="0.25">
      <c r="C10165" s="12"/>
      <c r="D10165" s="7"/>
      <c r="P10165" s="14"/>
      <c r="Q10165" s="13"/>
    </row>
    <row r="10166" spans="3:17" x14ac:dyDescent="0.25">
      <c r="C10166" s="12"/>
      <c r="D10166" s="7"/>
      <c r="P10166" s="14"/>
      <c r="Q10166" s="13"/>
    </row>
    <row r="10167" spans="3:17" x14ac:dyDescent="0.25">
      <c r="C10167" s="12"/>
      <c r="D10167" s="7"/>
      <c r="P10167" s="14"/>
      <c r="Q10167" s="13"/>
    </row>
    <row r="10168" spans="3:17" x14ac:dyDescent="0.25">
      <c r="C10168" s="12"/>
      <c r="D10168" s="7"/>
      <c r="P10168" s="14"/>
      <c r="Q10168" s="13"/>
    </row>
    <row r="10169" spans="3:17" x14ac:dyDescent="0.25">
      <c r="C10169" s="12"/>
      <c r="D10169" s="7"/>
      <c r="P10169" s="14"/>
      <c r="Q10169" s="13"/>
    </row>
    <row r="10170" spans="3:17" x14ac:dyDescent="0.25">
      <c r="C10170" s="12"/>
      <c r="D10170" s="7"/>
      <c r="P10170" s="14"/>
      <c r="Q10170" s="13"/>
    </row>
    <row r="10171" spans="3:17" x14ac:dyDescent="0.25">
      <c r="C10171" s="12"/>
      <c r="D10171" s="7"/>
      <c r="P10171" s="14"/>
      <c r="Q10171" s="13"/>
    </row>
    <row r="10172" spans="3:17" x14ac:dyDescent="0.25">
      <c r="C10172" s="12"/>
      <c r="D10172" s="7"/>
      <c r="P10172" s="14"/>
      <c r="Q10172" s="13"/>
    </row>
    <row r="10173" spans="3:17" x14ac:dyDescent="0.25">
      <c r="C10173" s="12"/>
      <c r="D10173" s="7"/>
      <c r="P10173" s="14"/>
      <c r="Q10173" s="13"/>
    </row>
    <row r="10174" spans="3:17" x14ac:dyDescent="0.25">
      <c r="C10174" s="12"/>
      <c r="D10174" s="7"/>
      <c r="P10174" s="14"/>
      <c r="Q10174" s="13"/>
    </row>
    <row r="10175" spans="3:17" x14ac:dyDescent="0.25">
      <c r="C10175" s="12"/>
      <c r="D10175" s="7"/>
      <c r="P10175" s="14"/>
      <c r="Q10175" s="13"/>
    </row>
    <row r="10176" spans="3:17" x14ac:dyDescent="0.25">
      <c r="C10176" s="12"/>
      <c r="D10176" s="7"/>
      <c r="P10176" s="14"/>
      <c r="Q10176" s="13"/>
    </row>
    <row r="10177" spans="3:17" x14ac:dyDescent="0.25">
      <c r="C10177" s="12"/>
      <c r="D10177" s="7"/>
      <c r="P10177" s="14"/>
      <c r="Q10177" s="13"/>
    </row>
    <row r="10178" spans="3:17" x14ac:dyDescent="0.25">
      <c r="C10178" s="12"/>
      <c r="D10178" s="7"/>
      <c r="P10178" s="14"/>
      <c r="Q10178" s="13"/>
    </row>
    <row r="10179" spans="3:17" x14ac:dyDescent="0.25">
      <c r="C10179" s="12"/>
      <c r="D10179" s="7"/>
      <c r="P10179" s="14"/>
      <c r="Q10179" s="13"/>
    </row>
    <row r="10180" spans="3:17" x14ac:dyDescent="0.25">
      <c r="C10180" s="12"/>
      <c r="D10180" s="7"/>
      <c r="P10180" s="14"/>
      <c r="Q10180" s="13"/>
    </row>
    <row r="10181" spans="3:17" x14ac:dyDescent="0.25">
      <c r="C10181" s="12"/>
      <c r="D10181" s="7"/>
      <c r="P10181" s="14"/>
      <c r="Q10181" s="13"/>
    </row>
    <row r="10182" spans="3:17" x14ac:dyDescent="0.25">
      <c r="C10182" s="12"/>
      <c r="D10182" s="7"/>
      <c r="P10182" s="14"/>
      <c r="Q10182" s="13"/>
    </row>
    <row r="10183" spans="3:17" x14ac:dyDescent="0.25">
      <c r="C10183" s="12"/>
      <c r="D10183" s="7"/>
      <c r="P10183" s="14"/>
      <c r="Q10183" s="13"/>
    </row>
    <row r="10184" spans="3:17" x14ac:dyDescent="0.25">
      <c r="C10184" s="12"/>
      <c r="D10184" s="7"/>
      <c r="P10184" s="14"/>
      <c r="Q10184" s="13"/>
    </row>
    <row r="10185" spans="3:17" x14ac:dyDescent="0.25">
      <c r="C10185" s="12"/>
      <c r="D10185" s="7"/>
      <c r="P10185" s="14"/>
      <c r="Q10185" s="13"/>
    </row>
    <row r="10186" spans="3:17" x14ac:dyDescent="0.25">
      <c r="C10186" s="12"/>
      <c r="D10186" s="7"/>
      <c r="P10186" s="14"/>
      <c r="Q10186" s="13"/>
    </row>
    <row r="10187" spans="3:17" x14ac:dyDescent="0.25">
      <c r="C10187" s="12"/>
      <c r="D10187" s="7"/>
      <c r="P10187" s="14"/>
      <c r="Q10187" s="13"/>
    </row>
    <row r="10188" spans="3:17" x14ac:dyDescent="0.25">
      <c r="C10188" s="12"/>
      <c r="D10188" s="7"/>
      <c r="P10188" s="14"/>
      <c r="Q10188" s="13"/>
    </row>
    <row r="10189" spans="3:17" x14ac:dyDescent="0.25">
      <c r="C10189" s="12"/>
      <c r="D10189" s="7"/>
      <c r="P10189" s="14"/>
      <c r="Q10189" s="13"/>
    </row>
    <row r="10190" spans="3:17" x14ac:dyDescent="0.25">
      <c r="C10190" s="12"/>
      <c r="D10190" s="7"/>
      <c r="P10190" s="14"/>
      <c r="Q10190" s="13"/>
    </row>
    <row r="10191" spans="3:17" x14ac:dyDescent="0.25">
      <c r="C10191" s="12"/>
      <c r="D10191" s="7"/>
      <c r="P10191" s="14"/>
      <c r="Q10191" s="13"/>
    </row>
    <row r="10192" spans="3:17" x14ac:dyDescent="0.25">
      <c r="C10192" s="12"/>
      <c r="D10192" s="7"/>
      <c r="P10192" s="14"/>
      <c r="Q10192" s="13"/>
    </row>
    <row r="10193" spans="3:17" x14ac:dyDescent="0.25">
      <c r="C10193" s="12"/>
      <c r="D10193" s="7"/>
      <c r="P10193" s="14"/>
      <c r="Q10193" s="13"/>
    </row>
    <row r="10194" spans="3:17" x14ac:dyDescent="0.25">
      <c r="C10194" s="12"/>
      <c r="D10194" s="7"/>
      <c r="P10194" s="14"/>
      <c r="Q10194" s="13"/>
    </row>
    <row r="10195" spans="3:17" x14ac:dyDescent="0.25">
      <c r="C10195" s="12"/>
      <c r="D10195" s="7"/>
      <c r="P10195" s="14"/>
      <c r="Q10195" s="13"/>
    </row>
    <row r="10196" spans="3:17" x14ac:dyDescent="0.25">
      <c r="C10196" s="12"/>
      <c r="D10196" s="7"/>
      <c r="P10196" s="14"/>
      <c r="Q10196" s="13"/>
    </row>
    <row r="10197" spans="3:17" x14ac:dyDescent="0.25">
      <c r="C10197" s="12"/>
      <c r="D10197" s="7"/>
      <c r="P10197" s="14"/>
      <c r="Q10197" s="13"/>
    </row>
    <row r="10198" spans="3:17" x14ac:dyDescent="0.25">
      <c r="C10198" s="12"/>
      <c r="D10198" s="7"/>
      <c r="P10198" s="14"/>
      <c r="Q10198" s="13"/>
    </row>
    <row r="10199" spans="3:17" x14ac:dyDescent="0.25">
      <c r="C10199" s="12"/>
      <c r="D10199" s="7"/>
      <c r="P10199" s="14"/>
      <c r="Q10199" s="13"/>
    </row>
    <row r="10200" spans="3:17" x14ac:dyDescent="0.25">
      <c r="C10200" s="12"/>
      <c r="D10200" s="7"/>
      <c r="P10200" s="14"/>
      <c r="Q10200" s="13"/>
    </row>
    <row r="10201" spans="3:17" x14ac:dyDescent="0.25">
      <c r="C10201" s="12"/>
      <c r="D10201" s="7"/>
      <c r="P10201" s="14"/>
      <c r="Q10201" s="13"/>
    </row>
    <row r="10202" spans="3:17" x14ac:dyDescent="0.25">
      <c r="C10202" s="12"/>
      <c r="D10202" s="7"/>
      <c r="P10202" s="14"/>
      <c r="Q10202" s="13"/>
    </row>
    <row r="10203" spans="3:17" x14ac:dyDescent="0.25">
      <c r="C10203" s="12"/>
      <c r="D10203" s="7"/>
      <c r="P10203" s="14"/>
      <c r="Q10203" s="13"/>
    </row>
    <row r="10204" spans="3:17" x14ac:dyDescent="0.25">
      <c r="C10204" s="12"/>
      <c r="D10204" s="7"/>
      <c r="P10204" s="14"/>
      <c r="Q10204" s="13"/>
    </row>
    <row r="10205" spans="3:17" x14ac:dyDescent="0.25">
      <c r="C10205" s="12"/>
      <c r="D10205" s="7"/>
      <c r="P10205" s="14"/>
      <c r="Q10205" s="13"/>
    </row>
    <row r="10206" spans="3:17" x14ac:dyDescent="0.25">
      <c r="C10206" s="12"/>
      <c r="D10206" s="7"/>
      <c r="P10206" s="14"/>
      <c r="Q10206" s="13"/>
    </row>
    <row r="10207" spans="3:17" x14ac:dyDescent="0.25">
      <c r="C10207" s="12"/>
      <c r="D10207" s="7"/>
      <c r="P10207" s="14"/>
      <c r="Q10207" s="13"/>
    </row>
    <row r="10208" spans="3:17" x14ac:dyDescent="0.25">
      <c r="C10208" s="12"/>
      <c r="D10208" s="7"/>
      <c r="P10208" s="14"/>
      <c r="Q10208" s="13"/>
    </row>
    <row r="10209" spans="3:17" x14ac:dyDescent="0.25">
      <c r="C10209" s="12"/>
      <c r="D10209" s="7"/>
      <c r="P10209" s="14"/>
      <c r="Q10209" s="13"/>
    </row>
    <row r="10210" spans="3:17" x14ac:dyDescent="0.25">
      <c r="C10210" s="12"/>
      <c r="D10210" s="7"/>
      <c r="P10210" s="14"/>
      <c r="Q10210" s="13"/>
    </row>
    <row r="10211" spans="3:17" x14ac:dyDescent="0.25">
      <c r="C10211" s="12"/>
      <c r="D10211" s="7"/>
      <c r="P10211" s="14"/>
      <c r="Q10211" s="13"/>
    </row>
    <row r="10212" spans="3:17" x14ac:dyDescent="0.25">
      <c r="C10212" s="12"/>
      <c r="D10212" s="7"/>
      <c r="P10212" s="14"/>
      <c r="Q10212" s="13"/>
    </row>
    <row r="10213" spans="3:17" x14ac:dyDescent="0.25">
      <c r="C10213" s="12"/>
      <c r="D10213" s="7"/>
      <c r="P10213" s="14"/>
      <c r="Q10213" s="13"/>
    </row>
    <row r="10214" spans="3:17" x14ac:dyDescent="0.25">
      <c r="C10214" s="12"/>
      <c r="D10214" s="7"/>
      <c r="P10214" s="14"/>
      <c r="Q10214" s="13"/>
    </row>
    <row r="10215" spans="3:17" x14ac:dyDescent="0.25">
      <c r="C10215" s="12"/>
      <c r="D10215" s="7"/>
      <c r="P10215" s="14"/>
      <c r="Q10215" s="13"/>
    </row>
    <row r="10216" spans="3:17" x14ac:dyDescent="0.25">
      <c r="C10216" s="12"/>
      <c r="D10216" s="7"/>
      <c r="P10216" s="14"/>
      <c r="Q10216" s="13"/>
    </row>
    <row r="10217" spans="3:17" x14ac:dyDescent="0.25">
      <c r="C10217" s="12"/>
      <c r="D10217" s="7"/>
      <c r="P10217" s="14"/>
      <c r="Q10217" s="13"/>
    </row>
    <row r="10218" spans="3:17" x14ac:dyDescent="0.25">
      <c r="C10218" s="12"/>
      <c r="D10218" s="7"/>
      <c r="P10218" s="14"/>
      <c r="Q10218" s="13"/>
    </row>
    <row r="10219" spans="3:17" x14ac:dyDescent="0.25">
      <c r="C10219" s="12"/>
      <c r="D10219" s="7"/>
      <c r="P10219" s="14"/>
      <c r="Q10219" s="13"/>
    </row>
    <row r="10220" spans="3:17" x14ac:dyDescent="0.25">
      <c r="C10220" s="12"/>
      <c r="D10220" s="7"/>
      <c r="P10220" s="14"/>
      <c r="Q10220" s="13"/>
    </row>
    <row r="10221" spans="3:17" x14ac:dyDescent="0.25">
      <c r="C10221" s="12"/>
      <c r="D10221" s="7"/>
      <c r="P10221" s="14"/>
      <c r="Q10221" s="13"/>
    </row>
    <row r="10222" spans="3:17" x14ac:dyDescent="0.25">
      <c r="C10222" s="12"/>
      <c r="D10222" s="7"/>
      <c r="P10222" s="14"/>
      <c r="Q10222" s="13"/>
    </row>
    <row r="10223" spans="3:17" x14ac:dyDescent="0.25">
      <c r="C10223" s="12"/>
      <c r="D10223" s="7"/>
      <c r="P10223" s="14"/>
      <c r="Q10223" s="13"/>
    </row>
    <row r="10224" spans="3:17" x14ac:dyDescent="0.25">
      <c r="C10224" s="12"/>
      <c r="D10224" s="7"/>
      <c r="P10224" s="14"/>
      <c r="Q10224" s="13"/>
    </row>
    <row r="10225" spans="3:17" x14ac:dyDescent="0.25">
      <c r="C10225" s="12"/>
      <c r="D10225" s="7"/>
      <c r="P10225" s="14"/>
      <c r="Q10225" s="13"/>
    </row>
    <row r="10226" spans="3:17" x14ac:dyDescent="0.25">
      <c r="C10226" s="12"/>
      <c r="D10226" s="7"/>
      <c r="P10226" s="14"/>
      <c r="Q10226" s="13"/>
    </row>
    <row r="10227" spans="3:17" x14ac:dyDescent="0.25">
      <c r="C10227" s="12"/>
      <c r="D10227" s="7"/>
      <c r="P10227" s="14"/>
      <c r="Q10227" s="13"/>
    </row>
    <row r="10228" spans="3:17" x14ac:dyDescent="0.25">
      <c r="C10228" s="12"/>
      <c r="D10228" s="7"/>
      <c r="P10228" s="14"/>
      <c r="Q10228" s="13"/>
    </row>
    <row r="10229" spans="3:17" x14ac:dyDescent="0.25">
      <c r="C10229" s="12"/>
      <c r="D10229" s="7"/>
      <c r="P10229" s="14"/>
      <c r="Q10229" s="13"/>
    </row>
    <row r="10230" spans="3:17" x14ac:dyDescent="0.25">
      <c r="C10230" s="12"/>
      <c r="D10230" s="7"/>
      <c r="P10230" s="14"/>
      <c r="Q10230" s="13"/>
    </row>
    <row r="10231" spans="3:17" x14ac:dyDescent="0.25">
      <c r="C10231" s="12"/>
      <c r="D10231" s="7"/>
      <c r="P10231" s="14"/>
      <c r="Q10231" s="13"/>
    </row>
    <row r="10232" spans="3:17" x14ac:dyDescent="0.25">
      <c r="C10232" s="12"/>
      <c r="D10232" s="7"/>
      <c r="P10232" s="14"/>
      <c r="Q10232" s="13"/>
    </row>
    <row r="10233" spans="3:17" x14ac:dyDescent="0.25">
      <c r="C10233" s="12"/>
      <c r="D10233" s="7"/>
      <c r="P10233" s="14"/>
      <c r="Q10233" s="13"/>
    </row>
    <row r="10234" spans="3:17" x14ac:dyDescent="0.25">
      <c r="C10234" s="12"/>
      <c r="D10234" s="7"/>
      <c r="P10234" s="14"/>
      <c r="Q10234" s="13"/>
    </row>
    <row r="10235" spans="3:17" x14ac:dyDescent="0.25">
      <c r="C10235" s="12"/>
      <c r="D10235" s="7"/>
      <c r="P10235" s="14"/>
      <c r="Q10235" s="13"/>
    </row>
    <row r="10236" spans="3:17" x14ac:dyDescent="0.25">
      <c r="C10236" s="12"/>
      <c r="D10236" s="7"/>
      <c r="P10236" s="14"/>
      <c r="Q10236" s="13"/>
    </row>
    <row r="10237" spans="3:17" x14ac:dyDescent="0.25">
      <c r="C10237" s="12"/>
      <c r="D10237" s="7"/>
      <c r="P10237" s="14"/>
      <c r="Q10237" s="13"/>
    </row>
    <row r="10238" spans="3:17" x14ac:dyDescent="0.25">
      <c r="C10238" s="12"/>
      <c r="D10238" s="7"/>
      <c r="P10238" s="14"/>
      <c r="Q10238" s="13"/>
    </row>
    <row r="10239" spans="3:17" x14ac:dyDescent="0.25">
      <c r="C10239" s="12"/>
      <c r="D10239" s="7"/>
      <c r="P10239" s="14"/>
      <c r="Q10239" s="13"/>
    </row>
    <row r="10240" spans="3:17" x14ac:dyDescent="0.25">
      <c r="C10240" s="12"/>
      <c r="D10240" s="7"/>
      <c r="P10240" s="14"/>
      <c r="Q10240" s="13"/>
    </row>
    <row r="10241" spans="3:17" x14ac:dyDescent="0.25">
      <c r="C10241" s="12"/>
      <c r="D10241" s="7"/>
      <c r="P10241" s="14"/>
      <c r="Q10241" s="13"/>
    </row>
    <row r="10242" spans="3:17" x14ac:dyDescent="0.25">
      <c r="C10242" s="12"/>
      <c r="D10242" s="7"/>
      <c r="P10242" s="14"/>
      <c r="Q10242" s="13"/>
    </row>
    <row r="10243" spans="3:17" x14ac:dyDescent="0.25">
      <c r="C10243" s="12"/>
      <c r="D10243" s="7"/>
      <c r="P10243" s="14"/>
      <c r="Q10243" s="13"/>
    </row>
    <row r="10244" spans="3:17" x14ac:dyDescent="0.25">
      <c r="C10244" s="12"/>
      <c r="D10244" s="7"/>
      <c r="P10244" s="14"/>
      <c r="Q10244" s="13"/>
    </row>
    <row r="10245" spans="3:17" x14ac:dyDescent="0.25">
      <c r="C10245" s="12"/>
      <c r="D10245" s="7"/>
      <c r="P10245" s="14"/>
      <c r="Q10245" s="13"/>
    </row>
    <row r="10246" spans="3:17" x14ac:dyDescent="0.25">
      <c r="C10246" s="12"/>
      <c r="D10246" s="7"/>
      <c r="P10246" s="14"/>
      <c r="Q10246" s="13"/>
    </row>
    <row r="10247" spans="3:17" x14ac:dyDescent="0.25">
      <c r="C10247" s="12"/>
      <c r="D10247" s="7"/>
      <c r="P10247" s="14"/>
      <c r="Q10247" s="13"/>
    </row>
    <row r="10248" spans="3:17" x14ac:dyDescent="0.25">
      <c r="C10248" s="12"/>
      <c r="D10248" s="7"/>
      <c r="P10248" s="14"/>
      <c r="Q10248" s="13"/>
    </row>
    <row r="10249" spans="3:17" x14ac:dyDescent="0.25">
      <c r="C10249" s="12"/>
      <c r="D10249" s="7"/>
      <c r="P10249" s="14"/>
      <c r="Q10249" s="13"/>
    </row>
    <row r="10250" spans="3:17" x14ac:dyDescent="0.25">
      <c r="C10250" s="12"/>
      <c r="D10250" s="7"/>
      <c r="P10250" s="14"/>
      <c r="Q10250" s="13"/>
    </row>
    <row r="10251" spans="3:17" x14ac:dyDescent="0.25">
      <c r="C10251" s="12"/>
      <c r="D10251" s="7"/>
      <c r="P10251" s="14"/>
      <c r="Q10251" s="13"/>
    </row>
    <row r="10252" spans="3:17" x14ac:dyDescent="0.25">
      <c r="C10252" s="12"/>
      <c r="D10252" s="7"/>
      <c r="P10252" s="14"/>
      <c r="Q10252" s="13"/>
    </row>
    <row r="10253" spans="3:17" x14ac:dyDescent="0.25">
      <c r="C10253" s="12"/>
      <c r="D10253" s="7"/>
      <c r="P10253" s="14"/>
      <c r="Q10253" s="13"/>
    </row>
    <row r="10254" spans="3:17" x14ac:dyDescent="0.25">
      <c r="C10254" s="12"/>
      <c r="D10254" s="7"/>
      <c r="P10254" s="14"/>
      <c r="Q10254" s="13"/>
    </row>
    <row r="10255" spans="3:17" x14ac:dyDescent="0.25">
      <c r="C10255" s="12"/>
      <c r="D10255" s="7"/>
      <c r="P10255" s="14"/>
      <c r="Q10255" s="13"/>
    </row>
    <row r="10256" spans="3:17" x14ac:dyDescent="0.25">
      <c r="C10256" s="12"/>
      <c r="D10256" s="7"/>
      <c r="P10256" s="14"/>
      <c r="Q10256" s="13"/>
    </row>
    <row r="10257" spans="3:17" x14ac:dyDescent="0.25">
      <c r="C10257" s="12"/>
      <c r="D10257" s="7"/>
      <c r="P10257" s="14"/>
      <c r="Q10257" s="13"/>
    </row>
    <row r="10258" spans="3:17" x14ac:dyDescent="0.25">
      <c r="C10258" s="12"/>
      <c r="D10258" s="7"/>
      <c r="P10258" s="14"/>
      <c r="Q10258" s="13"/>
    </row>
    <row r="10259" spans="3:17" x14ac:dyDescent="0.25">
      <c r="C10259" s="12"/>
      <c r="D10259" s="7"/>
      <c r="P10259" s="14"/>
      <c r="Q10259" s="13"/>
    </row>
    <row r="10260" spans="3:17" x14ac:dyDescent="0.25">
      <c r="C10260" s="12"/>
      <c r="D10260" s="7"/>
      <c r="P10260" s="14"/>
      <c r="Q10260" s="13"/>
    </row>
    <row r="10261" spans="3:17" x14ac:dyDescent="0.25">
      <c r="C10261" s="12"/>
      <c r="D10261" s="7"/>
      <c r="P10261" s="14"/>
      <c r="Q10261" s="13"/>
    </row>
    <row r="10262" spans="3:17" x14ac:dyDescent="0.25">
      <c r="C10262" s="12"/>
      <c r="D10262" s="7"/>
      <c r="P10262" s="14"/>
      <c r="Q10262" s="13"/>
    </row>
    <row r="10263" spans="3:17" x14ac:dyDescent="0.25">
      <c r="C10263" s="12"/>
      <c r="D10263" s="7"/>
      <c r="P10263" s="14"/>
      <c r="Q10263" s="13"/>
    </row>
    <row r="10264" spans="3:17" x14ac:dyDescent="0.25">
      <c r="C10264" s="12"/>
      <c r="D10264" s="7"/>
      <c r="P10264" s="14"/>
      <c r="Q10264" s="13"/>
    </row>
    <row r="10265" spans="3:17" x14ac:dyDescent="0.25">
      <c r="C10265" s="12"/>
      <c r="D10265" s="7"/>
      <c r="P10265" s="14"/>
      <c r="Q10265" s="13"/>
    </row>
    <row r="10266" spans="3:17" x14ac:dyDescent="0.25">
      <c r="C10266" s="12"/>
      <c r="D10266" s="7"/>
      <c r="P10266" s="14"/>
      <c r="Q10266" s="13"/>
    </row>
    <row r="10267" spans="3:17" x14ac:dyDescent="0.25">
      <c r="C10267" s="12"/>
      <c r="D10267" s="7"/>
      <c r="P10267" s="14"/>
      <c r="Q10267" s="13"/>
    </row>
    <row r="10268" spans="3:17" x14ac:dyDescent="0.25">
      <c r="C10268" s="12"/>
      <c r="D10268" s="7"/>
      <c r="P10268" s="14"/>
      <c r="Q10268" s="13"/>
    </row>
    <row r="10269" spans="3:17" x14ac:dyDescent="0.25">
      <c r="C10269" s="12"/>
      <c r="D10269" s="7"/>
      <c r="P10269" s="14"/>
      <c r="Q10269" s="13"/>
    </row>
    <row r="10270" spans="3:17" x14ac:dyDescent="0.25">
      <c r="C10270" s="12"/>
      <c r="D10270" s="7"/>
      <c r="P10270" s="14"/>
      <c r="Q10270" s="13"/>
    </row>
    <row r="10271" spans="3:17" x14ac:dyDescent="0.25">
      <c r="C10271" s="12"/>
      <c r="D10271" s="7"/>
      <c r="P10271" s="14"/>
      <c r="Q10271" s="13"/>
    </row>
    <row r="10272" spans="3:17" x14ac:dyDescent="0.25">
      <c r="C10272" s="12"/>
      <c r="D10272" s="7"/>
      <c r="P10272" s="14"/>
      <c r="Q10272" s="13"/>
    </row>
    <row r="10273" spans="3:17" x14ac:dyDescent="0.25">
      <c r="C10273" s="12"/>
      <c r="D10273" s="7"/>
      <c r="P10273" s="14"/>
      <c r="Q10273" s="13"/>
    </row>
    <row r="10274" spans="3:17" x14ac:dyDescent="0.25">
      <c r="C10274" s="12"/>
      <c r="D10274" s="7"/>
      <c r="P10274" s="14"/>
      <c r="Q10274" s="13"/>
    </row>
    <row r="10275" spans="3:17" x14ac:dyDescent="0.25">
      <c r="C10275" s="12"/>
      <c r="D10275" s="7"/>
      <c r="P10275" s="14"/>
      <c r="Q10275" s="13"/>
    </row>
    <row r="10276" spans="3:17" x14ac:dyDescent="0.25">
      <c r="C10276" s="12"/>
      <c r="D10276" s="7"/>
      <c r="P10276" s="14"/>
      <c r="Q10276" s="13"/>
    </row>
    <row r="10277" spans="3:17" x14ac:dyDescent="0.25">
      <c r="C10277" s="12"/>
      <c r="D10277" s="7"/>
      <c r="P10277" s="14"/>
      <c r="Q10277" s="13"/>
    </row>
    <row r="10278" spans="3:17" x14ac:dyDescent="0.25">
      <c r="C10278" s="12"/>
      <c r="D10278" s="7"/>
      <c r="P10278" s="14"/>
      <c r="Q10278" s="13"/>
    </row>
    <row r="10279" spans="3:17" x14ac:dyDescent="0.25">
      <c r="C10279" s="12"/>
      <c r="D10279" s="7"/>
      <c r="P10279" s="14"/>
      <c r="Q10279" s="13"/>
    </row>
    <row r="10280" spans="3:17" x14ac:dyDescent="0.25">
      <c r="C10280" s="12"/>
      <c r="D10280" s="7"/>
      <c r="P10280" s="14"/>
      <c r="Q10280" s="13"/>
    </row>
    <row r="10281" spans="3:17" x14ac:dyDescent="0.25">
      <c r="C10281" s="12"/>
      <c r="D10281" s="7"/>
      <c r="P10281" s="14"/>
      <c r="Q10281" s="13"/>
    </row>
    <row r="10282" spans="3:17" x14ac:dyDescent="0.25">
      <c r="C10282" s="12"/>
      <c r="D10282" s="7"/>
      <c r="P10282" s="14"/>
      <c r="Q10282" s="13"/>
    </row>
    <row r="10283" spans="3:17" x14ac:dyDescent="0.25">
      <c r="C10283" s="12"/>
      <c r="D10283" s="7"/>
      <c r="P10283" s="14"/>
      <c r="Q10283" s="13"/>
    </row>
    <row r="10284" spans="3:17" x14ac:dyDescent="0.25">
      <c r="C10284" s="12"/>
      <c r="D10284" s="7"/>
      <c r="P10284" s="14"/>
      <c r="Q10284" s="13"/>
    </row>
    <row r="10285" spans="3:17" x14ac:dyDescent="0.25">
      <c r="C10285" s="12"/>
      <c r="D10285" s="7"/>
      <c r="P10285" s="14"/>
      <c r="Q10285" s="13"/>
    </row>
    <row r="10286" spans="3:17" x14ac:dyDescent="0.25">
      <c r="C10286" s="12"/>
      <c r="D10286" s="7"/>
      <c r="P10286" s="14"/>
      <c r="Q10286" s="13"/>
    </row>
    <row r="10287" spans="3:17" x14ac:dyDescent="0.25">
      <c r="C10287" s="12"/>
      <c r="D10287" s="7"/>
      <c r="P10287" s="14"/>
      <c r="Q10287" s="13"/>
    </row>
    <row r="10288" spans="3:17" x14ac:dyDescent="0.25">
      <c r="C10288" s="12"/>
      <c r="D10288" s="7"/>
      <c r="P10288" s="14"/>
      <c r="Q10288" s="13"/>
    </row>
    <row r="10289" spans="3:17" x14ac:dyDescent="0.25">
      <c r="C10289" s="12"/>
      <c r="D10289" s="7"/>
      <c r="P10289" s="14"/>
      <c r="Q10289" s="13"/>
    </row>
    <row r="10290" spans="3:17" x14ac:dyDescent="0.25">
      <c r="C10290" s="12"/>
      <c r="D10290" s="7"/>
      <c r="P10290" s="14"/>
      <c r="Q10290" s="13"/>
    </row>
    <row r="10291" spans="3:17" x14ac:dyDescent="0.25">
      <c r="C10291" s="12"/>
      <c r="D10291" s="7"/>
      <c r="P10291" s="14"/>
      <c r="Q10291" s="13"/>
    </row>
    <row r="10292" spans="3:17" x14ac:dyDescent="0.25">
      <c r="C10292" s="12"/>
      <c r="D10292" s="7"/>
      <c r="P10292" s="14"/>
      <c r="Q10292" s="13"/>
    </row>
    <row r="10293" spans="3:17" x14ac:dyDescent="0.25">
      <c r="C10293" s="12"/>
      <c r="D10293" s="7"/>
      <c r="P10293" s="14"/>
      <c r="Q10293" s="13"/>
    </row>
    <row r="10294" spans="3:17" x14ac:dyDescent="0.25">
      <c r="C10294" s="12"/>
      <c r="D10294" s="7"/>
      <c r="P10294" s="14"/>
      <c r="Q10294" s="13"/>
    </row>
    <row r="10295" spans="3:17" x14ac:dyDescent="0.25">
      <c r="C10295" s="12"/>
      <c r="D10295" s="7"/>
      <c r="P10295" s="14"/>
      <c r="Q10295" s="13"/>
    </row>
    <row r="10296" spans="3:17" x14ac:dyDescent="0.25">
      <c r="C10296" s="12"/>
      <c r="D10296" s="7"/>
      <c r="P10296" s="14"/>
      <c r="Q10296" s="13"/>
    </row>
    <row r="10297" spans="3:17" x14ac:dyDescent="0.25">
      <c r="C10297" s="12"/>
      <c r="D10297" s="7"/>
      <c r="P10297" s="14"/>
      <c r="Q10297" s="13"/>
    </row>
    <row r="10298" spans="3:17" x14ac:dyDescent="0.25">
      <c r="C10298" s="12"/>
      <c r="D10298" s="7"/>
      <c r="P10298" s="14"/>
      <c r="Q10298" s="13"/>
    </row>
    <row r="10299" spans="3:17" x14ac:dyDescent="0.25">
      <c r="C10299" s="12"/>
      <c r="D10299" s="7"/>
      <c r="P10299" s="14"/>
      <c r="Q10299" s="13"/>
    </row>
    <row r="10300" spans="3:17" x14ac:dyDescent="0.25">
      <c r="C10300" s="12"/>
      <c r="D10300" s="7"/>
      <c r="P10300" s="14"/>
      <c r="Q10300" s="13"/>
    </row>
    <row r="10301" spans="3:17" x14ac:dyDescent="0.25">
      <c r="C10301" s="12"/>
      <c r="D10301" s="7"/>
      <c r="P10301" s="14"/>
      <c r="Q10301" s="13"/>
    </row>
    <row r="10302" spans="3:17" x14ac:dyDescent="0.25">
      <c r="C10302" s="12"/>
      <c r="D10302" s="7"/>
      <c r="P10302" s="14"/>
      <c r="Q10302" s="13"/>
    </row>
    <row r="10303" spans="3:17" x14ac:dyDescent="0.25">
      <c r="C10303" s="12"/>
      <c r="D10303" s="7"/>
      <c r="P10303" s="14"/>
      <c r="Q10303" s="13"/>
    </row>
    <row r="10304" spans="3:17" x14ac:dyDescent="0.25">
      <c r="C10304" s="12"/>
      <c r="D10304" s="7"/>
      <c r="P10304" s="14"/>
      <c r="Q10304" s="13"/>
    </row>
    <row r="10305" spans="3:17" x14ac:dyDescent="0.25">
      <c r="C10305" s="12"/>
      <c r="D10305" s="7"/>
      <c r="P10305" s="14"/>
      <c r="Q10305" s="13"/>
    </row>
    <row r="10306" spans="3:17" x14ac:dyDescent="0.25">
      <c r="C10306" s="12"/>
      <c r="D10306" s="7"/>
      <c r="P10306" s="14"/>
      <c r="Q10306" s="13"/>
    </row>
    <row r="10307" spans="3:17" x14ac:dyDescent="0.25">
      <c r="C10307" s="12"/>
      <c r="D10307" s="7"/>
      <c r="P10307" s="14"/>
      <c r="Q10307" s="13"/>
    </row>
    <row r="10308" spans="3:17" x14ac:dyDescent="0.25">
      <c r="C10308" s="12"/>
      <c r="D10308" s="7"/>
      <c r="P10308" s="14"/>
      <c r="Q10308" s="13"/>
    </row>
    <row r="10309" spans="3:17" x14ac:dyDescent="0.25">
      <c r="C10309" s="12"/>
      <c r="D10309" s="7"/>
      <c r="P10309" s="14"/>
      <c r="Q10309" s="13"/>
    </row>
    <row r="10310" spans="3:17" x14ac:dyDescent="0.25">
      <c r="C10310" s="12"/>
      <c r="D10310" s="7"/>
      <c r="P10310" s="14"/>
      <c r="Q10310" s="13"/>
    </row>
    <row r="10311" spans="3:17" x14ac:dyDescent="0.25">
      <c r="C10311" s="12"/>
      <c r="D10311" s="7"/>
      <c r="P10311" s="14"/>
      <c r="Q10311" s="13"/>
    </row>
    <row r="10312" spans="3:17" x14ac:dyDescent="0.25">
      <c r="C10312" s="12"/>
      <c r="D10312" s="7"/>
      <c r="P10312" s="14"/>
      <c r="Q10312" s="13"/>
    </row>
    <row r="10313" spans="3:17" x14ac:dyDescent="0.25">
      <c r="C10313" s="12"/>
      <c r="D10313" s="7"/>
      <c r="P10313" s="14"/>
      <c r="Q10313" s="13"/>
    </row>
    <row r="10314" spans="3:17" x14ac:dyDescent="0.25">
      <c r="C10314" s="12"/>
      <c r="D10314" s="7"/>
      <c r="P10314" s="14"/>
      <c r="Q10314" s="13"/>
    </row>
    <row r="10315" spans="3:17" x14ac:dyDescent="0.25">
      <c r="C10315" s="12"/>
      <c r="D10315" s="7"/>
      <c r="P10315" s="14"/>
      <c r="Q10315" s="13"/>
    </row>
    <row r="10316" spans="3:17" x14ac:dyDescent="0.25">
      <c r="C10316" s="12"/>
      <c r="D10316" s="7"/>
      <c r="P10316" s="14"/>
      <c r="Q10316" s="13"/>
    </row>
    <row r="10317" spans="3:17" x14ac:dyDescent="0.25">
      <c r="C10317" s="12"/>
      <c r="D10317" s="7"/>
      <c r="P10317" s="14"/>
      <c r="Q10317" s="13"/>
    </row>
    <row r="10318" spans="3:17" x14ac:dyDescent="0.25">
      <c r="C10318" s="12"/>
      <c r="D10318" s="7"/>
      <c r="P10318" s="14"/>
      <c r="Q10318" s="13"/>
    </row>
    <row r="10319" spans="3:17" x14ac:dyDescent="0.25">
      <c r="C10319" s="12"/>
      <c r="D10319" s="7"/>
      <c r="P10319" s="14"/>
      <c r="Q10319" s="13"/>
    </row>
    <row r="10320" spans="3:17" x14ac:dyDescent="0.25">
      <c r="C10320" s="12"/>
      <c r="D10320" s="7"/>
      <c r="P10320" s="14"/>
      <c r="Q10320" s="13"/>
    </row>
    <row r="10321" spans="3:17" x14ac:dyDescent="0.25">
      <c r="C10321" s="12"/>
      <c r="D10321" s="7"/>
      <c r="P10321" s="14"/>
      <c r="Q10321" s="13"/>
    </row>
    <row r="10322" spans="3:17" x14ac:dyDescent="0.25">
      <c r="C10322" s="12"/>
      <c r="D10322" s="7"/>
      <c r="P10322" s="14"/>
      <c r="Q10322" s="13"/>
    </row>
    <row r="10323" spans="3:17" x14ac:dyDescent="0.25">
      <c r="C10323" s="12"/>
      <c r="D10323" s="7"/>
      <c r="P10323" s="14"/>
      <c r="Q10323" s="13"/>
    </row>
    <row r="10324" spans="3:17" x14ac:dyDescent="0.25">
      <c r="C10324" s="12"/>
      <c r="D10324" s="7"/>
      <c r="P10324" s="14"/>
      <c r="Q10324" s="13"/>
    </row>
    <row r="10325" spans="3:17" x14ac:dyDescent="0.25">
      <c r="C10325" s="12"/>
      <c r="D10325" s="7"/>
      <c r="P10325" s="14"/>
      <c r="Q10325" s="13"/>
    </row>
    <row r="10326" spans="3:17" x14ac:dyDescent="0.25">
      <c r="C10326" s="12"/>
      <c r="D10326" s="7"/>
      <c r="P10326" s="14"/>
      <c r="Q10326" s="13"/>
    </row>
    <row r="10327" spans="3:17" x14ac:dyDescent="0.25">
      <c r="C10327" s="12"/>
      <c r="D10327" s="7"/>
      <c r="P10327" s="14"/>
      <c r="Q10327" s="13"/>
    </row>
    <row r="10328" spans="3:17" x14ac:dyDescent="0.25">
      <c r="C10328" s="12"/>
      <c r="D10328" s="7"/>
      <c r="P10328" s="14"/>
      <c r="Q10328" s="13"/>
    </row>
    <row r="10329" spans="3:17" x14ac:dyDescent="0.25">
      <c r="C10329" s="12"/>
      <c r="D10329" s="7"/>
      <c r="P10329" s="14"/>
      <c r="Q10329" s="13"/>
    </row>
    <row r="10330" spans="3:17" x14ac:dyDescent="0.25">
      <c r="C10330" s="12"/>
      <c r="D10330" s="7"/>
      <c r="P10330" s="14"/>
      <c r="Q10330" s="13"/>
    </row>
    <row r="10331" spans="3:17" x14ac:dyDescent="0.25">
      <c r="C10331" s="12"/>
      <c r="D10331" s="7"/>
      <c r="P10331" s="14"/>
      <c r="Q10331" s="13"/>
    </row>
    <row r="10332" spans="3:17" x14ac:dyDescent="0.25">
      <c r="C10332" s="12"/>
      <c r="D10332" s="7"/>
      <c r="P10332" s="14"/>
      <c r="Q10332" s="13"/>
    </row>
    <row r="10333" spans="3:17" x14ac:dyDescent="0.25">
      <c r="C10333" s="12"/>
      <c r="D10333" s="7"/>
      <c r="P10333" s="14"/>
      <c r="Q10333" s="13"/>
    </row>
    <row r="10334" spans="3:17" x14ac:dyDescent="0.25">
      <c r="C10334" s="12"/>
      <c r="D10334" s="7"/>
      <c r="P10334" s="14"/>
      <c r="Q10334" s="13"/>
    </row>
    <row r="10335" spans="3:17" x14ac:dyDescent="0.25">
      <c r="C10335" s="12"/>
      <c r="D10335" s="7"/>
      <c r="P10335" s="14"/>
      <c r="Q10335" s="13"/>
    </row>
    <row r="10336" spans="3:17" x14ac:dyDescent="0.25">
      <c r="C10336" s="12"/>
      <c r="D10336" s="7"/>
      <c r="P10336" s="14"/>
      <c r="Q10336" s="13"/>
    </row>
    <row r="10337" spans="3:17" x14ac:dyDescent="0.25">
      <c r="C10337" s="12"/>
      <c r="D10337" s="7"/>
      <c r="P10337" s="14"/>
      <c r="Q10337" s="13"/>
    </row>
    <row r="10338" spans="3:17" x14ac:dyDescent="0.25">
      <c r="C10338" s="12"/>
      <c r="D10338" s="7"/>
      <c r="P10338" s="14"/>
      <c r="Q10338" s="13"/>
    </row>
    <row r="10339" spans="3:17" x14ac:dyDescent="0.25">
      <c r="C10339" s="12"/>
      <c r="D10339" s="7"/>
      <c r="P10339" s="14"/>
      <c r="Q10339" s="13"/>
    </row>
    <row r="10340" spans="3:17" x14ac:dyDescent="0.25">
      <c r="C10340" s="12"/>
      <c r="D10340" s="7"/>
      <c r="P10340" s="14"/>
      <c r="Q10340" s="13"/>
    </row>
    <row r="10341" spans="3:17" x14ac:dyDescent="0.25">
      <c r="C10341" s="12"/>
      <c r="D10341" s="7"/>
      <c r="P10341" s="14"/>
      <c r="Q10341" s="13"/>
    </row>
    <row r="10342" spans="3:17" x14ac:dyDescent="0.25">
      <c r="C10342" s="12"/>
      <c r="D10342" s="7"/>
      <c r="P10342" s="14"/>
      <c r="Q10342" s="13"/>
    </row>
    <row r="10343" spans="3:17" x14ac:dyDescent="0.25">
      <c r="C10343" s="12"/>
      <c r="D10343" s="7"/>
      <c r="P10343" s="14"/>
      <c r="Q10343" s="13"/>
    </row>
    <row r="10344" spans="3:17" x14ac:dyDescent="0.25">
      <c r="C10344" s="12"/>
      <c r="D10344" s="7"/>
      <c r="P10344" s="14"/>
      <c r="Q10344" s="13"/>
    </row>
    <row r="10345" spans="3:17" x14ac:dyDescent="0.25">
      <c r="C10345" s="12"/>
      <c r="D10345" s="7"/>
      <c r="P10345" s="14"/>
      <c r="Q10345" s="13"/>
    </row>
    <row r="10346" spans="3:17" x14ac:dyDescent="0.25">
      <c r="C10346" s="12"/>
      <c r="D10346" s="7"/>
      <c r="P10346" s="14"/>
      <c r="Q10346" s="13"/>
    </row>
    <row r="10347" spans="3:17" x14ac:dyDescent="0.25">
      <c r="C10347" s="12"/>
      <c r="D10347" s="7"/>
      <c r="P10347" s="14"/>
      <c r="Q10347" s="13"/>
    </row>
    <row r="10348" spans="3:17" x14ac:dyDescent="0.25">
      <c r="C10348" s="12"/>
      <c r="D10348" s="7"/>
      <c r="P10348" s="14"/>
      <c r="Q10348" s="13"/>
    </row>
    <row r="10349" spans="3:17" x14ac:dyDescent="0.25">
      <c r="C10349" s="12"/>
      <c r="D10349" s="7"/>
      <c r="P10349" s="14"/>
      <c r="Q10349" s="13"/>
    </row>
    <row r="10350" spans="3:17" x14ac:dyDescent="0.25">
      <c r="C10350" s="12"/>
      <c r="D10350" s="7"/>
      <c r="P10350" s="14"/>
      <c r="Q10350" s="13"/>
    </row>
    <row r="10351" spans="3:17" x14ac:dyDescent="0.25">
      <c r="C10351" s="12"/>
      <c r="D10351" s="7"/>
      <c r="P10351" s="14"/>
      <c r="Q10351" s="13"/>
    </row>
    <row r="10352" spans="3:17" x14ac:dyDescent="0.25">
      <c r="C10352" s="12"/>
      <c r="D10352" s="7"/>
      <c r="P10352" s="14"/>
      <c r="Q10352" s="13"/>
    </row>
    <row r="10353" spans="3:17" x14ac:dyDescent="0.25">
      <c r="C10353" s="12"/>
      <c r="D10353" s="7"/>
      <c r="P10353" s="14"/>
      <c r="Q10353" s="13"/>
    </row>
    <row r="10354" spans="3:17" x14ac:dyDescent="0.25">
      <c r="C10354" s="12"/>
      <c r="D10354" s="7"/>
      <c r="P10354" s="14"/>
      <c r="Q10354" s="13"/>
    </row>
    <row r="10355" spans="3:17" x14ac:dyDescent="0.25">
      <c r="C10355" s="12"/>
      <c r="D10355" s="7"/>
      <c r="P10355" s="14"/>
      <c r="Q10355" s="13"/>
    </row>
    <row r="10356" spans="3:17" x14ac:dyDescent="0.25">
      <c r="C10356" s="12"/>
      <c r="D10356" s="7"/>
      <c r="P10356" s="14"/>
      <c r="Q10356" s="13"/>
    </row>
    <row r="10357" spans="3:17" x14ac:dyDescent="0.25">
      <c r="C10357" s="12"/>
      <c r="D10357" s="7"/>
      <c r="P10357" s="14"/>
      <c r="Q10357" s="13"/>
    </row>
    <row r="10358" spans="3:17" x14ac:dyDescent="0.25">
      <c r="C10358" s="12"/>
      <c r="D10358" s="7"/>
      <c r="P10358" s="14"/>
      <c r="Q10358" s="13"/>
    </row>
    <row r="10359" spans="3:17" x14ac:dyDescent="0.25">
      <c r="C10359" s="12"/>
      <c r="D10359" s="7"/>
      <c r="P10359" s="14"/>
      <c r="Q10359" s="13"/>
    </row>
    <row r="10360" spans="3:17" x14ac:dyDescent="0.25">
      <c r="C10360" s="12"/>
      <c r="D10360" s="7"/>
      <c r="P10360" s="14"/>
      <c r="Q10360" s="13"/>
    </row>
    <row r="10361" spans="3:17" x14ac:dyDescent="0.25">
      <c r="C10361" s="12"/>
      <c r="D10361" s="7"/>
      <c r="P10361" s="14"/>
      <c r="Q10361" s="13"/>
    </row>
    <row r="10362" spans="3:17" x14ac:dyDescent="0.25">
      <c r="C10362" s="12"/>
      <c r="D10362" s="7"/>
      <c r="P10362" s="14"/>
      <c r="Q10362" s="13"/>
    </row>
    <row r="10363" spans="3:17" x14ac:dyDescent="0.25">
      <c r="C10363" s="12"/>
      <c r="D10363" s="7"/>
      <c r="P10363" s="14"/>
      <c r="Q10363" s="13"/>
    </row>
    <row r="10364" spans="3:17" x14ac:dyDescent="0.25">
      <c r="C10364" s="12"/>
      <c r="D10364" s="7"/>
      <c r="P10364" s="14"/>
      <c r="Q10364" s="13"/>
    </row>
    <row r="10365" spans="3:17" x14ac:dyDescent="0.25">
      <c r="C10365" s="12"/>
      <c r="D10365" s="7"/>
      <c r="P10365" s="14"/>
      <c r="Q10365" s="13"/>
    </row>
    <row r="10366" spans="3:17" x14ac:dyDescent="0.25">
      <c r="C10366" s="12"/>
      <c r="D10366" s="7"/>
      <c r="P10366" s="14"/>
      <c r="Q10366" s="13"/>
    </row>
    <row r="10367" spans="3:17" x14ac:dyDescent="0.25">
      <c r="C10367" s="12"/>
      <c r="D10367" s="7"/>
      <c r="P10367" s="14"/>
      <c r="Q10367" s="13"/>
    </row>
    <row r="10368" spans="3:17" x14ac:dyDescent="0.25">
      <c r="C10368" s="12"/>
      <c r="D10368" s="7"/>
      <c r="P10368" s="14"/>
      <c r="Q10368" s="13"/>
    </row>
    <row r="10369" spans="3:17" x14ac:dyDescent="0.25">
      <c r="C10369" s="12"/>
      <c r="D10369" s="7"/>
      <c r="P10369" s="14"/>
      <c r="Q10369" s="13"/>
    </row>
    <row r="10370" spans="3:17" x14ac:dyDescent="0.25">
      <c r="C10370" s="12"/>
      <c r="D10370" s="7"/>
      <c r="P10370" s="14"/>
      <c r="Q10370" s="13"/>
    </row>
    <row r="10371" spans="3:17" x14ac:dyDescent="0.25">
      <c r="C10371" s="12"/>
      <c r="D10371" s="7"/>
      <c r="P10371" s="14"/>
      <c r="Q10371" s="13"/>
    </row>
    <row r="10372" spans="3:17" x14ac:dyDescent="0.25">
      <c r="C10372" s="12"/>
      <c r="D10372" s="7"/>
      <c r="P10372" s="14"/>
      <c r="Q10372" s="13"/>
    </row>
    <row r="10373" spans="3:17" x14ac:dyDescent="0.25">
      <c r="C10373" s="12"/>
      <c r="D10373" s="7"/>
      <c r="P10373" s="14"/>
      <c r="Q10373" s="13"/>
    </row>
    <row r="10374" spans="3:17" x14ac:dyDescent="0.25">
      <c r="C10374" s="12"/>
      <c r="D10374" s="7"/>
      <c r="P10374" s="14"/>
      <c r="Q10374" s="13"/>
    </row>
    <row r="10375" spans="3:17" x14ac:dyDescent="0.25">
      <c r="C10375" s="12"/>
      <c r="D10375" s="7"/>
      <c r="P10375" s="14"/>
      <c r="Q10375" s="13"/>
    </row>
    <row r="10376" spans="3:17" x14ac:dyDescent="0.25">
      <c r="C10376" s="12"/>
      <c r="D10376" s="7"/>
      <c r="P10376" s="14"/>
      <c r="Q10376" s="13"/>
    </row>
    <row r="10377" spans="3:17" x14ac:dyDescent="0.25">
      <c r="C10377" s="12"/>
      <c r="D10377" s="7"/>
      <c r="P10377" s="14"/>
      <c r="Q10377" s="13"/>
    </row>
    <row r="10378" spans="3:17" x14ac:dyDescent="0.25">
      <c r="C10378" s="12"/>
      <c r="D10378" s="7"/>
      <c r="P10378" s="14"/>
      <c r="Q10378" s="13"/>
    </row>
    <row r="10379" spans="3:17" x14ac:dyDescent="0.25">
      <c r="C10379" s="12"/>
      <c r="D10379" s="7"/>
      <c r="P10379" s="14"/>
      <c r="Q10379" s="13"/>
    </row>
    <row r="10380" spans="3:17" x14ac:dyDescent="0.25">
      <c r="C10380" s="12"/>
      <c r="D10380" s="7"/>
      <c r="P10380" s="14"/>
      <c r="Q10380" s="13"/>
    </row>
    <row r="10381" spans="3:17" x14ac:dyDescent="0.25">
      <c r="C10381" s="12"/>
      <c r="D10381" s="7"/>
      <c r="P10381" s="14"/>
      <c r="Q10381" s="13"/>
    </row>
    <row r="10382" spans="3:17" x14ac:dyDescent="0.25">
      <c r="C10382" s="12"/>
      <c r="D10382" s="7"/>
      <c r="P10382" s="14"/>
      <c r="Q10382" s="13"/>
    </row>
    <row r="10383" spans="3:17" x14ac:dyDescent="0.25">
      <c r="C10383" s="12"/>
      <c r="D10383" s="7"/>
      <c r="P10383" s="14"/>
      <c r="Q10383" s="13"/>
    </row>
    <row r="10384" spans="3:17" x14ac:dyDescent="0.25">
      <c r="C10384" s="12"/>
      <c r="D10384" s="7"/>
      <c r="P10384" s="14"/>
      <c r="Q10384" s="13"/>
    </row>
    <row r="10385" spans="3:17" x14ac:dyDescent="0.25">
      <c r="C10385" s="12"/>
      <c r="D10385" s="7"/>
      <c r="P10385" s="14"/>
      <c r="Q10385" s="13"/>
    </row>
    <row r="10386" spans="3:17" x14ac:dyDescent="0.25">
      <c r="C10386" s="12"/>
      <c r="D10386" s="7"/>
      <c r="P10386" s="14"/>
      <c r="Q10386" s="13"/>
    </row>
    <row r="10387" spans="3:17" x14ac:dyDescent="0.25">
      <c r="C10387" s="12"/>
      <c r="D10387" s="7"/>
      <c r="P10387" s="14"/>
      <c r="Q10387" s="13"/>
    </row>
    <row r="10388" spans="3:17" x14ac:dyDescent="0.25">
      <c r="C10388" s="12"/>
      <c r="D10388" s="7"/>
      <c r="P10388" s="14"/>
      <c r="Q10388" s="13"/>
    </row>
    <row r="10389" spans="3:17" x14ac:dyDescent="0.25">
      <c r="C10389" s="12"/>
      <c r="D10389" s="7"/>
      <c r="P10389" s="14"/>
      <c r="Q10389" s="13"/>
    </row>
    <row r="10390" spans="3:17" x14ac:dyDescent="0.25">
      <c r="C10390" s="12"/>
      <c r="D10390" s="7"/>
      <c r="P10390" s="14"/>
      <c r="Q10390" s="13"/>
    </row>
    <row r="10391" spans="3:17" x14ac:dyDescent="0.25">
      <c r="C10391" s="12"/>
      <c r="D10391" s="7"/>
      <c r="P10391" s="14"/>
      <c r="Q10391" s="13"/>
    </row>
    <row r="10392" spans="3:17" x14ac:dyDescent="0.25">
      <c r="C10392" s="12"/>
      <c r="D10392" s="7"/>
      <c r="P10392" s="14"/>
      <c r="Q10392" s="13"/>
    </row>
    <row r="10393" spans="3:17" x14ac:dyDescent="0.25">
      <c r="C10393" s="12"/>
      <c r="D10393" s="7"/>
      <c r="P10393" s="14"/>
      <c r="Q10393" s="13"/>
    </row>
    <row r="10394" spans="3:17" x14ac:dyDescent="0.25">
      <c r="C10394" s="12"/>
      <c r="D10394" s="7"/>
      <c r="P10394" s="14"/>
      <c r="Q10394" s="13"/>
    </row>
    <row r="10395" spans="3:17" x14ac:dyDescent="0.25">
      <c r="C10395" s="12"/>
      <c r="D10395" s="7"/>
      <c r="P10395" s="14"/>
      <c r="Q10395" s="13"/>
    </row>
    <row r="10396" spans="3:17" x14ac:dyDescent="0.25">
      <c r="C10396" s="12"/>
      <c r="D10396" s="7"/>
      <c r="P10396" s="14"/>
      <c r="Q10396" s="13"/>
    </row>
    <row r="10397" spans="3:17" x14ac:dyDescent="0.25">
      <c r="C10397" s="12"/>
      <c r="D10397" s="7"/>
      <c r="P10397" s="14"/>
      <c r="Q10397" s="13"/>
    </row>
    <row r="10398" spans="3:17" x14ac:dyDescent="0.25">
      <c r="C10398" s="12"/>
      <c r="D10398" s="7"/>
      <c r="P10398" s="14"/>
      <c r="Q10398" s="13"/>
    </row>
    <row r="10399" spans="3:17" x14ac:dyDescent="0.25">
      <c r="C10399" s="12"/>
      <c r="D10399" s="7"/>
      <c r="P10399" s="14"/>
      <c r="Q10399" s="13"/>
    </row>
    <row r="10400" spans="3:17" x14ac:dyDescent="0.25">
      <c r="C10400" s="12"/>
      <c r="D10400" s="7"/>
      <c r="P10400" s="14"/>
      <c r="Q10400" s="13"/>
    </row>
    <row r="10401" spans="3:17" x14ac:dyDescent="0.25">
      <c r="C10401" s="12"/>
      <c r="D10401" s="7"/>
      <c r="P10401" s="14"/>
      <c r="Q10401" s="13"/>
    </row>
    <row r="10402" spans="3:17" x14ac:dyDescent="0.25">
      <c r="C10402" s="12"/>
      <c r="D10402" s="7"/>
      <c r="P10402" s="14"/>
      <c r="Q10402" s="13"/>
    </row>
    <row r="10403" spans="3:17" x14ac:dyDescent="0.25">
      <c r="C10403" s="12"/>
      <c r="D10403" s="7"/>
      <c r="P10403" s="14"/>
      <c r="Q10403" s="13"/>
    </row>
    <row r="10404" spans="3:17" x14ac:dyDescent="0.25">
      <c r="C10404" s="12"/>
      <c r="D10404" s="7"/>
      <c r="P10404" s="14"/>
      <c r="Q10404" s="13"/>
    </row>
    <row r="10405" spans="3:17" x14ac:dyDescent="0.25">
      <c r="C10405" s="12"/>
      <c r="D10405" s="7"/>
      <c r="P10405" s="14"/>
      <c r="Q10405" s="13"/>
    </row>
    <row r="10406" spans="3:17" x14ac:dyDescent="0.25">
      <c r="C10406" s="12"/>
      <c r="D10406" s="7"/>
      <c r="P10406" s="14"/>
      <c r="Q10406" s="13"/>
    </row>
    <row r="10407" spans="3:17" x14ac:dyDescent="0.25">
      <c r="C10407" s="12"/>
      <c r="D10407" s="7"/>
      <c r="P10407" s="14"/>
      <c r="Q10407" s="13"/>
    </row>
    <row r="10408" spans="3:17" x14ac:dyDescent="0.25">
      <c r="C10408" s="12"/>
      <c r="D10408" s="7"/>
      <c r="P10408" s="14"/>
      <c r="Q10408" s="13"/>
    </row>
    <row r="10409" spans="3:17" x14ac:dyDescent="0.25">
      <c r="C10409" s="12"/>
      <c r="D10409" s="7"/>
      <c r="P10409" s="14"/>
      <c r="Q10409" s="13"/>
    </row>
    <row r="10410" spans="3:17" x14ac:dyDescent="0.25">
      <c r="C10410" s="12"/>
      <c r="D10410" s="7"/>
      <c r="P10410" s="14"/>
      <c r="Q10410" s="13"/>
    </row>
    <row r="10411" spans="3:17" x14ac:dyDescent="0.25">
      <c r="C10411" s="12"/>
      <c r="D10411" s="7"/>
      <c r="P10411" s="14"/>
      <c r="Q10411" s="13"/>
    </row>
    <row r="10412" spans="3:17" x14ac:dyDescent="0.25">
      <c r="C10412" s="12"/>
      <c r="D10412" s="7"/>
      <c r="P10412" s="14"/>
      <c r="Q10412" s="13"/>
    </row>
    <row r="10413" spans="3:17" x14ac:dyDescent="0.25">
      <c r="C10413" s="12"/>
      <c r="D10413" s="7"/>
      <c r="P10413" s="14"/>
      <c r="Q10413" s="13"/>
    </row>
    <row r="10414" spans="3:17" x14ac:dyDescent="0.25">
      <c r="C10414" s="12"/>
      <c r="D10414" s="7"/>
      <c r="P10414" s="14"/>
      <c r="Q10414" s="13"/>
    </row>
    <row r="10415" spans="3:17" x14ac:dyDescent="0.25">
      <c r="C10415" s="12"/>
      <c r="D10415" s="7"/>
      <c r="P10415" s="14"/>
      <c r="Q10415" s="13"/>
    </row>
    <row r="10416" spans="3:17" x14ac:dyDescent="0.25">
      <c r="C10416" s="12"/>
      <c r="D10416" s="7"/>
      <c r="P10416" s="14"/>
      <c r="Q10416" s="13"/>
    </row>
    <row r="10417" spans="3:17" x14ac:dyDescent="0.25">
      <c r="C10417" s="12"/>
      <c r="D10417" s="7"/>
      <c r="P10417" s="14"/>
      <c r="Q10417" s="13"/>
    </row>
    <row r="10418" spans="3:17" x14ac:dyDescent="0.25">
      <c r="C10418" s="12"/>
      <c r="D10418" s="7"/>
      <c r="P10418" s="14"/>
      <c r="Q10418" s="13"/>
    </row>
    <row r="10419" spans="3:17" x14ac:dyDescent="0.25">
      <c r="C10419" s="12"/>
      <c r="D10419" s="7"/>
      <c r="P10419" s="14"/>
      <c r="Q10419" s="13"/>
    </row>
    <row r="10420" spans="3:17" x14ac:dyDescent="0.25">
      <c r="C10420" s="12"/>
      <c r="D10420" s="7"/>
      <c r="P10420" s="14"/>
      <c r="Q10420" s="13"/>
    </row>
    <row r="10421" spans="3:17" x14ac:dyDescent="0.25">
      <c r="C10421" s="12"/>
      <c r="D10421" s="7"/>
      <c r="P10421" s="14"/>
      <c r="Q10421" s="13"/>
    </row>
    <row r="10422" spans="3:17" x14ac:dyDescent="0.25">
      <c r="C10422" s="12"/>
      <c r="D10422" s="7"/>
      <c r="P10422" s="14"/>
      <c r="Q10422" s="13"/>
    </row>
    <row r="10423" spans="3:17" x14ac:dyDescent="0.25">
      <c r="C10423" s="12"/>
      <c r="D10423" s="7"/>
      <c r="P10423" s="14"/>
      <c r="Q10423" s="13"/>
    </row>
    <row r="10424" spans="3:17" x14ac:dyDescent="0.25">
      <c r="C10424" s="12"/>
      <c r="D10424" s="7"/>
      <c r="P10424" s="14"/>
      <c r="Q10424" s="13"/>
    </row>
    <row r="10425" spans="3:17" x14ac:dyDescent="0.25">
      <c r="C10425" s="12"/>
      <c r="D10425" s="7"/>
      <c r="P10425" s="14"/>
      <c r="Q10425" s="13"/>
    </row>
    <row r="10426" spans="3:17" x14ac:dyDescent="0.25">
      <c r="C10426" s="12"/>
      <c r="D10426" s="7"/>
      <c r="P10426" s="14"/>
      <c r="Q10426" s="13"/>
    </row>
    <row r="10427" spans="3:17" x14ac:dyDescent="0.25">
      <c r="C10427" s="12"/>
      <c r="D10427" s="7"/>
      <c r="P10427" s="14"/>
      <c r="Q10427" s="13"/>
    </row>
    <row r="10428" spans="3:17" x14ac:dyDescent="0.25">
      <c r="C10428" s="12"/>
      <c r="D10428" s="7"/>
      <c r="P10428" s="14"/>
      <c r="Q10428" s="13"/>
    </row>
    <row r="10429" spans="3:17" x14ac:dyDescent="0.25">
      <c r="C10429" s="12"/>
      <c r="D10429" s="7"/>
      <c r="P10429" s="14"/>
      <c r="Q10429" s="13"/>
    </row>
    <row r="10430" spans="3:17" x14ac:dyDescent="0.25">
      <c r="C10430" s="12"/>
      <c r="D10430" s="7"/>
      <c r="P10430" s="14"/>
      <c r="Q10430" s="13"/>
    </row>
    <row r="10431" spans="3:17" x14ac:dyDescent="0.25">
      <c r="C10431" s="12"/>
      <c r="D10431" s="7"/>
      <c r="P10431" s="14"/>
      <c r="Q10431" s="13"/>
    </row>
    <row r="10432" spans="3:17" x14ac:dyDescent="0.25">
      <c r="C10432" s="12"/>
      <c r="D10432" s="7"/>
      <c r="P10432" s="14"/>
      <c r="Q10432" s="13"/>
    </row>
    <row r="10433" spans="3:17" x14ac:dyDescent="0.25">
      <c r="C10433" s="12"/>
      <c r="D10433" s="7"/>
      <c r="P10433" s="14"/>
      <c r="Q10433" s="13"/>
    </row>
    <row r="10434" spans="3:17" x14ac:dyDescent="0.25">
      <c r="C10434" s="12"/>
      <c r="D10434" s="7"/>
      <c r="P10434" s="14"/>
      <c r="Q10434" s="13"/>
    </row>
    <row r="10435" spans="3:17" x14ac:dyDescent="0.25">
      <c r="C10435" s="12"/>
      <c r="D10435" s="7"/>
      <c r="P10435" s="14"/>
      <c r="Q10435" s="13"/>
    </row>
    <row r="10436" spans="3:17" x14ac:dyDescent="0.25">
      <c r="C10436" s="12"/>
      <c r="D10436" s="7"/>
      <c r="P10436" s="14"/>
      <c r="Q10436" s="13"/>
    </row>
    <row r="10437" spans="3:17" x14ac:dyDescent="0.25">
      <c r="C10437" s="12"/>
      <c r="D10437" s="7"/>
      <c r="P10437" s="14"/>
      <c r="Q10437" s="13"/>
    </row>
    <row r="10438" spans="3:17" x14ac:dyDescent="0.25">
      <c r="C10438" s="12"/>
      <c r="D10438" s="7"/>
      <c r="P10438" s="14"/>
      <c r="Q10438" s="13"/>
    </row>
    <row r="10439" spans="3:17" x14ac:dyDescent="0.25">
      <c r="C10439" s="12"/>
      <c r="D10439" s="7"/>
      <c r="P10439" s="14"/>
      <c r="Q10439" s="13"/>
    </row>
    <row r="10440" spans="3:17" x14ac:dyDescent="0.25">
      <c r="C10440" s="12"/>
      <c r="D10440" s="7"/>
      <c r="P10440" s="14"/>
      <c r="Q10440" s="13"/>
    </row>
    <row r="10441" spans="3:17" x14ac:dyDescent="0.25">
      <c r="C10441" s="12"/>
      <c r="D10441" s="7"/>
      <c r="P10441" s="14"/>
      <c r="Q10441" s="13"/>
    </row>
    <row r="10442" spans="3:17" x14ac:dyDescent="0.25">
      <c r="C10442" s="12"/>
      <c r="D10442" s="7"/>
      <c r="P10442" s="14"/>
      <c r="Q10442" s="13"/>
    </row>
    <row r="10443" spans="3:17" x14ac:dyDescent="0.25">
      <c r="C10443" s="12"/>
      <c r="D10443" s="7"/>
      <c r="P10443" s="14"/>
      <c r="Q10443" s="13"/>
    </row>
    <row r="10444" spans="3:17" x14ac:dyDescent="0.25">
      <c r="C10444" s="12"/>
      <c r="D10444" s="7"/>
      <c r="P10444" s="14"/>
      <c r="Q10444" s="13"/>
    </row>
    <row r="10445" spans="3:17" x14ac:dyDescent="0.25">
      <c r="C10445" s="12"/>
      <c r="D10445" s="7"/>
      <c r="P10445" s="14"/>
      <c r="Q10445" s="13"/>
    </row>
    <row r="10446" spans="3:17" x14ac:dyDescent="0.25">
      <c r="C10446" s="12"/>
      <c r="D10446" s="7"/>
      <c r="P10446" s="14"/>
      <c r="Q10446" s="13"/>
    </row>
    <row r="10447" spans="3:17" x14ac:dyDescent="0.25">
      <c r="C10447" s="12"/>
      <c r="D10447" s="7"/>
      <c r="P10447" s="14"/>
      <c r="Q10447" s="13"/>
    </row>
    <row r="10448" spans="3:17" x14ac:dyDescent="0.25">
      <c r="C10448" s="12"/>
      <c r="D10448" s="7"/>
      <c r="P10448" s="14"/>
      <c r="Q10448" s="13"/>
    </row>
    <row r="10449" spans="3:17" x14ac:dyDescent="0.25">
      <c r="C10449" s="12"/>
      <c r="D10449" s="7"/>
      <c r="P10449" s="14"/>
      <c r="Q10449" s="13"/>
    </row>
    <row r="10450" spans="3:17" x14ac:dyDescent="0.25">
      <c r="C10450" s="12"/>
      <c r="D10450" s="7"/>
      <c r="P10450" s="14"/>
      <c r="Q10450" s="13"/>
    </row>
    <row r="10451" spans="3:17" x14ac:dyDescent="0.25">
      <c r="C10451" s="12"/>
      <c r="D10451" s="7"/>
      <c r="P10451" s="14"/>
      <c r="Q10451" s="13"/>
    </row>
    <row r="10452" spans="3:17" x14ac:dyDescent="0.25">
      <c r="C10452" s="12"/>
      <c r="D10452" s="7"/>
      <c r="P10452" s="14"/>
      <c r="Q10452" s="13"/>
    </row>
    <row r="10453" spans="3:17" x14ac:dyDescent="0.25">
      <c r="C10453" s="12"/>
      <c r="D10453" s="7"/>
      <c r="P10453" s="14"/>
      <c r="Q10453" s="13"/>
    </row>
    <row r="10454" spans="3:17" x14ac:dyDescent="0.25">
      <c r="C10454" s="12"/>
      <c r="D10454" s="7"/>
      <c r="P10454" s="14"/>
      <c r="Q10454" s="13"/>
    </row>
    <row r="10455" spans="3:17" x14ac:dyDescent="0.25">
      <c r="C10455" s="12"/>
      <c r="D10455" s="7"/>
      <c r="P10455" s="14"/>
      <c r="Q10455" s="13"/>
    </row>
    <row r="10456" spans="3:17" x14ac:dyDescent="0.25">
      <c r="C10456" s="12"/>
      <c r="D10456" s="7"/>
      <c r="P10456" s="14"/>
      <c r="Q10456" s="13"/>
    </row>
    <row r="10457" spans="3:17" x14ac:dyDescent="0.25">
      <c r="C10457" s="12"/>
      <c r="D10457" s="7"/>
      <c r="P10457" s="14"/>
      <c r="Q10457" s="13"/>
    </row>
    <row r="10458" spans="3:17" x14ac:dyDescent="0.25">
      <c r="C10458" s="12"/>
      <c r="D10458" s="7"/>
      <c r="P10458" s="14"/>
      <c r="Q10458" s="13"/>
    </row>
    <row r="10459" spans="3:17" x14ac:dyDescent="0.25">
      <c r="C10459" s="12"/>
      <c r="D10459" s="7"/>
      <c r="P10459" s="14"/>
      <c r="Q10459" s="13"/>
    </row>
    <row r="10460" spans="3:17" x14ac:dyDescent="0.25">
      <c r="C10460" s="12"/>
      <c r="D10460" s="7"/>
      <c r="P10460" s="14"/>
      <c r="Q10460" s="13"/>
    </row>
    <row r="10461" spans="3:17" x14ac:dyDescent="0.25">
      <c r="C10461" s="12"/>
      <c r="D10461" s="7"/>
      <c r="P10461" s="14"/>
      <c r="Q10461" s="13"/>
    </row>
    <row r="10462" spans="3:17" x14ac:dyDescent="0.25">
      <c r="C10462" s="12"/>
      <c r="D10462" s="7"/>
      <c r="P10462" s="14"/>
      <c r="Q10462" s="13"/>
    </row>
    <row r="10463" spans="3:17" x14ac:dyDescent="0.25">
      <c r="C10463" s="12"/>
      <c r="D10463" s="7"/>
      <c r="P10463" s="14"/>
      <c r="Q10463" s="13"/>
    </row>
    <row r="10464" spans="3:17" x14ac:dyDescent="0.25">
      <c r="C10464" s="12"/>
      <c r="D10464" s="7"/>
      <c r="P10464" s="14"/>
      <c r="Q10464" s="13"/>
    </row>
    <row r="10465" spans="3:17" x14ac:dyDescent="0.25">
      <c r="C10465" s="12"/>
      <c r="D10465" s="7"/>
      <c r="P10465" s="14"/>
      <c r="Q10465" s="13"/>
    </row>
    <row r="10466" spans="3:17" x14ac:dyDescent="0.25">
      <c r="C10466" s="12"/>
      <c r="D10466" s="7"/>
      <c r="P10466" s="14"/>
      <c r="Q10466" s="13"/>
    </row>
    <row r="10467" spans="3:17" x14ac:dyDescent="0.25">
      <c r="C10467" s="12"/>
      <c r="D10467" s="7"/>
      <c r="P10467" s="14"/>
      <c r="Q10467" s="13"/>
    </row>
    <row r="10468" spans="3:17" x14ac:dyDescent="0.25">
      <c r="C10468" s="12"/>
      <c r="D10468" s="7"/>
      <c r="P10468" s="14"/>
      <c r="Q10468" s="13"/>
    </row>
    <row r="10469" spans="3:17" x14ac:dyDescent="0.25">
      <c r="C10469" s="12"/>
      <c r="D10469" s="7"/>
      <c r="P10469" s="14"/>
      <c r="Q10469" s="13"/>
    </row>
    <row r="10470" spans="3:17" x14ac:dyDescent="0.25">
      <c r="C10470" s="12"/>
      <c r="D10470" s="7"/>
      <c r="P10470" s="14"/>
      <c r="Q10470" s="13"/>
    </row>
    <row r="10471" spans="3:17" x14ac:dyDescent="0.25">
      <c r="C10471" s="12"/>
      <c r="D10471" s="7"/>
      <c r="P10471" s="14"/>
      <c r="Q10471" s="13"/>
    </row>
    <row r="10472" spans="3:17" x14ac:dyDescent="0.25">
      <c r="C10472" s="12"/>
      <c r="D10472" s="7"/>
      <c r="P10472" s="14"/>
      <c r="Q10472" s="13"/>
    </row>
    <row r="10473" spans="3:17" x14ac:dyDescent="0.25">
      <c r="C10473" s="12"/>
      <c r="D10473" s="7"/>
      <c r="P10473" s="14"/>
      <c r="Q10473" s="13"/>
    </row>
    <row r="10474" spans="3:17" x14ac:dyDescent="0.25">
      <c r="C10474" s="12"/>
      <c r="D10474" s="7"/>
      <c r="P10474" s="14"/>
      <c r="Q10474" s="13"/>
    </row>
    <row r="10475" spans="3:17" x14ac:dyDescent="0.25">
      <c r="C10475" s="12"/>
      <c r="D10475" s="7"/>
      <c r="P10475" s="14"/>
      <c r="Q10475" s="13"/>
    </row>
    <row r="10476" spans="3:17" x14ac:dyDescent="0.25">
      <c r="C10476" s="12"/>
      <c r="D10476" s="7"/>
      <c r="P10476" s="14"/>
      <c r="Q10476" s="13"/>
    </row>
    <row r="10477" spans="3:17" x14ac:dyDescent="0.25">
      <c r="C10477" s="12"/>
      <c r="D10477" s="7"/>
      <c r="P10477" s="14"/>
      <c r="Q10477" s="13"/>
    </row>
    <row r="10478" spans="3:17" x14ac:dyDescent="0.25">
      <c r="C10478" s="12"/>
      <c r="D10478" s="7"/>
      <c r="P10478" s="14"/>
      <c r="Q10478" s="13"/>
    </row>
    <row r="10479" spans="3:17" x14ac:dyDescent="0.25">
      <c r="C10479" s="12"/>
      <c r="D10479" s="7"/>
      <c r="P10479" s="14"/>
      <c r="Q10479" s="13"/>
    </row>
    <row r="10480" spans="3:17" x14ac:dyDescent="0.25">
      <c r="C10480" s="12"/>
      <c r="D10480" s="7"/>
      <c r="P10480" s="14"/>
      <c r="Q10480" s="13"/>
    </row>
    <row r="10481" spans="3:17" x14ac:dyDescent="0.25">
      <c r="C10481" s="12"/>
      <c r="D10481" s="7"/>
      <c r="P10481" s="14"/>
      <c r="Q10481" s="13"/>
    </row>
    <row r="10482" spans="3:17" x14ac:dyDescent="0.25">
      <c r="C10482" s="12"/>
      <c r="D10482" s="7"/>
      <c r="P10482" s="14"/>
      <c r="Q10482" s="13"/>
    </row>
    <row r="10483" spans="3:17" x14ac:dyDescent="0.25">
      <c r="C10483" s="12"/>
      <c r="D10483" s="7"/>
      <c r="P10483" s="14"/>
      <c r="Q10483" s="13"/>
    </row>
    <row r="10484" spans="3:17" x14ac:dyDescent="0.25">
      <c r="C10484" s="12"/>
      <c r="D10484" s="7"/>
      <c r="P10484" s="14"/>
      <c r="Q10484" s="13"/>
    </row>
    <row r="10485" spans="3:17" x14ac:dyDescent="0.25">
      <c r="C10485" s="12"/>
      <c r="D10485" s="7"/>
      <c r="P10485" s="14"/>
      <c r="Q10485" s="13"/>
    </row>
    <row r="10486" spans="3:17" x14ac:dyDescent="0.25">
      <c r="C10486" s="12"/>
      <c r="D10486" s="7"/>
      <c r="P10486" s="14"/>
      <c r="Q10486" s="13"/>
    </row>
    <row r="10487" spans="3:17" x14ac:dyDescent="0.25">
      <c r="C10487" s="12"/>
      <c r="D10487" s="7"/>
      <c r="P10487" s="14"/>
      <c r="Q10487" s="13"/>
    </row>
    <row r="10488" spans="3:17" x14ac:dyDescent="0.25">
      <c r="C10488" s="12"/>
      <c r="D10488" s="7"/>
      <c r="P10488" s="14"/>
      <c r="Q10488" s="13"/>
    </row>
    <row r="10489" spans="3:17" x14ac:dyDescent="0.25">
      <c r="C10489" s="12"/>
      <c r="D10489" s="7"/>
      <c r="P10489" s="14"/>
      <c r="Q10489" s="13"/>
    </row>
    <row r="10490" spans="3:17" x14ac:dyDescent="0.25">
      <c r="C10490" s="12"/>
      <c r="D10490" s="7"/>
      <c r="P10490" s="14"/>
      <c r="Q10490" s="13"/>
    </row>
    <row r="10491" spans="3:17" x14ac:dyDescent="0.25">
      <c r="C10491" s="12"/>
      <c r="D10491" s="7"/>
      <c r="P10491" s="14"/>
      <c r="Q10491" s="13"/>
    </row>
    <row r="10492" spans="3:17" x14ac:dyDescent="0.25">
      <c r="C10492" s="12"/>
      <c r="D10492" s="7"/>
      <c r="P10492" s="14"/>
      <c r="Q10492" s="13"/>
    </row>
    <row r="10493" spans="3:17" x14ac:dyDescent="0.25">
      <c r="C10493" s="12"/>
      <c r="D10493" s="7"/>
      <c r="P10493" s="14"/>
      <c r="Q10493" s="13"/>
    </row>
    <row r="10494" spans="3:17" x14ac:dyDescent="0.25">
      <c r="C10494" s="12"/>
      <c r="D10494" s="7"/>
      <c r="P10494" s="14"/>
      <c r="Q10494" s="13"/>
    </row>
    <row r="10495" spans="3:17" x14ac:dyDescent="0.25">
      <c r="C10495" s="12"/>
      <c r="D10495" s="7"/>
      <c r="P10495" s="14"/>
      <c r="Q10495" s="13"/>
    </row>
    <row r="10496" spans="3:17" x14ac:dyDescent="0.25">
      <c r="C10496" s="12"/>
      <c r="D10496" s="7"/>
      <c r="P10496" s="14"/>
      <c r="Q10496" s="13"/>
    </row>
    <row r="10497" spans="3:17" x14ac:dyDescent="0.25">
      <c r="C10497" s="12"/>
      <c r="D10497" s="7"/>
      <c r="P10497" s="14"/>
      <c r="Q10497" s="13"/>
    </row>
    <row r="10498" spans="3:17" x14ac:dyDescent="0.25">
      <c r="C10498" s="12"/>
      <c r="D10498" s="7"/>
      <c r="P10498" s="14"/>
      <c r="Q10498" s="13"/>
    </row>
    <row r="10499" spans="3:17" x14ac:dyDescent="0.25">
      <c r="C10499" s="12"/>
      <c r="D10499" s="7"/>
      <c r="P10499" s="14"/>
      <c r="Q10499" s="13"/>
    </row>
    <row r="10500" spans="3:17" x14ac:dyDescent="0.25">
      <c r="C10500" s="12"/>
      <c r="D10500" s="7"/>
      <c r="P10500" s="14"/>
      <c r="Q10500" s="13"/>
    </row>
    <row r="10501" spans="3:17" x14ac:dyDescent="0.25">
      <c r="C10501" s="12"/>
      <c r="D10501" s="7"/>
      <c r="P10501" s="14"/>
      <c r="Q10501" s="13"/>
    </row>
    <row r="10502" spans="3:17" x14ac:dyDescent="0.25">
      <c r="C10502" s="12"/>
      <c r="D10502" s="7"/>
      <c r="P10502" s="14"/>
      <c r="Q10502" s="13"/>
    </row>
    <row r="10503" spans="3:17" x14ac:dyDescent="0.25">
      <c r="C10503" s="12"/>
      <c r="D10503" s="7"/>
      <c r="P10503" s="14"/>
      <c r="Q10503" s="13"/>
    </row>
    <row r="10504" spans="3:17" x14ac:dyDescent="0.25">
      <c r="C10504" s="12"/>
      <c r="D10504" s="7"/>
      <c r="P10504" s="14"/>
      <c r="Q10504" s="13"/>
    </row>
    <row r="10505" spans="3:17" x14ac:dyDescent="0.25">
      <c r="C10505" s="12"/>
      <c r="D10505" s="7"/>
      <c r="P10505" s="14"/>
      <c r="Q10505" s="13"/>
    </row>
    <row r="10506" spans="3:17" x14ac:dyDescent="0.25">
      <c r="C10506" s="12"/>
      <c r="D10506" s="7"/>
      <c r="P10506" s="14"/>
      <c r="Q10506" s="13"/>
    </row>
    <row r="10507" spans="3:17" x14ac:dyDescent="0.25">
      <c r="C10507" s="12"/>
      <c r="D10507" s="7"/>
      <c r="P10507" s="14"/>
      <c r="Q10507" s="13"/>
    </row>
    <row r="10508" spans="3:17" x14ac:dyDescent="0.25">
      <c r="C10508" s="12"/>
      <c r="D10508" s="7"/>
      <c r="P10508" s="14"/>
      <c r="Q10508" s="13"/>
    </row>
    <row r="10509" spans="3:17" x14ac:dyDescent="0.25">
      <c r="C10509" s="12"/>
      <c r="D10509" s="7"/>
      <c r="P10509" s="14"/>
      <c r="Q10509" s="13"/>
    </row>
    <row r="10510" spans="3:17" x14ac:dyDescent="0.25">
      <c r="C10510" s="12"/>
      <c r="D10510" s="7"/>
      <c r="P10510" s="14"/>
      <c r="Q10510" s="13"/>
    </row>
    <row r="10511" spans="3:17" x14ac:dyDescent="0.25">
      <c r="C10511" s="12"/>
      <c r="D10511" s="7"/>
      <c r="P10511" s="14"/>
      <c r="Q10511" s="13"/>
    </row>
    <row r="10512" spans="3:17" x14ac:dyDescent="0.25">
      <c r="C10512" s="12"/>
      <c r="D10512" s="7"/>
      <c r="P10512" s="14"/>
      <c r="Q10512" s="13"/>
    </row>
    <row r="10513" spans="3:17" x14ac:dyDescent="0.25">
      <c r="C10513" s="12"/>
      <c r="D10513" s="7"/>
      <c r="P10513" s="14"/>
      <c r="Q10513" s="13"/>
    </row>
    <row r="10514" spans="3:17" x14ac:dyDescent="0.25">
      <c r="C10514" s="12"/>
      <c r="D10514" s="7"/>
      <c r="P10514" s="14"/>
      <c r="Q10514" s="13"/>
    </row>
    <row r="10515" spans="3:17" x14ac:dyDescent="0.25">
      <c r="C10515" s="12"/>
      <c r="D10515" s="7"/>
      <c r="P10515" s="14"/>
      <c r="Q10515" s="13"/>
    </row>
    <row r="10516" spans="3:17" x14ac:dyDescent="0.25">
      <c r="C10516" s="12"/>
      <c r="D10516" s="7"/>
      <c r="P10516" s="14"/>
      <c r="Q10516" s="13"/>
    </row>
    <row r="10517" spans="3:17" x14ac:dyDescent="0.25">
      <c r="C10517" s="12"/>
      <c r="D10517" s="7"/>
      <c r="P10517" s="14"/>
      <c r="Q10517" s="13"/>
    </row>
    <row r="10518" spans="3:17" x14ac:dyDescent="0.25">
      <c r="C10518" s="12"/>
      <c r="D10518" s="7"/>
      <c r="P10518" s="14"/>
      <c r="Q10518" s="13"/>
    </row>
    <row r="10519" spans="3:17" x14ac:dyDescent="0.25">
      <c r="C10519" s="12"/>
      <c r="D10519" s="7"/>
      <c r="P10519" s="14"/>
      <c r="Q10519" s="13"/>
    </row>
    <row r="10520" spans="3:17" x14ac:dyDescent="0.25">
      <c r="C10520" s="12"/>
      <c r="D10520" s="7"/>
      <c r="P10520" s="14"/>
      <c r="Q10520" s="13"/>
    </row>
    <row r="10521" spans="3:17" x14ac:dyDescent="0.25">
      <c r="C10521" s="12"/>
      <c r="D10521" s="7"/>
      <c r="P10521" s="14"/>
      <c r="Q10521" s="13"/>
    </row>
    <row r="10522" spans="3:17" x14ac:dyDescent="0.25">
      <c r="C10522" s="12"/>
      <c r="D10522" s="7"/>
      <c r="P10522" s="14"/>
      <c r="Q10522" s="13"/>
    </row>
    <row r="10523" spans="3:17" x14ac:dyDescent="0.25">
      <c r="C10523" s="12"/>
      <c r="D10523" s="7"/>
      <c r="P10523" s="14"/>
      <c r="Q10523" s="13"/>
    </row>
    <row r="10524" spans="3:17" x14ac:dyDescent="0.25">
      <c r="C10524" s="12"/>
      <c r="D10524" s="7"/>
      <c r="P10524" s="14"/>
      <c r="Q10524" s="13"/>
    </row>
    <row r="10525" spans="3:17" x14ac:dyDescent="0.25">
      <c r="C10525" s="12"/>
      <c r="D10525" s="7"/>
      <c r="P10525" s="14"/>
      <c r="Q10525" s="13"/>
    </row>
    <row r="10526" spans="3:17" x14ac:dyDescent="0.25">
      <c r="C10526" s="12"/>
      <c r="D10526" s="7"/>
      <c r="P10526" s="14"/>
      <c r="Q10526" s="13"/>
    </row>
    <row r="10527" spans="3:17" x14ac:dyDescent="0.25">
      <c r="C10527" s="12"/>
      <c r="D10527" s="7"/>
      <c r="P10527" s="14"/>
      <c r="Q10527" s="13"/>
    </row>
    <row r="10528" spans="3:17" x14ac:dyDescent="0.25">
      <c r="C10528" s="12"/>
      <c r="D10528" s="7"/>
      <c r="P10528" s="14"/>
      <c r="Q10528" s="13"/>
    </row>
    <row r="10529" spans="3:17" x14ac:dyDescent="0.25">
      <c r="C10529" s="12"/>
      <c r="D10529" s="7"/>
      <c r="P10529" s="14"/>
      <c r="Q10529" s="13"/>
    </row>
    <row r="10530" spans="3:17" x14ac:dyDescent="0.25">
      <c r="C10530" s="12"/>
      <c r="D10530" s="7"/>
      <c r="P10530" s="14"/>
      <c r="Q10530" s="13"/>
    </row>
    <row r="10531" spans="3:17" x14ac:dyDescent="0.25">
      <c r="C10531" s="12"/>
      <c r="D10531" s="7"/>
      <c r="P10531" s="14"/>
      <c r="Q10531" s="13"/>
    </row>
    <row r="10532" spans="3:17" x14ac:dyDescent="0.25">
      <c r="C10532" s="12"/>
      <c r="D10532" s="7"/>
      <c r="P10532" s="14"/>
      <c r="Q10532" s="13"/>
    </row>
    <row r="10533" spans="3:17" x14ac:dyDescent="0.25">
      <c r="C10533" s="12"/>
      <c r="D10533" s="7"/>
      <c r="P10533" s="14"/>
      <c r="Q10533" s="13"/>
    </row>
    <row r="10534" spans="3:17" x14ac:dyDescent="0.25">
      <c r="C10534" s="12"/>
      <c r="D10534" s="7"/>
      <c r="P10534" s="14"/>
      <c r="Q10534" s="13"/>
    </row>
    <row r="10535" spans="3:17" x14ac:dyDescent="0.25">
      <c r="C10535" s="12"/>
      <c r="D10535" s="7"/>
      <c r="P10535" s="14"/>
      <c r="Q10535" s="13"/>
    </row>
    <row r="10536" spans="3:17" x14ac:dyDescent="0.25">
      <c r="C10536" s="12"/>
      <c r="D10536" s="7"/>
      <c r="P10536" s="14"/>
      <c r="Q10536" s="13"/>
    </row>
    <row r="10537" spans="3:17" x14ac:dyDescent="0.25">
      <c r="C10537" s="12"/>
      <c r="D10537" s="7"/>
      <c r="P10537" s="14"/>
      <c r="Q10537" s="13"/>
    </row>
    <row r="10538" spans="3:17" x14ac:dyDescent="0.25">
      <c r="C10538" s="12"/>
      <c r="D10538" s="7"/>
      <c r="P10538" s="14"/>
      <c r="Q10538" s="13"/>
    </row>
    <row r="10539" spans="3:17" x14ac:dyDescent="0.25">
      <c r="C10539" s="12"/>
      <c r="D10539" s="7"/>
      <c r="P10539" s="14"/>
      <c r="Q10539" s="13"/>
    </row>
    <row r="10540" spans="3:17" x14ac:dyDescent="0.25">
      <c r="C10540" s="12"/>
      <c r="D10540" s="7"/>
      <c r="P10540" s="14"/>
      <c r="Q10540" s="13"/>
    </row>
    <row r="10541" spans="3:17" x14ac:dyDescent="0.25">
      <c r="C10541" s="12"/>
      <c r="D10541" s="7"/>
      <c r="P10541" s="14"/>
      <c r="Q10541" s="13"/>
    </row>
    <row r="10542" spans="3:17" x14ac:dyDescent="0.25">
      <c r="C10542" s="12"/>
      <c r="D10542" s="7"/>
      <c r="P10542" s="14"/>
      <c r="Q10542" s="13"/>
    </row>
    <row r="10543" spans="3:17" x14ac:dyDescent="0.25">
      <c r="C10543" s="12"/>
      <c r="D10543" s="7"/>
      <c r="P10543" s="14"/>
      <c r="Q10543" s="13"/>
    </row>
    <row r="10544" spans="3:17" x14ac:dyDescent="0.25">
      <c r="C10544" s="12"/>
      <c r="D10544" s="7"/>
      <c r="P10544" s="14"/>
      <c r="Q10544" s="13"/>
    </row>
    <row r="10545" spans="3:17" x14ac:dyDescent="0.25">
      <c r="C10545" s="12"/>
      <c r="D10545" s="7"/>
      <c r="P10545" s="14"/>
      <c r="Q10545" s="13"/>
    </row>
    <row r="10546" spans="3:17" x14ac:dyDescent="0.25">
      <c r="C10546" s="12"/>
      <c r="D10546" s="7"/>
      <c r="P10546" s="14"/>
      <c r="Q10546" s="13"/>
    </row>
    <row r="10547" spans="3:17" x14ac:dyDescent="0.25">
      <c r="C10547" s="12"/>
      <c r="D10547" s="7"/>
      <c r="P10547" s="14"/>
      <c r="Q10547" s="13"/>
    </row>
    <row r="10548" spans="3:17" x14ac:dyDescent="0.25">
      <c r="C10548" s="12"/>
      <c r="D10548" s="7"/>
      <c r="P10548" s="14"/>
      <c r="Q10548" s="13"/>
    </row>
    <row r="10549" spans="3:17" x14ac:dyDescent="0.25">
      <c r="C10549" s="12"/>
      <c r="D10549" s="7"/>
      <c r="P10549" s="14"/>
      <c r="Q10549" s="13"/>
    </row>
    <row r="10550" spans="3:17" x14ac:dyDescent="0.25">
      <c r="C10550" s="12"/>
      <c r="D10550" s="7"/>
      <c r="P10550" s="14"/>
      <c r="Q10550" s="13"/>
    </row>
    <row r="10551" spans="3:17" x14ac:dyDescent="0.25">
      <c r="C10551" s="12"/>
      <c r="D10551" s="7"/>
      <c r="P10551" s="14"/>
      <c r="Q10551" s="13"/>
    </row>
    <row r="10552" spans="3:17" x14ac:dyDescent="0.25">
      <c r="C10552" s="12"/>
      <c r="D10552" s="7"/>
      <c r="P10552" s="14"/>
      <c r="Q10552" s="13"/>
    </row>
    <row r="10553" spans="3:17" x14ac:dyDescent="0.25">
      <c r="C10553" s="12"/>
      <c r="D10553" s="7"/>
      <c r="P10553" s="14"/>
      <c r="Q10553" s="13"/>
    </row>
    <row r="10554" spans="3:17" x14ac:dyDescent="0.25">
      <c r="C10554" s="12"/>
      <c r="D10554" s="7"/>
      <c r="P10554" s="14"/>
      <c r="Q10554" s="13"/>
    </row>
    <row r="10555" spans="3:17" x14ac:dyDescent="0.25">
      <c r="C10555" s="12"/>
      <c r="D10555" s="7"/>
      <c r="P10555" s="14"/>
      <c r="Q10555" s="13"/>
    </row>
    <row r="10556" spans="3:17" x14ac:dyDescent="0.25">
      <c r="C10556" s="12"/>
      <c r="D10556" s="7"/>
      <c r="P10556" s="14"/>
      <c r="Q10556" s="13"/>
    </row>
    <row r="10557" spans="3:17" x14ac:dyDescent="0.25">
      <c r="C10557" s="12"/>
      <c r="D10557" s="7"/>
      <c r="P10557" s="14"/>
      <c r="Q10557" s="13"/>
    </row>
    <row r="10558" spans="3:17" x14ac:dyDescent="0.25">
      <c r="C10558" s="12"/>
      <c r="D10558" s="7"/>
      <c r="P10558" s="14"/>
      <c r="Q10558" s="13"/>
    </row>
    <row r="10559" spans="3:17" x14ac:dyDescent="0.25">
      <c r="C10559" s="12"/>
      <c r="D10559" s="7"/>
      <c r="P10559" s="14"/>
      <c r="Q10559" s="13"/>
    </row>
    <row r="10560" spans="3:17" x14ac:dyDescent="0.25">
      <c r="C10560" s="12"/>
      <c r="D10560" s="7"/>
      <c r="P10560" s="14"/>
      <c r="Q10560" s="13"/>
    </row>
    <row r="10561" spans="3:17" x14ac:dyDescent="0.25">
      <c r="C10561" s="12"/>
      <c r="D10561" s="7"/>
      <c r="P10561" s="14"/>
      <c r="Q10561" s="13"/>
    </row>
    <row r="10562" spans="3:17" x14ac:dyDescent="0.25">
      <c r="C10562" s="12"/>
      <c r="D10562" s="7"/>
      <c r="P10562" s="14"/>
      <c r="Q10562" s="13"/>
    </row>
    <row r="10563" spans="3:17" x14ac:dyDescent="0.25">
      <c r="C10563" s="12"/>
      <c r="D10563" s="7"/>
      <c r="P10563" s="14"/>
      <c r="Q10563" s="13"/>
    </row>
    <row r="10564" spans="3:17" x14ac:dyDescent="0.25">
      <c r="C10564" s="12"/>
      <c r="D10564" s="7"/>
      <c r="P10564" s="14"/>
      <c r="Q10564" s="13"/>
    </row>
    <row r="10565" spans="3:17" x14ac:dyDescent="0.25">
      <c r="C10565" s="12"/>
      <c r="D10565" s="7"/>
      <c r="P10565" s="14"/>
      <c r="Q10565" s="13"/>
    </row>
    <row r="10566" spans="3:17" x14ac:dyDescent="0.25">
      <c r="C10566" s="12"/>
      <c r="D10566" s="7"/>
      <c r="P10566" s="14"/>
      <c r="Q10566" s="13"/>
    </row>
    <row r="10567" spans="3:17" x14ac:dyDescent="0.25">
      <c r="C10567" s="12"/>
      <c r="D10567" s="7"/>
      <c r="P10567" s="14"/>
      <c r="Q10567" s="13"/>
    </row>
    <row r="10568" spans="3:17" x14ac:dyDescent="0.25">
      <c r="C10568" s="12"/>
      <c r="D10568" s="7"/>
      <c r="P10568" s="14"/>
      <c r="Q10568" s="13"/>
    </row>
    <row r="10569" spans="3:17" x14ac:dyDescent="0.25">
      <c r="C10569" s="12"/>
      <c r="D10569" s="7"/>
      <c r="P10569" s="14"/>
      <c r="Q10569" s="13"/>
    </row>
    <row r="10570" spans="3:17" x14ac:dyDescent="0.25">
      <c r="C10570" s="12"/>
      <c r="D10570" s="7"/>
      <c r="P10570" s="14"/>
      <c r="Q10570" s="13"/>
    </row>
    <row r="10571" spans="3:17" x14ac:dyDescent="0.25">
      <c r="C10571" s="12"/>
      <c r="D10571" s="7"/>
      <c r="P10571" s="14"/>
      <c r="Q10571" s="13"/>
    </row>
    <row r="10572" spans="3:17" x14ac:dyDescent="0.25">
      <c r="C10572" s="12"/>
      <c r="D10572" s="7"/>
      <c r="P10572" s="14"/>
      <c r="Q10572" s="13"/>
    </row>
    <row r="10573" spans="3:17" x14ac:dyDescent="0.25">
      <c r="C10573" s="12"/>
      <c r="D10573" s="7"/>
      <c r="P10573" s="14"/>
      <c r="Q10573" s="13"/>
    </row>
    <row r="10574" spans="3:17" x14ac:dyDescent="0.25">
      <c r="C10574" s="12"/>
      <c r="D10574" s="7"/>
      <c r="P10574" s="14"/>
      <c r="Q10574" s="13"/>
    </row>
    <row r="10575" spans="3:17" x14ac:dyDescent="0.25">
      <c r="C10575" s="12"/>
      <c r="D10575" s="7"/>
      <c r="P10575" s="14"/>
      <c r="Q10575" s="13"/>
    </row>
    <row r="10576" spans="3:17" x14ac:dyDescent="0.25">
      <c r="C10576" s="12"/>
      <c r="D10576" s="7"/>
      <c r="P10576" s="14"/>
      <c r="Q10576" s="13"/>
    </row>
    <row r="10577" spans="3:17" x14ac:dyDescent="0.25">
      <c r="C10577" s="12"/>
      <c r="D10577" s="7"/>
      <c r="P10577" s="14"/>
      <c r="Q10577" s="13"/>
    </row>
    <row r="10578" spans="3:17" x14ac:dyDescent="0.25">
      <c r="C10578" s="12"/>
      <c r="D10578" s="7"/>
      <c r="P10578" s="14"/>
      <c r="Q10578" s="13"/>
    </row>
    <row r="10579" spans="3:17" x14ac:dyDescent="0.25">
      <c r="C10579" s="12"/>
      <c r="D10579" s="7"/>
      <c r="P10579" s="14"/>
      <c r="Q10579" s="13"/>
    </row>
    <row r="10580" spans="3:17" x14ac:dyDescent="0.25">
      <c r="C10580" s="12"/>
      <c r="D10580" s="7"/>
      <c r="P10580" s="14"/>
      <c r="Q10580" s="13"/>
    </row>
    <row r="10581" spans="3:17" x14ac:dyDescent="0.25">
      <c r="C10581" s="12"/>
      <c r="D10581" s="7"/>
      <c r="P10581" s="14"/>
      <c r="Q10581" s="13"/>
    </row>
    <row r="10582" spans="3:17" x14ac:dyDescent="0.25">
      <c r="C10582" s="12"/>
      <c r="D10582" s="7"/>
      <c r="P10582" s="14"/>
      <c r="Q10582" s="13"/>
    </row>
    <row r="10583" spans="3:17" x14ac:dyDescent="0.25">
      <c r="C10583" s="12"/>
      <c r="D10583" s="7"/>
      <c r="P10583" s="14"/>
      <c r="Q10583" s="13"/>
    </row>
    <row r="10584" spans="3:17" x14ac:dyDescent="0.25">
      <c r="C10584" s="12"/>
      <c r="D10584" s="7"/>
      <c r="P10584" s="14"/>
      <c r="Q10584" s="13"/>
    </row>
    <row r="10585" spans="3:17" x14ac:dyDescent="0.25">
      <c r="C10585" s="12"/>
      <c r="D10585" s="7"/>
      <c r="P10585" s="14"/>
      <c r="Q10585" s="13"/>
    </row>
    <row r="10586" spans="3:17" x14ac:dyDescent="0.25">
      <c r="C10586" s="12"/>
      <c r="D10586" s="7"/>
      <c r="P10586" s="14"/>
      <c r="Q10586" s="13"/>
    </row>
    <row r="10587" spans="3:17" x14ac:dyDescent="0.25">
      <c r="C10587" s="12"/>
      <c r="D10587" s="7"/>
      <c r="P10587" s="14"/>
      <c r="Q10587" s="13"/>
    </row>
    <row r="10588" spans="3:17" x14ac:dyDescent="0.25">
      <c r="C10588" s="12"/>
      <c r="D10588" s="7"/>
      <c r="P10588" s="14"/>
      <c r="Q10588" s="13"/>
    </row>
    <row r="10589" spans="3:17" x14ac:dyDescent="0.25">
      <c r="C10589" s="12"/>
      <c r="D10589" s="7"/>
      <c r="P10589" s="14"/>
      <c r="Q10589" s="13"/>
    </row>
    <row r="10590" spans="3:17" x14ac:dyDescent="0.25">
      <c r="C10590" s="12"/>
      <c r="D10590" s="7"/>
      <c r="P10590" s="14"/>
      <c r="Q10590" s="13"/>
    </row>
    <row r="10591" spans="3:17" x14ac:dyDescent="0.25">
      <c r="C10591" s="12"/>
      <c r="D10591" s="7"/>
      <c r="P10591" s="14"/>
      <c r="Q10591" s="13"/>
    </row>
    <row r="10592" spans="3:17" x14ac:dyDescent="0.25">
      <c r="C10592" s="12"/>
      <c r="D10592" s="7"/>
      <c r="P10592" s="14"/>
      <c r="Q10592" s="13"/>
    </row>
    <row r="10593" spans="3:17" x14ac:dyDescent="0.25">
      <c r="C10593" s="12"/>
      <c r="D10593" s="7"/>
      <c r="P10593" s="14"/>
      <c r="Q10593" s="13"/>
    </row>
    <row r="10594" spans="3:17" x14ac:dyDescent="0.25">
      <c r="C10594" s="12"/>
      <c r="D10594" s="7"/>
      <c r="P10594" s="14"/>
      <c r="Q10594" s="13"/>
    </row>
    <row r="10595" spans="3:17" x14ac:dyDescent="0.25">
      <c r="C10595" s="12"/>
      <c r="D10595" s="7"/>
      <c r="P10595" s="14"/>
      <c r="Q10595" s="13"/>
    </row>
    <row r="10596" spans="3:17" x14ac:dyDescent="0.25">
      <c r="C10596" s="12"/>
      <c r="D10596" s="7"/>
      <c r="P10596" s="14"/>
      <c r="Q10596" s="13"/>
    </row>
    <row r="10597" spans="3:17" x14ac:dyDescent="0.25">
      <c r="C10597" s="12"/>
      <c r="D10597" s="7"/>
      <c r="P10597" s="14"/>
      <c r="Q10597" s="13"/>
    </row>
    <row r="10598" spans="3:17" x14ac:dyDescent="0.25">
      <c r="C10598" s="12"/>
      <c r="D10598" s="7"/>
      <c r="P10598" s="14"/>
      <c r="Q10598" s="13"/>
    </row>
    <row r="10599" spans="3:17" x14ac:dyDescent="0.25">
      <c r="C10599" s="12"/>
      <c r="D10599" s="7"/>
      <c r="P10599" s="14"/>
      <c r="Q10599" s="13"/>
    </row>
    <row r="10600" spans="3:17" x14ac:dyDescent="0.25">
      <c r="C10600" s="12"/>
      <c r="D10600" s="7"/>
      <c r="P10600" s="14"/>
      <c r="Q10600" s="13"/>
    </row>
    <row r="10601" spans="3:17" x14ac:dyDescent="0.25">
      <c r="C10601" s="12"/>
      <c r="D10601" s="7"/>
      <c r="P10601" s="14"/>
      <c r="Q10601" s="13"/>
    </row>
    <row r="10602" spans="3:17" x14ac:dyDescent="0.25">
      <c r="C10602" s="12"/>
      <c r="D10602" s="7"/>
      <c r="P10602" s="14"/>
      <c r="Q10602" s="13"/>
    </row>
    <row r="10603" spans="3:17" x14ac:dyDescent="0.25">
      <c r="C10603" s="12"/>
      <c r="D10603" s="7"/>
      <c r="P10603" s="14"/>
      <c r="Q10603" s="13"/>
    </row>
    <row r="10604" spans="3:17" x14ac:dyDescent="0.25">
      <c r="C10604" s="12"/>
      <c r="D10604" s="7"/>
      <c r="P10604" s="14"/>
      <c r="Q10604" s="13"/>
    </row>
    <row r="10605" spans="3:17" x14ac:dyDescent="0.25">
      <c r="C10605" s="12"/>
      <c r="D10605" s="7"/>
      <c r="P10605" s="14"/>
      <c r="Q10605" s="13"/>
    </row>
    <row r="10606" spans="3:17" x14ac:dyDescent="0.25">
      <c r="C10606" s="12"/>
      <c r="D10606" s="7"/>
      <c r="P10606" s="14"/>
      <c r="Q10606" s="13"/>
    </row>
    <row r="10607" spans="3:17" x14ac:dyDescent="0.25">
      <c r="C10607" s="12"/>
      <c r="D10607" s="7"/>
      <c r="P10607" s="14"/>
      <c r="Q10607" s="13"/>
    </row>
    <row r="10608" spans="3:17" x14ac:dyDescent="0.25">
      <c r="C10608" s="12"/>
      <c r="D10608" s="7"/>
      <c r="P10608" s="14"/>
      <c r="Q10608" s="13"/>
    </row>
    <row r="10609" spans="3:17" x14ac:dyDescent="0.25">
      <c r="C10609" s="12"/>
      <c r="D10609" s="7"/>
      <c r="P10609" s="14"/>
      <c r="Q10609" s="13"/>
    </row>
    <row r="10610" spans="3:17" x14ac:dyDescent="0.25">
      <c r="C10610" s="12"/>
      <c r="D10610" s="7"/>
      <c r="P10610" s="14"/>
      <c r="Q10610" s="13"/>
    </row>
    <row r="10611" spans="3:17" x14ac:dyDescent="0.25">
      <c r="C10611" s="12"/>
      <c r="D10611" s="7"/>
      <c r="P10611" s="14"/>
      <c r="Q10611" s="13"/>
    </row>
    <row r="10612" spans="3:17" x14ac:dyDescent="0.25">
      <c r="C10612" s="12"/>
      <c r="D10612" s="7"/>
      <c r="P10612" s="14"/>
      <c r="Q10612" s="13"/>
    </row>
    <row r="10613" spans="3:17" x14ac:dyDescent="0.25">
      <c r="C10613" s="12"/>
      <c r="D10613" s="7"/>
      <c r="P10613" s="14"/>
      <c r="Q10613" s="13"/>
    </row>
    <row r="10614" spans="3:17" x14ac:dyDescent="0.25">
      <c r="C10614" s="12"/>
      <c r="D10614" s="7"/>
      <c r="P10614" s="14"/>
      <c r="Q10614" s="13"/>
    </row>
    <row r="10615" spans="3:17" x14ac:dyDescent="0.25">
      <c r="C10615" s="12"/>
      <c r="D10615" s="7"/>
      <c r="P10615" s="14"/>
      <c r="Q10615" s="13"/>
    </row>
    <row r="10616" spans="3:17" x14ac:dyDescent="0.25">
      <c r="C10616" s="12"/>
      <c r="D10616" s="7"/>
      <c r="P10616" s="14"/>
      <c r="Q10616" s="13"/>
    </row>
    <row r="10617" spans="3:17" x14ac:dyDescent="0.25">
      <c r="C10617" s="12"/>
      <c r="D10617" s="7"/>
      <c r="P10617" s="14"/>
      <c r="Q10617" s="13"/>
    </row>
    <row r="10618" spans="3:17" x14ac:dyDescent="0.25">
      <c r="C10618" s="12"/>
      <c r="D10618" s="7"/>
      <c r="P10618" s="14"/>
      <c r="Q10618" s="13"/>
    </row>
    <row r="10619" spans="3:17" x14ac:dyDescent="0.25">
      <c r="C10619" s="12"/>
      <c r="D10619" s="7"/>
      <c r="P10619" s="14"/>
      <c r="Q10619" s="13"/>
    </row>
    <row r="10620" spans="3:17" x14ac:dyDescent="0.25">
      <c r="C10620" s="12"/>
      <c r="D10620" s="7"/>
      <c r="P10620" s="14"/>
      <c r="Q10620" s="13"/>
    </row>
    <row r="10621" spans="3:17" x14ac:dyDescent="0.25">
      <c r="C10621" s="12"/>
      <c r="D10621" s="7"/>
      <c r="P10621" s="14"/>
      <c r="Q10621" s="13"/>
    </row>
    <row r="10622" spans="3:17" x14ac:dyDescent="0.25">
      <c r="C10622" s="12"/>
      <c r="D10622" s="7"/>
      <c r="P10622" s="14"/>
      <c r="Q10622" s="13"/>
    </row>
    <row r="10623" spans="3:17" x14ac:dyDescent="0.25">
      <c r="C10623" s="12"/>
      <c r="D10623" s="7"/>
      <c r="P10623" s="14"/>
      <c r="Q10623" s="13"/>
    </row>
    <row r="10624" spans="3:17" x14ac:dyDescent="0.25">
      <c r="C10624" s="12"/>
      <c r="D10624" s="7"/>
      <c r="P10624" s="14"/>
      <c r="Q10624" s="13"/>
    </row>
    <row r="10625" spans="3:17" x14ac:dyDescent="0.25">
      <c r="C10625" s="12"/>
      <c r="D10625" s="7"/>
      <c r="P10625" s="14"/>
      <c r="Q10625" s="13"/>
    </row>
    <row r="10626" spans="3:17" x14ac:dyDescent="0.25">
      <c r="C10626" s="12"/>
      <c r="D10626" s="7"/>
      <c r="P10626" s="14"/>
      <c r="Q10626" s="13"/>
    </row>
    <row r="10627" spans="3:17" x14ac:dyDescent="0.25">
      <c r="C10627" s="12"/>
      <c r="D10627" s="7"/>
      <c r="P10627" s="14"/>
      <c r="Q10627" s="13"/>
    </row>
    <row r="10628" spans="3:17" x14ac:dyDescent="0.25">
      <c r="C10628" s="12"/>
      <c r="D10628" s="7"/>
      <c r="P10628" s="14"/>
      <c r="Q10628" s="13"/>
    </row>
    <row r="10629" spans="3:17" x14ac:dyDescent="0.25">
      <c r="C10629" s="12"/>
      <c r="D10629" s="7"/>
      <c r="P10629" s="14"/>
      <c r="Q10629" s="13"/>
    </row>
    <row r="10630" spans="3:17" x14ac:dyDescent="0.25">
      <c r="C10630" s="12"/>
      <c r="D10630" s="7"/>
      <c r="P10630" s="14"/>
      <c r="Q10630" s="13"/>
    </row>
    <row r="10631" spans="3:17" x14ac:dyDescent="0.25">
      <c r="C10631" s="12"/>
      <c r="D10631" s="7"/>
      <c r="P10631" s="14"/>
      <c r="Q10631" s="13"/>
    </row>
    <row r="10632" spans="3:17" x14ac:dyDescent="0.25">
      <c r="C10632" s="12"/>
      <c r="D10632" s="7"/>
      <c r="P10632" s="14"/>
      <c r="Q10632" s="13"/>
    </row>
    <row r="10633" spans="3:17" x14ac:dyDescent="0.25">
      <c r="C10633" s="12"/>
      <c r="D10633" s="7"/>
      <c r="P10633" s="14"/>
      <c r="Q10633" s="13"/>
    </row>
    <row r="10634" spans="3:17" x14ac:dyDescent="0.25">
      <c r="C10634" s="12"/>
      <c r="D10634" s="7"/>
      <c r="P10634" s="14"/>
      <c r="Q10634" s="13"/>
    </row>
    <row r="10635" spans="3:17" x14ac:dyDescent="0.25">
      <c r="C10635" s="12"/>
      <c r="D10635" s="7"/>
      <c r="P10635" s="14"/>
      <c r="Q10635" s="13"/>
    </row>
    <row r="10636" spans="3:17" x14ac:dyDescent="0.25">
      <c r="C10636" s="12"/>
      <c r="D10636" s="7"/>
      <c r="P10636" s="14"/>
      <c r="Q10636" s="13"/>
    </row>
    <row r="10637" spans="3:17" x14ac:dyDescent="0.25">
      <c r="C10637" s="12"/>
      <c r="D10637" s="7"/>
      <c r="P10637" s="14"/>
      <c r="Q10637" s="13"/>
    </row>
    <row r="10638" spans="3:17" x14ac:dyDescent="0.25">
      <c r="C10638" s="12"/>
      <c r="D10638" s="7"/>
      <c r="P10638" s="14"/>
      <c r="Q10638" s="13"/>
    </row>
    <row r="10639" spans="3:17" x14ac:dyDescent="0.25">
      <c r="C10639" s="12"/>
      <c r="D10639" s="7"/>
      <c r="P10639" s="14"/>
      <c r="Q10639" s="13"/>
    </row>
    <row r="10640" spans="3:17" x14ac:dyDescent="0.25">
      <c r="C10640" s="12"/>
      <c r="D10640" s="7"/>
      <c r="P10640" s="14"/>
      <c r="Q10640" s="13"/>
    </row>
    <row r="10641" spans="3:17" x14ac:dyDescent="0.25">
      <c r="C10641" s="12"/>
      <c r="D10641" s="7"/>
      <c r="P10641" s="14"/>
      <c r="Q10641" s="13"/>
    </row>
    <row r="10642" spans="3:17" x14ac:dyDescent="0.25">
      <c r="C10642" s="12"/>
      <c r="D10642" s="7"/>
      <c r="P10642" s="14"/>
      <c r="Q10642" s="13"/>
    </row>
    <row r="10643" spans="3:17" x14ac:dyDescent="0.25">
      <c r="C10643" s="12"/>
      <c r="D10643" s="7"/>
      <c r="P10643" s="14"/>
      <c r="Q10643" s="13"/>
    </row>
    <row r="10644" spans="3:17" x14ac:dyDescent="0.25">
      <c r="C10644" s="12"/>
      <c r="D10644" s="7"/>
      <c r="P10644" s="14"/>
      <c r="Q10644" s="13"/>
    </row>
    <row r="10645" spans="3:17" x14ac:dyDescent="0.25">
      <c r="C10645" s="12"/>
      <c r="D10645" s="7"/>
      <c r="P10645" s="14"/>
      <c r="Q10645" s="13"/>
    </row>
    <row r="10646" spans="3:17" x14ac:dyDescent="0.25">
      <c r="C10646" s="12"/>
      <c r="D10646" s="7"/>
      <c r="P10646" s="14"/>
      <c r="Q10646" s="13"/>
    </row>
    <row r="10647" spans="3:17" x14ac:dyDescent="0.25">
      <c r="C10647" s="12"/>
      <c r="D10647" s="7"/>
      <c r="P10647" s="14"/>
      <c r="Q10647" s="13"/>
    </row>
    <row r="10648" spans="3:17" x14ac:dyDescent="0.25">
      <c r="C10648" s="12"/>
      <c r="D10648" s="7"/>
      <c r="P10648" s="14"/>
      <c r="Q10648" s="13"/>
    </row>
    <row r="10649" spans="3:17" x14ac:dyDescent="0.25">
      <c r="C10649" s="12"/>
      <c r="D10649" s="7"/>
      <c r="P10649" s="14"/>
      <c r="Q10649" s="13"/>
    </row>
    <row r="10650" spans="3:17" x14ac:dyDescent="0.25">
      <c r="C10650" s="12"/>
      <c r="D10650" s="7"/>
      <c r="P10650" s="14"/>
      <c r="Q10650" s="13"/>
    </row>
    <row r="10651" spans="3:17" x14ac:dyDescent="0.25">
      <c r="C10651" s="12"/>
      <c r="D10651" s="7"/>
      <c r="P10651" s="14"/>
      <c r="Q10651" s="13"/>
    </row>
    <row r="10652" spans="3:17" x14ac:dyDescent="0.25">
      <c r="C10652" s="12"/>
      <c r="D10652" s="7"/>
      <c r="P10652" s="14"/>
      <c r="Q10652" s="13"/>
    </row>
    <row r="10653" spans="3:17" x14ac:dyDescent="0.25">
      <c r="C10653" s="12"/>
      <c r="D10653" s="7"/>
      <c r="P10653" s="14"/>
      <c r="Q10653" s="13"/>
    </row>
    <row r="10654" spans="3:17" x14ac:dyDescent="0.25">
      <c r="C10654" s="12"/>
      <c r="D10654" s="7"/>
      <c r="P10654" s="14"/>
      <c r="Q10654" s="13"/>
    </row>
    <row r="10655" spans="3:17" x14ac:dyDescent="0.25">
      <c r="C10655" s="12"/>
      <c r="D10655" s="7"/>
      <c r="P10655" s="14"/>
      <c r="Q10655" s="13"/>
    </row>
    <row r="10656" spans="3:17" x14ac:dyDescent="0.25">
      <c r="C10656" s="12"/>
      <c r="D10656" s="7"/>
      <c r="P10656" s="14"/>
      <c r="Q10656" s="13"/>
    </row>
    <row r="10657" spans="3:17" x14ac:dyDescent="0.25">
      <c r="C10657" s="12"/>
      <c r="D10657" s="7"/>
      <c r="P10657" s="14"/>
      <c r="Q10657" s="13"/>
    </row>
    <row r="10658" spans="3:17" x14ac:dyDescent="0.25">
      <c r="C10658" s="12"/>
      <c r="D10658" s="7"/>
      <c r="P10658" s="14"/>
      <c r="Q10658" s="13"/>
    </row>
    <row r="10659" spans="3:17" x14ac:dyDescent="0.25">
      <c r="C10659" s="12"/>
      <c r="D10659" s="7"/>
      <c r="P10659" s="14"/>
      <c r="Q10659" s="13"/>
    </row>
    <row r="10660" spans="3:17" x14ac:dyDescent="0.25">
      <c r="C10660" s="12"/>
      <c r="D10660" s="7"/>
      <c r="P10660" s="14"/>
      <c r="Q10660" s="13"/>
    </row>
    <row r="10661" spans="3:17" x14ac:dyDescent="0.25">
      <c r="C10661" s="12"/>
      <c r="D10661" s="7"/>
      <c r="P10661" s="14"/>
      <c r="Q10661" s="13"/>
    </row>
    <row r="10662" spans="3:17" x14ac:dyDescent="0.25">
      <c r="C10662" s="12"/>
      <c r="D10662" s="7"/>
      <c r="P10662" s="14"/>
      <c r="Q10662" s="13"/>
    </row>
    <row r="10663" spans="3:17" x14ac:dyDescent="0.25">
      <c r="C10663" s="12"/>
      <c r="D10663" s="7"/>
      <c r="P10663" s="14"/>
      <c r="Q10663" s="13"/>
    </row>
    <row r="10664" spans="3:17" x14ac:dyDescent="0.25">
      <c r="C10664" s="12"/>
      <c r="D10664" s="7"/>
      <c r="P10664" s="14"/>
      <c r="Q10664" s="13"/>
    </row>
    <row r="10665" spans="3:17" x14ac:dyDescent="0.25">
      <c r="C10665" s="12"/>
      <c r="D10665" s="7"/>
      <c r="P10665" s="14"/>
      <c r="Q10665" s="13"/>
    </row>
    <row r="10666" spans="3:17" x14ac:dyDescent="0.25">
      <c r="C10666" s="12"/>
      <c r="D10666" s="7"/>
      <c r="P10666" s="14"/>
      <c r="Q10666" s="13"/>
    </row>
    <row r="10667" spans="3:17" x14ac:dyDescent="0.25">
      <c r="C10667" s="12"/>
      <c r="D10667" s="7"/>
      <c r="P10667" s="14"/>
      <c r="Q10667" s="13"/>
    </row>
    <row r="10668" spans="3:17" x14ac:dyDescent="0.25">
      <c r="C10668" s="12"/>
      <c r="D10668" s="7"/>
      <c r="P10668" s="14"/>
      <c r="Q10668" s="13"/>
    </row>
    <row r="10669" spans="3:17" x14ac:dyDescent="0.25">
      <c r="C10669" s="12"/>
      <c r="D10669" s="7"/>
      <c r="P10669" s="14"/>
      <c r="Q10669" s="13"/>
    </row>
    <row r="10670" spans="3:17" x14ac:dyDescent="0.25">
      <c r="C10670" s="12"/>
      <c r="D10670" s="7"/>
      <c r="P10670" s="14"/>
      <c r="Q10670" s="13"/>
    </row>
    <row r="10671" spans="3:17" x14ac:dyDescent="0.25">
      <c r="C10671" s="12"/>
      <c r="D10671" s="7"/>
      <c r="P10671" s="14"/>
      <c r="Q10671" s="13"/>
    </row>
    <row r="10672" spans="3:17" x14ac:dyDescent="0.25">
      <c r="C10672" s="12"/>
      <c r="D10672" s="7"/>
      <c r="P10672" s="14"/>
      <c r="Q10672" s="13"/>
    </row>
    <row r="10673" spans="3:17" x14ac:dyDescent="0.25">
      <c r="C10673" s="12"/>
      <c r="D10673" s="7"/>
      <c r="P10673" s="14"/>
      <c r="Q10673" s="13"/>
    </row>
    <row r="10674" spans="3:17" x14ac:dyDescent="0.25">
      <c r="C10674" s="12"/>
      <c r="D10674" s="7"/>
      <c r="P10674" s="14"/>
      <c r="Q10674" s="13"/>
    </row>
    <row r="10675" spans="3:17" x14ac:dyDescent="0.25">
      <c r="C10675" s="12"/>
      <c r="D10675" s="7"/>
      <c r="P10675" s="14"/>
      <c r="Q10675" s="13"/>
    </row>
    <row r="10676" spans="3:17" x14ac:dyDescent="0.25">
      <c r="C10676" s="12"/>
      <c r="D10676" s="7"/>
      <c r="P10676" s="14"/>
      <c r="Q10676" s="13"/>
    </row>
    <row r="10677" spans="3:17" x14ac:dyDescent="0.25">
      <c r="C10677" s="12"/>
      <c r="D10677" s="7"/>
      <c r="P10677" s="14"/>
      <c r="Q10677" s="13"/>
    </row>
    <row r="10678" spans="3:17" x14ac:dyDescent="0.25">
      <c r="C10678" s="12"/>
      <c r="D10678" s="7"/>
      <c r="P10678" s="14"/>
      <c r="Q10678" s="13"/>
    </row>
    <row r="10679" spans="3:17" x14ac:dyDescent="0.25">
      <c r="C10679" s="12"/>
      <c r="D10679" s="7"/>
      <c r="P10679" s="14"/>
      <c r="Q10679" s="13"/>
    </row>
    <row r="10680" spans="3:17" x14ac:dyDescent="0.25">
      <c r="C10680" s="12"/>
      <c r="D10680" s="7"/>
      <c r="P10680" s="14"/>
      <c r="Q10680" s="13"/>
    </row>
    <row r="10681" spans="3:17" x14ac:dyDescent="0.25">
      <c r="C10681" s="12"/>
      <c r="D10681" s="7"/>
      <c r="P10681" s="14"/>
      <c r="Q10681" s="13"/>
    </row>
    <row r="10682" spans="3:17" x14ac:dyDescent="0.25">
      <c r="C10682" s="12"/>
      <c r="D10682" s="7"/>
      <c r="P10682" s="14"/>
      <c r="Q10682" s="13"/>
    </row>
    <row r="10683" spans="3:17" x14ac:dyDescent="0.25">
      <c r="C10683" s="12"/>
      <c r="D10683" s="7"/>
      <c r="P10683" s="14"/>
      <c r="Q10683" s="13"/>
    </row>
    <row r="10684" spans="3:17" x14ac:dyDescent="0.25">
      <c r="C10684" s="12"/>
      <c r="D10684" s="7"/>
      <c r="P10684" s="14"/>
      <c r="Q10684" s="13"/>
    </row>
    <row r="10685" spans="3:17" x14ac:dyDescent="0.25">
      <c r="C10685" s="12"/>
      <c r="D10685" s="7"/>
      <c r="P10685" s="14"/>
      <c r="Q10685" s="13"/>
    </row>
    <row r="10686" spans="3:17" x14ac:dyDescent="0.25">
      <c r="C10686" s="12"/>
      <c r="D10686" s="7"/>
      <c r="P10686" s="14"/>
      <c r="Q10686" s="13"/>
    </row>
    <row r="10687" spans="3:17" x14ac:dyDescent="0.25">
      <c r="C10687" s="12"/>
      <c r="D10687" s="7"/>
      <c r="P10687" s="14"/>
      <c r="Q10687" s="13"/>
    </row>
    <row r="10688" spans="3:17" x14ac:dyDescent="0.25">
      <c r="C10688" s="12"/>
      <c r="D10688" s="7"/>
      <c r="P10688" s="14"/>
      <c r="Q10688" s="13"/>
    </row>
    <row r="10689" spans="3:17" x14ac:dyDescent="0.25">
      <c r="C10689" s="12"/>
      <c r="D10689" s="7"/>
      <c r="P10689" s="14"/>
      <c r="Q10689" s="13"/>
    </row>
    <row r="10690" spans="3:17" x14ac:dyDescent="0.25">
      <c r="C10690" s="12"/>
      <c r="D10690" s="7"/>
      <c r="P10690" s="14"/>
      <c r="Q10690" s="13"/>
    </row>
    <row r="10691" spans="3:17" x14ac:dyDescent="0.25">
      <c r="C10691" s="12"/>
      <c r="D10691" s="7"/>
      <c r="P10691" s="14"/>
      <c r="Q10691" s="13"/>
    </row>
    <row r="10692" spans="3:17" x14ac:dyDescent="0.25">
      <c r="C10692" s="12"/>
      <c r="D10692" s="7"/>
      <c r="P10692" s="14"/>
      <c r="Q10692" s="13"/>
    </row>
    <row r="10693" spans="3:17" x14ac:dyDescent="0.25">
      <c r="C10693" s="12"/>
      <c r="D10693" s="7"/>
      <c r="P10693" s="14"/>
      <c r="Q10693" s="13"/>
    </row>
    <row r="10694" spans="3:17" x14ac:dyDescent="0.25">
      <c r="C10694" s="12"/>
      <c r="D10694" s="7"/>
      <c r="P10694" s="14"/>
      <c r="Q10694" s="13"/>
    </row>
    <row r="10695" spans="3:17" x14ac:dyDescent="0.25">
      <c r="C10695" s="12"/>
      <c r="D10695" s="7"/>
      <c r="P10695" s="14"/>
      <c r="Q10695" s="13"/>
    </row>
    <row r="10696" spans="3:17" x14ac:dyDescent="0.25">
      <c r="C10696" s="12"/>
      <c r="D10696" s="7"/>
      <c r="P10696" s="14"/>
      <c r="Q10696" s="13"/>
    </row>
    <row r="10697" spans="3:17" x14ac:dyDescent="0.25">
      <c r="C10697" s="12"/>
      <c r="D10697" s="7"/>
      <c r="P10697" s="14"/>
      <c r="Q10697" s="13"/>
    </row>
    <row r="10698" spans="3:17" x14ac:dyDescent="0.25">
      <c r="C10698" s="12"/>
      <c r="D10698" s="7"/>
      <c r="P10698" s="14"/>
      <c r="Q10698" s="13"/>
    </row>
    <row r="10699" spans="3:17" x14ac:dyDescent="0.25">
      <c r="C10699" s="12"/>
      <c r="D10699" s="7"/>
      <c r="P10699" s="14"/>
      <c r="Q10699" s="13"/>
    </row>
    <row r="10700" spans="3:17" x14ac:dyDescent="0.25">
      <c r="C10700" s="12"/>
      <c r="D10700" s="7"/>
      <c r="P10700" s="14"/>
      <c r="Q10700" s="13"/>
    </row>
    <row r="10701" spans="3:17" x14ac:dyDescent="0.25">
      <c r="C10701" s="12"/>
      <c r="D10701" s="7"/>
      <c r="P10701" s="14"/>
      <c r="Q10701" s="13"/>
    </row>
    <row r="10702" spans="3:17" x14ac:dyDescent="0.25">
      <c r="C10702" s="12"/>
      <c r="D10702" s="7"/>
      <c r="P10702" s="14"/>
      <c r="Q10702" s="13"/>
    </row>
    <row r="10703" spans="3:17" x14ac:dyDescent="0.25">
      <c r="C10703" s="12"/>
      <c r="D10703" s="7"/>
      <c r="P10703" s="14"/>
      <c r="Q10703" s="13"/>
    </row>
    <row r="10704" spans="3:17" x14ac:dyDescent="0.25">
      <c r="C10704" s="12"/>
      <c r="D10704" s="7"/>
      <c r="P10704" s="14"/>
      <c r="Q10704" s="13"/>
    </row>
    <row r="10705" spans="3:17" x14ac:dyDescent="0.25">
      <c r="C10705" s="12"/>
      <c r="D10705" s="7"/>
      <c r="P10705" s="14"/>
      <c r="Q10705" s="13"/>
    </row>
    <row r="10706" spans="3:17" x14ac:dyDescent="0.25">
      <c r="C10706" s="12"/>
      <c r="D10706" s="7"/>
      <c r="P10706" s="14"/>
      <c r="Q10706" s="13"/>
    </row>
    <row r="10707" spans="3:17" x14ac:dyDescent="0.25">
      <c r="C10707" s="12"/>
      <c r="D10707" s="7"/>
      <c r="P10707" s="14"/>
      <c r="Q10707" s="13"/>
    </row>
    <row r="10708" spans="3:17" x14ac:dyDescent="0.25">
      <c r="C10708" s="12"/>
      <c r="D10708" s="7"/>
      <c r="P10708" s="14"/>
      <c r="Q10708" s="13"/>
    </row>
    <row r="10709" spans="3:17" x14ac:dyDescent="0.25">
      <c r="C10709" s="12"/>
      <c r="D10709" s="7"/>
      <c r="P10709" s="14"/>
      <c r="Q10709" s="13"/>
    </row>
    <row r="10710" spans="3:17" x14ac:dyDescent="0.25">
      <c r="C10710" s="12"/>
      <c r="D10710" s="7"/>
      <c r="P10710" s="14"/>
      <c r="Q10710" s="13"/>
    </row>
    <row r="10711" spans="3:17" x14ac:dyDescent="0.25">
      <c r="C10711" s="12"/>
      <c r="D10711" s="7"/>
      <c r="P10711" s="14"/>
      <c r="Q10711" s="13"/>
    </row>
    <row r="10712" spans="3:17" x14ac:dyDescent="0.25">
      <c r="C10712" s="12"/>
      <c r="D10712" s="7"/>
      <c r="P10712" s="14"/>
      <c r="Q10712" s="13"/>
    </row>
    <row r="10713" spans="3:17" x14ac:dyDescent="0.25">
      <c r="C10713" s="12"/>
      <c r="D10713" s="7"/>
      <c r="P10713" s="14"/>
      <c r="Q10713" s="13"/>
    </row>
    <row r="10714" spans="3:17" x14ac:dyDescent="0.25">
      <c r="C10714" s="12"/>
      <c r="D10714" s="7"/>
      <c r="P10714" s="14"/>
      <c r="Q10714" s="13"/>
    </row>
    <row r="10715" spans="3:17" x14ac:dyDescent="0.25">
      <c r="C10715" s="12"/>
      <c r="D10715" s="7"/>
      <c r="P10715" s="14"/>
      <c r="Q10715" s="13"/>
    </row>
    <row r="10716" spans="3:17" x14ac:dyDescent="0.25">
      <c r="C10716" s="12"/>
      <c r="D10716" s="7"/>
      <c r="P10716" s="14"/>
      <c r="Q10716" s="13"/>
    </row>
    <row r="10717" spans="3:17" x14ac:dyDescent="0.25">
      <c r="C10717" s="12"/>
      <c r="D10717" s="7"/>
      <c r="P10717" s="14"/>
      <c r="Q10717" s="13"/>
    </row>
    <row r="10718" spans="3:17" x14ac:dyDescent="0.25">
      <c r="C10718" s="12"/>
      <c r="D10718" s="7"/>
      <c r="P10718" s="14"/>
      <c r="Q10718" s="13"/>
    </row>
    <row r="10719" spans="3:17" x14ac:dyDescent="0.25">
      <c r="C10719" s="12"/>
      <c r="D10719" s="7"/>
      <c r="P10719" s="14"/>
      <c r="Q10719" s="13"/>
    </row>
    <row r="10720" spans="3:17" x14ac:dyDescent="0.25">
      <c r="C10720" s="12"/>
      <c r="D10720" s="7"/>
      <c r="P10720" s="14"/>
      <c r="Q10720" s="13"/>
    </row>
    <row r="10721" spans="3:17" x14ac:dyDescent="0.25">
      <c r="C10721" s="12"/>
      <c r="D10721" s="7"/>
      <c r="P10721" s="14"/>
      <c r="Q10721" s="13"/>
    </row>
    <row r="10722" spans="3:17" x14ac:dyDescent="0.25">
      <c r="C10722" s="12"/>
      <c r="D10722" s="7"/>
      <c r="P10722" s="14"/>
      <c r="Q10722" s="13"/>
    </row>
    <row r="10723" spans="3:17" x14ac:dyDescent="0.25">
      <c r="C10723" s="12"/>
      <c r="D10723" s="7"/>
      <c r="P10723" s="14"/>
      <c r="Q10723" s="13"/>
    </row>
    <row r="10724" spans="3:17" x14ac:dyDescent="0.25">
      <c r="C10724" s="12"/>
      <c r="D10724" s="7"/>
      <c r="P10724" s="14"/>
      <c r="Q10724" s="13"/>
    </row>
    <row r="10725" spans="3:17" x14ac:dyDescent="0.25">
      <c r="C10725" s="12"/>
      <c r="D10725" s="7"/>
      <c r="P10725" s="14"/>
      <c r="Q10725" s="13"/>
    </row>
    <row r="10726" spans="3:17" x14ac:dyDescent="0.25">
      <c r="C10726" s="12"/>
      <c r="D10726" s="7"/>
      <c r="P10726" s="14"/>
      <c r="Q10726" s="13"/>
    </row>
    <row r="10727" spans="3:17" x14ac:dyDescent="0.25">
      <c r="C10727" s="12"/>
      <c r="D10727" s="7"/>
      <c r="P10727" s="14"/>
      <c r="Q10727" s="13"/>
    </row>
    <row r="10728" spans="3:17" x14ac:dyDescent="0.25">
      <c r="C10728" s="12"/>
      <c r="D10728" s="7"/>
      <c r="P10728" s="14"/>
      <c r="Q10728" s="13"/>
    </row>
    <row r="10729" spans="3:17" x14ac:dyDescent="0.25">
      <c r="C10729" s="12"/>
      <c r="D10729" s="7"/>
      <c r="P10729" s="14"/>
      <c r="Q10729" s="13"/>
    </row>
    <row r="10730" spans="3:17" x14ac:dyDescent="0.25">
      <c r="C10730" s="12"/>
      <c r="D10730" s="7"/>
      <c r="P10730" s="14"/>
      <c r="Q10730" s="13"/>
    </row>
    <row r="10731" spans="3:17" x14ac:dyDescent="0.25">
      <c r="C10731" s="12"/>
      <c r="D10731" s="7"/>
      <c r="P10731" s="14"/>
      <c r="Q10731" s="13"/>
    </row>
    <row r="10732" spans="3:17" x14ac:dyDescent="0.25">
      <c r="C10732" s="12"/>
      <c r="D10732" s="7"/>
      <c r="P10732" s="14"/>
      <c r="Q10732" s="13"/>
    </row>
    <row r="10733" spans="3:17" x14ac:dyDescent="0.25">
      <c r="C10733" s="12"/>
      <c r="D10733" s="7"/>
      <c r="P10733" s="14"/>
      <c r="Q10733" s="13"/>
    </row>
    <row r="10734" spans="3:17" x14ac:dyDescent="0.25">
      <c r="C10734" s="12"/>
      <c r="D10734" s="7"/>
      <c r="P10734" s="14"/>
      <c r="Q10734" s="13"/>
    </row>
    <row r="10735" spans="3:17" x14ac:dyDescent="0.25">
      <c r="C10735" s="12"/>
      <c r="D10735" s="7"/>
      <c r="P10735" s="14"/>
      <c r="Q10735" s="13"/>
    </row>
    <row r="10736" spans="3:17" x14ac:dyDescent="0.25">
      <c r="C10736" s="12"/>
      <c r="D10736" s="7"/>
      <c r="P10736" s="14"/>
      <c r="Q10736" s="13"/>
    </row>
    <row r="10737" spans="3:17" x14ac:dyDescent="0.25">
      <c r="C10737" s="12"/>
      <c r="D10737" s="7"/>
      <c r="P10737" s="14"/>
      <c r="Q10737" s="13"/>
    </row>
    <row r="10738" spans="3:17" x14ac:dyDescent="0.25">
      <c r="C10738" s="12"/>
      <c r="D10738" s="7"/>
      <c r="P10738" s="14"/>
      <c r="Q10738" s="13"/>
    </row>
    <row r="10739" spans="3:17" x14ac:dyDescent="0.25">
      <c r="C10739" s="12"/>
      <c r="D10739" s="7"/>
      <c r="P10739" s="14"/>
      <c r="Q10739" s="13"/>
    </row>
    <row r="10740" spans="3:17" x14ac:dyDescent="0.25">
      <c r="C10740" s="12"/>
      <c r="D10740" s="7"/>
      <c r="P10740" s="14"/>
      <c r="Q10740" s="13"/>
    </row>
    <row r="10741" spans="3:17" x14ac:dyDescent="0.25">
      <c r="C10741" s="12"/>
      <c r="D10741" s="7"/>
      <c r="P10741" s="14"/>
      <c r="Q10741" s="13"/>
    </row>
    <row r="10742" spans="3:17" x14ac:dyDescent="0.25">
      <c r="C10742" s="12"/>
      <c r="D10742" s="7"/>
      <c r="P10742" s="14"/>
      <c r="Q10742" s="13"/>
    </row>
    <row r="10743" spans="3:17" x14ac:dyDescent="0.25">
      <c r="C10743" s="12"/>
      <c r="D10743" s="7"/>
      <c r="P10743" s="14"/>
      <c r="Q10743" s="13"/>
    </row>
    <row r="10744" spans="3:17" x14ac:dyDescent="0.25">
      <c r="C10744" s="12"/>
      <c r="D10744" s="7"/>
      <c r="P10744" s="14"/>
      <c r="Q10744" s="13"/>
    </row>
    <row r="10745" spans="3:17" x14ac:dyDescent="0.25">
      <c r="C10745" s="12"/>
      <c r="D10745" s="7"/>
      <c r="P10745" s="14"/>
      <c r="Q10745" s="13"/>
    </row>
    <row r="10746" spans="3:17" x14ac:dyDescent="0.25">
      <c r="C10746" s="12"/>
      <c r="D10746" s="7"/>
      <c r="P10746" s="14"/>
      <c r="Q10746" s="13"/>
    </row>
    <row r="10747" spans="3:17" x14ac:dyDescent="0.25">
      <c r="C10747" s="12"/>
      <c r="D10747" s="7"/>
      <c r="P10747" s="14"/>
      <c r="Q10747" s="13"/>
    </row>
    <row r="10748" spans="3:17" x14ac:dyDescent="0.25">
      <c r="C10748" s="12"/>
      <c r="D10748" s="7"/>
      <c r="P10748" s="14"/>
      <c r="Q10748" s="13"/>
    </row>
    <row r="10749" spans="3:17" x14ac:dyDescent="0.25">
      <c r="C10749" s="12"/>
      <c r="D10749" s="7"/>
      <c r="P10749" s="14"/>
      <c r="Q10749" s="13"/>
    </row>
    <row r="10750" spans="3:17" x14ac:dyDescent="0.25">
      <c r="C10750" s="12"/>
      <c r="D10750" s="7"/>
      <c r="P10750" s="14"/>
      <c r="Q10750" s="13"/>
    </row>
    <row r="10751" spans="3:17" x14ac:dyDescent="0.25">
      <c r="C10751" s="12"/>
      <c r="D10751" s="7"/>
      <c r="P10751" s="14"/>
      <c r="Q10751" s="13"/>
    </row>
    <row r="10752" spans="3:17" x14ac:dyDescent="0.25">
      <c r="C10752" s="12"/>
      <c r="D10752" s="7"/>
      <c r="P10752" s="14"/>
      <c r="Q10752" s="13"/>
    </row>
    <row r="10753" spans="3:17" x14ac:dyDescent="0.25">
      <c r="C10753" s="12"/>
      <c r="D10753" s="7"/>
      <c r="P10753" s="14"/>
      <c r="Q10753" s="13"/>
    </row>
    <row r="10754" spans="3:17" x14ac:dyDescent="0.25">
      <c r="C10754" s="12"/>
      <c r="D10754" s="7"/>
      <c r="P10754" s="14"/>
      <c r="Q10754" s="13"/>
    </row>
    <row r="10755" spans="3:17" x14ac:dyDescent="0.25">
      <c r="C10755" s="12"/>
      <c r="D10755" s="7"/>
      <c r="P10755" s="14"/>
      <c r="Q10755" s="13"/>
    </row>
    <row r="10756" spans="3:17" x14ac:dyDescent="0.25">
      <c r="C10756" s="12"/>
      <c r="D10756" s="7"/>
      <c r="P10756" s="14"/>
      <c r="Q10756" s="13"/>
    </row>
    <row r="10757" spans="3:17" x14ac:dyDescent="0.25">
      <c r="C10757" s="12"/>
      <c r="D10757" s="7"/>
      <c r="P10757" s="14"/>
      <c r="Q10757" s="13"/>
    </row>
    <row r="10758" spans="3:17" x14ac:dyDescent="0.25">
      <c r="C10758" s="12"/>
      <c r="D10758" s="7"/>
      <c r="P10758" s="14"/>
      <c r="Q10758" s="13"/>
    </row>
    <row r="10759" spans="3:17" x14ac:dyDescent="0.25">
      <c r="C10759" s="12"/>
      <c r="D10759" s="7"/>
      <c r="P10759" s="14"/>
      <c r="Q10759" s="13"/>
    </row>
    <row r="10760" spans="3:17" x14ac:dyDescent="0.25">
      <c r="C10760" s="12"/>
      <c r="D10760" s="7"/>
      <c r="P10760" s="14"/>
      <c r="Q10760" s="13"/>
    </row>
    <row r="10761" spans="3:17" x14ac:dyDescent="0.25">
      <c r="C10761" s="12"/>
      <c r="D10761" s="7"/>
      <c r="P10761" s="14"/>
      <c r="Q10761" s="13"/>
    </row>
    <row r="10762" spans="3:17" x14ac:dyDescent="0.25">
      <c r="C10762" s="12"/>
      <c r="D10762" s="7"/>
      <c r="P10762" s="14"/>
      <c r="Q10762" s="13"/>
    </row>
    <row r="10763" spans="3:17" x14ac:dyDescent="0.25">
      <c r="C10763" s="12"/>
      <c r="D10763" s="7"/>
      <c r="P10763" s="14"/>
      <c r="Q10763" s="13"/>
    </row>
    <row r="10764" spans="3:17" x14ac:dyDescent="0.25">
      <c r="C10764" s="12"/>
      <c r="D10764" s="7"/>
      <c r="P10764" s="14"/>
      <c r="Q10764" s="13"/>
    </row>
    <row r="10765" spans="3:17" x14ac:dyDescent="0.25">
      <c r="C10765" s="12"/>
      <c r="D10765" s="7"/>
      <c r="P10765" s="14"/>
      <c r="Q10765" s="13"/>
    </row>
    <row r="10766" spans="3:17" x14ac:dyDescent="0.25">
      <c r="C10766" s="12"/>
      <c r="D10766" s="7"/>
      <c r="P10766" s="14"/>
      <c r="Q10766" s="13"/>
    </row>
    <row r="10767" spans="3:17" x14ac:dyDescent="0.25">
      <c r="C10767" s="12"/>
      <c r="D10767" s="7"/>
      <c r="P10767" s="14"/>
      <c r="Q10767" s="13"/>
    </row>
    <row r="10768" spans="3:17" x14ac:dyDescent="0.25">
      <c r="C10768" s="12"/>
      <c r="D10768" s="7"/>
      <c r="P10768" s="14"/>
      <c r="Q10768" s="13"/>
    </row>
    <row r="10769" spans="3:17" x14ac:dyDescent="0.25">
      <c r="C10769" s="12"/>
      <c r="D10769" s="7"/>
      <c r="P10769" s="14"/>
      <c r="Q10769" s="13"/>
    </row>
    <row r="10770" spans="3:17" x14ac:dyDescent="0.25">
      <c r="C10770" s="12"/>
      <c r="D10770" s="7"/>
      <c r="P10770" s="14"/>
      <c r="Q10770" s="13"/>
    </row>
    <row r="10771" spans="3:17" x14ac:dyDescent="0.25">
      <c r="C10771" s="12"/>
      <c r="D10771" s="7"/>
      <c r="P10771" s="14"/>
      <c r="Q10771" s="13"/>
    </row>
    <row r="10772" spans="3:17" x14ac:dyDescent="0.25">
      <c r="C10772" s="12"/>
      <c r="D10772" s="7"/>
      <c r="P10772" s="14"/>
      <c r="Q10772" s="13"/>
    </row>
    <row r="10773" spans="3:17" x14ac:dyDescent="0.25">
      <c r="C10773" s="12"/>
      <c r="D10773" s="7"/>
      <c r="P10773" s="14"/>
      <c r="Q10773" s="13"/>
    </row>
    <row r="10774" spans="3:17" x14ac:dyDescent="0.25">
      <c r="C10774" s="12"/>
      <c r="D10774" s="7"/>
      <c r="P10774" s="14"/>
      <c r="Q10774" s="13"/>
    </row>
    <row r="10775" spans="3:17" x14ac:dyDescent="0.25">
      <c r="C10775" s="12"/>
      <c r="D10775" s="7"/>
      <c r="P10775" s="14"/>
      <c r="Q10775" s="13"/>
    </row>
    <row r="10776" spans="3:17" x14ac:dyDescent="0.25">
      <c r="C10776" s="12"/>
      <c r="D10776" s="7"/>
      <c r="P10776" s="14"/>
      <c r="Q10776" s="13"/>
    </row>
    <row r="10777" spans="3:17" x14ac:dyDescent="0.25">
      <c r="C10777" s="12"/>
      <c r="D10777" s="7"/>
      <c r="P10777" s="14"/>
      <c r="Q10777" s="13"/>
    </row>
    <row r="10778" spans="3:17" x14ac:dyDescent="0.25">
      <c r="C10778" s="12"/>
      <c r="D10778" s="7"/>
      <c r="P10778" s="14"/>
      <c r="Q10778" s="13"/>
    </row>
    <row r="10779" spans="3:17" x14ac:dyDescent="0.25">
      <c r="C10779" s="12"/>
      <c r="D10779" s="7"/>
      <c r="P10779" s="14"/>
      <c r="Q10779" s="13"/>
    </row>
    <row r="10780" spans="3:17" x14ac:dyDescent="0.25">
      <c r="C10780" s="12"/>
      <c r="D10780" s="7"/>
      <c r="P10780" s="14"/>
      <c r="Q10780" s="13"/>
    </row>
    <row r="10781" spans="3:17" x14ac:dyDescent="0.25">
      <c r="C10781" s="12"/>
      <c r="D10781" s="7"/>
      <c r="P10781" s="14"/>
      <c r="Q10781" s="13"/>
    </row>
    <row r="10782" spans="3:17" x14ac:dyDescent="0.25">
      <c r="C10782" s="12"/>
      <c r="D10782" s="7"/>
      <c r="P10782" s="14"/>
      <c r="Q10782" s="13"/>
    </row>
    <row r="10783" spans="3:17" x14ac:dyDescent="0.25">
      <c r="C10783" s="12"/>
      <c r="D10783" s="7"/>
      <c r="P10783" s="14"/>
      <c r="Q10783" s="13"/>
    </row>
    <row r="10784" spans="3:17" x14ac:dyDescent="0.25">
      <c r="C10784" s="12"/>
      <c r="D10784" s="7"/>
      <c r="P10784" s="14"/>
      <c r="Q10784" s="13"/>
    </row>
    <row r="10785" spans="3:17" x14ac:dyDescent="0.25">
      <c r="C10785" s="12"/>
      <c r="D10785" s="7"/>
      <c r="P10785" s="14"/>
      <c r="Q10785" s="13"/>
    </row>
    <row r="10786" spans="3:17" x14ac:dyDescent="0.25">
      <c r="C10786" s="12"/>
      <c r="D10786" s="7"/>
      <c r="P10786" s="14"/>
      <c r="Q10786" s="13"/>
    </row>
    <row r="10787" spans="3:17" x14ac:dyDescent="0.25">
      <c r="C10787" s="12"/>
      <c r="D10787" s="7"/>
      <c r="P10787" s="14"/>
      <c r="Q10787" s="13"/>
    </row>
    <row r="10788" spans="3:17" x14ac:dyDescent="0.25">
      <c r="C10788" s="12"/>
      <c r="D10788" s="7"/>
      <c r="P10788" s="14"/>
      <c r="Q10788" s="13"/>
    </row>
    <row r="10789" spans="3:17" x14ac:dyDescent="0.25">
      <c r="C10789" s="12"/>
      <c r="D10789" s="7"/>
      <c r="P10789" s="14"/>
      <c r="Q10789" s="13"/>
    </row>
    <row r="10790" spans="3:17" x14ac:dyDescent="0.25">
      <c r="C10790" s="12"/>
      <c r="D10790" s="7"/>
      <c r="P10790" s="14"/>
      <c r="Q10790" s="13"/>
    </row>
    <row r="10791" spans="3:17" x14ac:dyDescent="0.25">
      <c r="C10791" s="12"/>
      <c r="D10791" s="7"/>
      <c r="P10791" s="14"/>
      <c r="Q10791" s="13"/>
    </row>
    <row r="10792" spans="3:17" x14ac:dyDescent="0.25">
      <c r="C10792" s="12"/>
      <c r="D10792" s="7"/>
      <c r="P10792" s="14"/>
      <c r="Q10792" s="13"/>
    </row>
    <row r="10793" spans="3:17" x14ac:dyDescent="0.25">
      <c r="C10793" s="12"/>
      <c r="D10793" s="7"/>
      <c r="P10793" s="14"/>
      <c r="Q10793" s="13"/>
    </row>
    <row r="10794" spans="3:17" x14ac:dyDescent="0.25">
      <c r="C10794" s="12"/>
      <c r="D10794" s="7"/>
      <c r="P10794" s="14"/>
      <c r="Q10794" s="13"/>
    </row>
    <row r="10795" spans="3:17" x14ac:dyDescent="0.25">
      <c r="C10795" s="12"/>
      <c r="D10795" s="7"/>
      <c r="P10795" s="14"/>
      <c r="Q10795" s="13"/>
    </row>
    <row r="10796" spans="3:17" x14ac:dyDescent="0.25">
      <c r="C10796" s="12"/>
      <c r="D10796" s="7"/>
      <c r="P10796" s="14"/>
      <c r="Q10796" s="13"/>
    </row>
    <row r="10797" spans="3:17" x14ac:dyDescent="0.25">
      <c r="C10797" s="12"/>
      <c r="D10797" s="7"/>
      <c r="P10797" s="14"/>
      <c r="Q10797" s="13"/>
    </row>
    <row r="10798" spans="3:17" x14ac:dyDescent="0.25">
      <c r="C10798" s="12"/>
      <c r="D10798" s="7"/>
      <c r="P10798" s="14"/>
      <c r="Q10798" s="13"/>
    </row>
    <row r="10799" spans="3:17" x14ac:dyDescent="0.25">
      <c r="C10799" s="12"/>
      <c r="D10799" s="7"/>
      <c r="P10799" s="14"/>
      <c r="Q10799" s="13"/>
    </row>
    <row r="10800" spans="3:17" x14ac:dyDescent="0.25">
      <c r="C10800" s="12"/>
      <c r="D10800" s="7"/>
      <c r="P10800" s="14"/>
      <c r="Q10800" s="13"/>
    </row>
    <row r="10801" spans="3:17" x14ac:dyDescent="0.25">
      <c r="C10801" s="12"/>
      <c r="D10801" s="7"/>
      <c r="P10801" s="14"/>
      <c r="Q10801" s="13"/>
    </row>
    <row r="10802" spans="3:17" x14ac:dyDescent="0.25">
      <c r="C10802" s="12"/>
      <c r="D10802" s="7"/>
      <c r="P10802" s="14"/>
      <c r="Q10802" s="13"/>
    </row>
    <row r="10803" spans="3:17" x14ac:dyDescent="0.25">
      <c r="C10803" s="12"/>
      <c r="D10803" s="7"/>
      <c r="P10803" s="14"/>
      <c r="Q10803" s="13"/>
    </row>
    <row r="10804" spans="3:17" x14ac:dyDescent="0.25">
      <c r="C10804" s="12"/>
      <c r="D10804" s="7"/>
      <c r="P10804" s="14"/>
      <c r="Q10804" s="13"/>
    </row>
    <row r="10805" spans="3:17" x14ac:dyDescent="0.25">
      <c r="C10805" s="12"/>
      <c r="D10805" s="7"/>
      <c r="P10805" s="14"/>
      <c r="Q10805" s="13"/>
    </row>
    <row r="10806" spans="3:17" x14ac:dyDescent="0.25">
      <c r="C10806" s="12"/>
      <c r="D10806" s="7"/>
      <c r="P10806" s="14"/>
      <c r="Q10806" s="13"/>
    </row>
    <row r="10807" spans="3:17" x14ac:dyDescent="0.25">
      <c r="C10807" s="12"/>
      <c r="D10807" s="7"/>
      <c r="P10807" s="14"/>
      <c r="Q10807" s="13"/>
    </row>
    <row r="10808" spans="3:17" x14ac:dyDescent="0.25">
      <c r="C10808" s="12"/>
      <c r="D10808" s="7"/>
      <c r="P10808" s="14"/>
      <c r="Q10808" s="13"/>
    </row>
    <row r="10809" spans="3:17" x14ac:dyDescent="0.25">
      <c r="C10809" s="12"/>
      <c r="D10809" s="7"/>
      <c r="P10809" s="14"/>
      <c r="Q10809" s="13"/>
    </row>
    <row r="10810" spans="3:17" x14ac:dyDescent="0.25">
      <c r="C10810" s="12"/>
      <c r="D10810" s="7"/>
      <c r="P10810" s="14"/>
      <c r="Q10810" s="13"/>
    </row>
    <row r="10811" spans="3:17" x14ac:dyDescent="0.25">
      <c r="C10811" s="12"/>
      <c r="D10811" s="7"/>
      <c r="P10811" s="14"/>
      <c r="Q10811" s="13"/>
    </row>
    <row r="10812" spans="3:17" x14ac:dyDescent="0.25">
      <c r="C10812" s="12"/>
      <c r="D10812" s="7"/>
      <c r="P10812" s="14"/>
      <c r="Q10812" s="13"/>
    </row>
    <row r="10813" spans="3:17" x14ac:dyDescent="0.25">
      <c r="C10813" s="12"/>
      <c r="D10813" s="7"/>
      <c r="P10813" s="14"/>
      <c r="Q10813" s="13"/>
    </row>
    <row r="10814" spans="3:17" x14ac:dyDescent="0.25">
      <c r="C10814" s="12"/>
      <c r="D10814" s="7"/>
      <c r="P10814" s="14"/>
      <c r="Q10814" s="13"/>
    </row>
    <row r="10815" spans="3:17" x14ac:dyDescent="0.25">
      <c r="C10815" s="12"/>
      <c r="D10815" s="7"/>
      <c r="P10815" s="14"/>
      <c r="Q10815" s="13"/>
    </row>
    <row r="10816" spans="3:17" x14ac:dyDescent="0.25">
      <c r="C10816" s="12"/>
      <c r="D10816" s="7"/>
      <c r="P10816" s="14"/>
      <c r="Q10816" s="13"/>
    </row>
    <row r="10817" spans="3:17" x14ac:dyDescent="0.25">
      <c r="C10817" s="12"/>
      <c r="D10817" s="7"/>
      <c r="P10817" s="14"/>
      <c r="Q10817" s="13"/>
    </row>
    <row r="10818" spans="3:17" x14ac:dyDescent="0.25">
      <c r="C10818" s="12"/>
      <c r="D10818" s="7"/>
      <c r="P10818" s="14"/>
      <c r="Q10818" s="13"/>
    </row>
    <row r="10819" spans="3:17" x14ac:dyDescent="0.25">
      <c r="C10819" s="12"/>
      <c r="D10819" s="7"/>
      <c r="P10819" s="14"/>
      <c r="Q10819" s="13"/>
    </row>
    <row r="10820" spans="3:17" x14ac:dyDescent="0.25">
      <c r="C10820" s="12"/>
      <c r="D10820" s="7"/>
      <c r="P10820" s="14"/>
      <c r="Q10820" s="13"/>
    </row>
    <row r="10821" spans="3:17" x14ac:dyDescent="0.25">
      <c r="C10821" s="12"/>
      <c r="D10821" s="7"/>
      <c r="P10821" s="14"/>
      <c r="Q10821" s="13"/>
    </row>
    <row r="10822" spans="3:17" x14ac:dyDescent="0.25">
      <c r="C10822" s="12"/>
      <c r="D10822" s="7"/>
      <c r="P10822" s="14"/>
      <c r="Q10822" s="13"/>
    </row>
    <row r="10823" spans="3:17" x14ac:dyDescent="0.25">
      <c r="C10823" s="12"/>
      <c r="D10823" s="7"/>
      <c r="P10823" s="14"/>
      <c r="Q10823" s="13"/>
    </row>
    <row r="10824" spans="3:17" x14ac:dyDescent="0.25">
      <c r="C10824" s="12"/>
      <c r="D10824" s="7"/>
      <c r="P10824" s="14"/>
      <c r="Q10824" s="13"/>
    </row>
    <row r="10825" spans="3:17" x14ac:dyDescent="0.25">
      <c r="C10825" s="12"/>
      <c r="D10825" s="7"/>
      <c r="P10825" s="14"/>
      <c r="Q10825" s="13"/>
    </row>
    <row r="10826" spans="3:17" x14ac:dyDescent="0.25">
      <c r="C10826" s="12"/>
      <c r="D10826" s="7"/>
      <c r="P10826" s="14"/>
      <c r="Q10826" s="13"/>
    </row>
    <row r="10827" spans="3:17" x14ac:dyDescent="0.25">
      <c r="C10827" s="12"/>
      <c r="D10827" s="7"/>
      <c r="P10827" s="14"/>
      <c r="Q10827" s="13"/>
    </row>
    <row r="10828" spans="3:17" x14ac:dyDescent="0.25">
      <c r="C10828" s="12"/>
      <c r="D10828" s="7"/>
      <c r="P10828" s="14"/>
      <c r="Q10828" s="13"/>
    </row>
    <row r="10829" spans="3:17" x14ac:dyDescent="0.25">
      <c r="C10829" s="12"/>
      <c r="D10829" s="7"/>
      <c r="P10829" s="14"/>
      <c r="Q10829" s="13"/>
    </row>
    <row r="10830" spans="3:17" x14ac:dyDescent="0.25">
      <c r="C10830" s="12"/>
      <c r="D10830" s="7"/>
      <c r="P10830" s="14"/>
      <c r="Q10830" s="13"/>
    </row>
    <row r="10831" spans="3:17" x14ac:dyDescent="0.25">
      <c r="C10831" s="12"/>
      <c r="D10831" s="7"/>
      <c r="P10831" s="14"/>
      <c r="Q10831" s="13"/>
    </row>
    <row r="10832" spans="3:17" x14ac:dyDescent="0.25">
      <c r="C10832" s="12"/>
      <c r="D10832" s="7"/>
      <c r="P10832" s="14"/>
      <c r="Q10832" s="13"/>
    </row>
    <row r="10833" spans="3:17" x14ac:dyDescent="0.25">
      <c r="C10833" s="12"/>
      <c r="D10833" s="7"/>
      <c r="P10833" s="14"/>
      <c r="Q10833" s="13"/>
    </row>
    <row r="10834" spans="3:17" x14ac:dyDescent="0.25">
      <c r="C10834" s="12"/>
      <c r="D10834" s="7"/>
      <c r="P10834" s="14"/>
      <c r="Q10834" s="13"/>
    </row>
    <row r="10835" spans="3:17" x14ac:dyDescent="0.25">
      <c r="C10835" s="12"/>
      <c r="D10835" s="7"/>
      <c r="P10835" s="14"/>
      <c r="Q10835" s="13"/>
    </row>
    <row r="10836" spans="3:17" x14ac:dyDescent="0.25">
      <c r="C10836" s="12"/>
      <c r="D10836" s="7"/>
      <c r="P10836" s="14"/>
      <c r="Q10836" s="13"/>
    </row>
    <row r="10837" spans="3:17" x14ac:dyDescent="0.25">
      <c r="C10837" s="12"/>
      <c r="D10837" s="7"/>
      <c r="P10837" s="14"/>
      <c r="Q10837" s="13"/>
    </row>
    <row r="10838" spans="3:17" x14ac:dyDescent="0.25">
      <c r="C10838" s="12"/>
      <c r="D10838" s="7"/>
      <c r="P10838" s="14"/>
      <c r="Q10838" s="13"/>
    </row>
    <row r="10839" spans="3:17" x14ac:dyDescent="0.25">
      <c r="C10839" s="12"/>
      <c r="D10839" s="7"/>
      <c r="P10839" s="14"/>
      <c r="Q10839" s="13"/>
    </row>
    <row r="10840" spans="3:17" x14ac:dyDescent="0.25">
      <c r="C10840" s="12"/>
      <c r="D10840" s="7"/>
      <c r="P10840" s="14"/>
      <c r="Q10840" s="13"/>
    </row>
    <row r="10841" spans="3:17" x14ac:dyDescent="0.25">
      <c r="C10841" s="12"/>
      <c r="D10841" s="7"/>
      <c r="P10841" s="14"/>
      <c r="Q10841" s="13"/>
    </row>
    <row r="10842" spans="3:17" x14ac:dyDescent="0.25">
      <c r="C10842" s="12"/>
      <c r="D10842" s="7"/>
      <c r="P10842" s="14"/>
      <c r="Q10842" s="13"/>
    </row>
    <row r="10843" spans="3:17" x14ac:dyDescent="0.25">
      <c r="C10843" s="12"/>
      <c r="D10843" s="7"/>
      <c r="P10843" s="14"/>
      <c r="Q10843" s="13"/>
    </row>
    <row r="10844" spans="3:17" x14ac:dyDescent="0.25">
      <c r="C10844" s="12"/>
      <c r="D10844" s="7"/>
      <c r="P10844" s="14"/>
      <c r="Q10844" s="13"/>
    </row>
    <row r="10845" spans="3:17" x14ac:dyDescent="0.25">
      <c r="C10845" s="12"/>
      <c r="D10845" s="7"/>
      <c r="P10845" s="14"/>
      <c r="Q10845" s="13"/>
    </row>
    <row r="10846" spans="3:17" x14ac:dyDescent="0.25">
      <c r="C10846" s="12"/>
      <c r="D10846" s="7"/>
      <c r="P10846" s="14"/>
      <c r="Q10846" s="13"/>
    </row>
    <row r="10847" spans="3:17" x14ac:dyDescent="0.25">
      <c r="C10847" s="12"/>
      <c r="D10847" s="7"/>
      <c r="P10847" s="14"/>
      <c r="Q10847" s="13"/>
    </row>
    <row r="10848" spans="3:17" x14ac:dyDescent="0.25">
      <c r="C10848" s="12"/>
      <c r="D10848" s="7"/>
      <c r="P10848" s="14"/>
      <c r="Q10848" s="13"/>
    </row>
    <row r="10849" spans="3:17" x14ac:dyDescent="0.25">
      <c r="C10849" s="12"/>
      <c r="D10849" s="7"/>
      <c r="P10849" s="14"/>
      <c r="Q10849" s="13"/>
    </row>
    <row r="10850" spans="3:17" x14ac:dyDescent="0.25">
      <c r="C10850" s="12"/>
      <c r="D10850" s="7"/>
      <c r="P10850" s="14"/>
      <c r="Q10850" s="13"/>
    </row>
    <row r="10851" spans="3:17" x14ac:dyDescent="0.25">
      <c r="C10851" s="12"/>
      <c r="D10851" s="7"/>
      <c r="P10851" s="14"/>
      <c r="Q10851" s="13"/>
    </row>
    <row r="10852" spans="3:17" x14ac:dyDescent="0.25">
      <c r="C10852" s="12"/>
      <c r="D10852" s="7"/>
      <c r="P10852" s="14"/>
      <c r="Q10852" s="13"/>
    </row>
    <row r="10853" spans="3:17" x14ac:dyDescent="0.25">
      <c r="C10853" s="12"/>
      <c r="D10853" s="7"/>
      <c r="P10853" s="14"/>
      <c r="Q10853" s="13"/>
    </row>
    <row r="10854" spans="3:17" x14ac:dyDescent="0.25">
      <c r="C10854" s="12"/>
      <c r="D10854" s="7"/>
      <c r="P10854" s="14"/>
      <c r="Q10854" s="13"/>
    </row>
    <row r="10855" spans="3:17" x14ac:dyDescent="0.25">
      <c r="C10855" s="12"/>
      <c r="D10855" s="7"/>
      <c r="P10855" s="14"/>
      <c r="Q10855" s="13"/>
    </row>
    <row r="10856" spans="3:17" x14ac:dyDescent="0.25">
      <c r="C10856" s="12"/>
      <c r="D10856" s="7"/>
      <c r="P10856" s="14"/>
      <c r="Q10856" s="13"/>
    </row>
    <row r="10857" spans="3:17" x14ac:dyDescent="0.25">
      <c r="C10857" s="12"/>
      <c r="D10857" s="7"/>
      <c r="P10857" s="14"/>
      <c r="Q10857" s="13"/>
    </row>
    <row r="10858" spans="3:17" x14ac:dyDescent="0.25">
      <c r="C10858" s="12"/>
      <c r="D10858" s="7"/>
      <c r="P10858" s="14"/>
      <c r="Q10858" s="13"/>
    </row>
    <row r="10859" spans="3:17" x14ac:dyDescent="0.25">
      <c r="C10859" s="12"/>
      <c r="D10859" s="7"/>
      <c r="P10859" s="14"/>
      <c r="Q10859" s="13"/>
    </row>
    <row r="10860" spans="3:17" x14ac:dyDescent="0.25">
      <c r="C10860" s="12"/>
      <c r="D10860" s="7"/>
      <c r="P10860" s="14"/>
      <c r="Q10860" s="13"/>
    </row>
    <row r="10861" spans="3:17" x14ac:dyDescent="0.25">
      <c r="C10861" s="12"/>
      <c r="D10861" s="7"/>
      <c r="P10861" s="14"/>
      <c r="Q10861" s="13"/>
    </row>
    <row r="10862" spans="3:17" x14ac:dyDescent="0.25">
      <c r="C10862" s="12"/>
      <c r="D10862" s="7"/>
      <c r="P10862" s="14"/>
      <c r="Q10862" s="13"/>
    </row>
    <row r="10863" spans="3:17" x14ac:dyDescent="0.25">
      <c r="C10863" s="12"/>
      <c r="D10863" s="7"/>
      <c r="P10863" s="14"/>
      <c r="Q10863" s="13"/>
    </row>
    <row r="10864" spans="3:17" x14ac:dyDescent="0.25">
      <c r="C10864" s="12"/>
      <c r="D10864" s="7"/>
      <c r="P10864" s="14"/>
      <c r="Q10864" s="13"/>
    </row>
    <row r="10865" spans="3:17" x14ac:dyDescent="0.25">
      <c r="C10865" s="12"/>
      <c r="D10865" s="7"/>
      <c r="P10865" s="14"/>
      <c r="Q10865" s="13"/>
    </row>
    <row r="10866" spans="3:17" x14ac:dyDescent="0.25">
      <c r="C10866" s="12"/>
      <c r="D10866" s="7"/>
      <c r="P10866" s="14"/>
      <c r="Q10866" s="13"/>
    </row>
    <row r="10867" spans="3:17" x14ac:dyDescent="0.25">
      <c r="C10867" s="12"/>
      <c r="D10867" s="7"/>
      <c r="P10867" s="14"/>
      <c r="Q10867" s="13"/>
    </row>
    <row r="10868" spans="3:17" x14ac:dyDescent="0.25">
      <c r="C10868" s="12"/>
      <c r="D10868" s="7"/>
      <c r="P10868" s="14"/>
      <c r="Q10868" s="13"/>
    </row>
    <row r="10869" spans="3:17" x14ac:dyDescent="0.25">
      <c r="C10869" s="12"/>
      <c r="D10869" s="7"/>
      <c r="P10869" s="14"/>
      <c r="Q10869" s="13"/>
    </row>
    <row r="10870" spans="3:17" x14ac:dyDescent="0.25">
      <c r="C10870" s="12"/>
      <c r="D10870" s="7"/>
      <c r="P10870" s="14"/>
      <c r="Q10870" s="13"/>
    </row>
    <row r="10871" spans="3:17" x14ac:dyDescent="0.25">
      <c r="C10871" s="12"/>
      <c r="D10871" s="7"/>
      <c r="P10871" s="14"/>
      <c r="Q10871" s="13"/>
    </row>
    <row r="10872" spans="3:17" x14ac:dyDescent="0.25">
      <c r="C10872" s="12"/>
      <c r="D10872" s="7"/>
      <c r="P10872" s="14"/>
      <c r="Q10872" s="13"/>
    </row>
    <row r="10873" spans="3:17" x14ac:dyDescent="0.25">
      <c r="C10873" s="12"/>
      <c r="D10873" s="7"/>
      <c r="P10873" s="14"/>
      <c r="Q10873" s="13"/>
    </row>
    <row r="10874" spans="3:17" x14ac:dyDescent="0.25">
      <c r="C10874" s="12"/>
      <c r="D10874" s="7"/>
      <c r="P10874" s="14"/>
      <c r="Q10874" s="13"/>
    </row>
    <row r="10875" spans="3:17" x14ac:dyDescent="0.25">
      <c r="C10875" s="12"/>
      <c r="D10875" s="7"/>
      <c r="P10875" s="14"/>
      <c r="Q10875" s="13"/>
    </row>
    <row r="10876" spans="3:17" x14ac:dyDescent="0.25">
      <c r="C10876" s="12"/>
      <c r="D10876" s="7"/>
      <c r="P10876" s="14"/>
      <c r="Q10876" s="13"/>
    </row>
    <row r="10877" spans="3:17" x14ac:dyDescent="0.25">
      <c r="C10877" s="12"/>
      <c r="D10877" s="7"/>
      <c r="P10877" s="14"/>
      <c r="Q10877" s="13"/>
    </row>
    <row r="10878" spans="3:17" x14ac:dyDescent="0.25">
      <c r="C10878" s="12"/>
      <c r="D10878" s="7"/>
      <c r="P10878" s="14"/>
      <c r="Q10878" s="13"/>
    </row>
    <row r="10879" spans="3:17" x14ac:dyDescent="0.25">
      <c r="C10879" s="12"/>
      <c r="D10879" s="7"/>
      <c r="P10879" s="14"/>
      <c r="Q10879" s="13"/>
    </row>
    <row r="10880" spans="3:17" x14ac:dyDescent="0.25">
      <c r="C10880" s="12"/>
      <c r="D10880" s="7"/>
      <c r="P10880" s="14"/>
      <c r="Q10880" s="13"/>
    </row>
    <row r="10881" spans="3:17" x14ac:dyDescent="0.25">
      <c r="C10881" s="12"/>
      <c r="D10881" s="7"/>
      <c r="P10881" s="14"/>
      <c r="Q10881" s="13"/>
    </row>
    <row r="10882" spans="3:17" x14ac:dyDescent="0.25">
      <c r="C10882" s="12"/>
      <c r="D10882" s="7"/>
      <c r="P10882" s="14"/>
      <c r="Q10882" s="13"/>
    </row>
    <row r="10883" spans="3:17" x14ac:dyDescent="0.25">
      <c r="C10883" s="12"/>
      <c r="D10883" s="7"/>
      <c r="P10883" s="14"/>
      <c r="Q10883" s="13"/>
    </row>
    <row r="10884" spans="3:17" x14ac:dyDescent="0.25">
      <c r="C10884" s="12"/>
      <c r="D10884" s="7"/>
      <c r="P10884" s="14"/>
      <c r="Q10884" s="13"/>
    </row>
    <row r="10885" spans="3:17" x14ac:dyDescent="0.25">
      <c r="C10885" s="12"/>
      <c r="D10885" s="7"/>
      <c r="P10885" s="14"/>
      <c r="Q10885" s="13"/>
    </row>
    <row r="10886" spans="3:17" x14ac:dyDescent="0.25">
      <c r="C10886" s="12"/>
      <c r="D10886" s="7"/>
      <c r="P10886" s="14"/>
      <c r="Q10886" s="13"/>
    </row>
    <row r="10887" spans="3:17" x14ac:dyDescent="0.25">
      <c r="C10887" s="12"/>
      <c r="D10887" s="7"/>
      <c r="P10887" s="14"/>
      <c r="Q10887" s="13"/>
    </row>
    <row r="10888" spans="3:17" x14ac:dyDescent="0.25">
      <c r="C10888" s="12"/>
      <c r="D10888" s="7"/>
      <c r="P10888" s="14"/>
      <c r="Q10888" s="13"/>
    </row>
    <row r="10889" spans="3:17" x14ac:dyDescent="0.25">
      <c r="C10889" s="12"/>
      <c r="D10889" s="7"/>
      <c r="P10889" s="14"/>
      <c r="Q10889" s="13"/>
    </row>
    <row r="10890" spans="3:17" x14ac:dyDescent="0.25">
      <c r="C10890" s="12"/>
      <c r="D10890" s="7"/>
      <c r="P10890" s="14"/>
      <c r="Q10890" s="13"/>
    </row>
    <row r="10891" spans="3:17" x14ac:dyDescent="0.25">
      <c r="C10891" s="12"/>
      <c r="D10891" s="7"/>
      <c r="P10891" s="14"/>
      <c r="Q10891" s="13"/>
    </row>
    <row r="10892" spans="3:17" x14ac:dyDescent="0.25">
      <c r="C10892" s="12"/>
      <c r="D10892" s="7"/>
      <c r="P10892" s="14"/>
      <c r="Q10892" s="13"/>
    </row>
    <row r="10893" spans="3:17" x14ac:dyDescent="0.25">
      <c r="C10893" s="12"/>
      <c r="D10893" s="7"/>
      <c r="P10893" s="14"/>
      <c r="Q10893" s="13"/>
    </row>
    <row r="10894" spans="3:17" x14ac:dyDescent="0.25">
      <c r="C10894" s="12"/>
      <c r="D10894" s="7"/>
      <c r="P10894" s="14"/>
      <c r="Q10894" s="13"/>
    </row>
    <row r="10895" spans="3:17" x14ac:dyDescent="0.25">
      <c r="C10895" s="12"/>
      <c r="D10895" s="7"/>
      <c r="P10895" s="14"/>
      <c r="Q10895" s="13"/>
    </row>
    <row r="10896" spans="3:17" x14ac:dyDescent="0.25">
      <c r="C10896" s="12"/>
      <c r="D10896" s="7"/>
      <c r="P10896" s="14"/>
      <c r="Q10896" s="13"/>
    </row>
    <row r="10897" spans="3:17" x14ac:dyDescent="0.25">
      <c r="C10897" s="12"/>
      <c r="D10897" s="7"/>
      <c r="P10897" s="14"/>
      <c r="Q10897" s="13"/>
    </row>
    <row r="10898" spans="3:17" x14ac:dyDescent="0.25">
      <c r="C10898" s="12"/>
      <c r="D10898" s="7"/>
      <c r="P10898" s="14"/>
      <c r="Q10898" s="13"/>
    </row>
    <row r="10899" spans="3:17" x14ac:dyDescent="0.25">
      <c r="C10899" s="12"/>
      <c r="D10899" s="7"/>
      <c r="P10899" s="14"/>
      <c r="Q10899" s="13"/>
    </row>
    <row r="10900" spans="3:17" x14ac:dyDescent="0.25">
      <c r="C10900" s="12"/>
      <c r="D10900" s="7"/>
      <c r="P10900" s="14"/>
      <c r="Q10900" s="13"/>
    </row>
    <row r="10901" spans="3:17" x14ac:dyDescent="0.25">
      <c r="C10901" s="12"/>
      <c r="D10901" s="7"/>
      <c r="P10901" s="14"/>
      <c r="Q10901" s="13"/>
    </row>
    <row r="10902" spans="3:17" x14ac:dyDescent="0.25">
      <c r="C10902" s="12"/>
      <c r="D10902" s="7"/>
      <c r="P10902" s="14"/>
      <c r="Q10902" s="13"/>
    </row>
    <row r="10903" spans="3:17" x14ac:dyDescent="0.25">
      <c r="C10903" s="12"/>
      <c r="D10903" s="7"/>
      <c r="P10903" s="14"/>
      <c r="Q10903" s="13"/>
    </row>
    <row r="10904" spans="3:17" x14ac:dyDescent="0.25">
      <c r="C10904" s="12"/>
      <c r="D10904" s="7"/>
      <c r="P10904" s="14"/>
      <c r="Q10904" s="13"/>
    </row>
    <row r="10905" spans="3:17" x14ac:dyDescent="0.25">
      <c r="C10905" s="12"/>
      <c r="D10905" s="7"/>
      <c r="P10905" s="14"/>
      <c r="Q10905" s="13"/>
    </row>
    <row r="10906" spans="3:17" x14ac:dyDescent="0.25">
      <c r="C10906" s="12"/>
      <c r="D10906" s="7"/>
      <c r="P10906" s="14"/>
      <c r="Q10906" s="13"/>
    </row>
    <row r="10907" spans="3:17" x14ac:dyDescent="0.25">
      <c r="C10907" s="12"/>
      <c r="D10907" s="7"/>
      <c r="P10907" s="14"/>
      <c r="Q10907" s="13"/>
    </row>
    <row r="10908" spans="3:17" x14ac:dyDescent="0.25">
      <c r="C10908" s="12"/>
      <c r="D10908" s="7"/>
      <c r="P10908" s="14"/>
      <c r="Q10908" s="13"/>
    </row>
    <row r="10909" spans="3:17" x14ac:dyDescent="0.25">
      <c r="C10909" s="12"/>
      <c r="D10909" s="7"/>
      <c r="P10909" s="14"/>
      <c r="Q10909" s="13"/>
    </row>
    <row r="10910" spans="3:17" x14ac:dyDescent="0.25">
      <c r="C10910" s="12"/>
      <c r="D10910" s="7"/>
      <c r="P10910" s="14"/>
      <c r="Q10910" s="13"/>
    </row>
    <row r="10911" spans="3:17" x14ac:dyDescent="0.25">
      <c r="C10911" s="12"/>
      <c r="D10911" s="7"/>
      <c r="P10911" s="14"/>
      <c r="Q10911" s="13"/>
    </row>
    <row r="10912" spans="3:17" x14ac:dyDescent="0.25">
      <c r="C10912" s="12"/>
      <c r="D10912" s="7"/>
      <c r="P10912" s="14"/>
      <c r="Q10912" s="13"/>
    </row>
    <row r="10913" spans="3:17" x14ac:dyDescent="0.25">
      <c r="C10913" s="12"/>
      <c r="D10913" s="7"/>
      <c r="P10913" s="14"/>
      <c r="Q10913" s="13"/>
    </row>
    <row r="10914" spans="3:17" x14ac:dyDescent="0.25">
      <c r="C10914" s="12"/>
      <c r="D10914" s="7"/>
      <c r="P10914" s="14"/>
      <c r="Q10914" s="13"/>
    </row>
    <row r="10915" spans="3:17" x14ac:dyDescent="0.25">
      <c r="C10915" s="12"/>
      <c r="D10915" s="7"/>
      <c r="P10915" s="14"/>
      <c r="Q10915" s="13"/>
    </row>
    <row r="10916" spans="3:17" x14ac:dyDescent="0.25">
      <c r="C10916" s="12"/>
      <c r="D10916" s="7"/>
      <c r="P10916" s="14"/>
      <c r="Q10916" s="13"/>
    </row>
    <row r="10917" spans="3:17" x14ac:dyDescent="0.25">
      <c r="C10917" s="12"/>
      <c r="D10917" s="7"/>
      <c r="P10917" s="14"/>
      <c r="Q10917" s="13"/>
    </row>
    <row r="10918" spans="3:17" x14ac:dyDescent="0.25">
      <c r="C10918" s="12"/>
      <c r="D10918" s="7"/>
      <c r="P10918" s="14"/>
      <c r="Q10918" s="13"/>
    </row>
    <row r="10919" spans="3:17" x14ac:dyDescent="0.25">
      <c r="C10919" s="12"/>
      <c r="D10919" s="7"/>
      <c r="P10919" s="14"/>
      <c r="Q10919" s="13"/>
    </row>
    <row r="10920" spans="3:17" x14ac:dyDescent="0.25">
      <c r="C10920" s="12"/>
      <c r="D10920" s="7"/>
      <c r="P10920" s="14"/>
      <c r="Q10920" s="13"/>
    </row>
    <row r="10921" spans="3:17" x14ac:dyDescent="0.25">
      <c r="C10921" s="12"/>
      <c r="D10921" s="7"/>
      <c r="P10921" s="14"/>
      <c r="Q10921" s="13"/>
    </row>
    <row r="10922" spans="3:17" x14ac:dyDescent="0.25">
      <c r="C10922" s="12"/>
      <c r="D10922" s="7"/>
      <c r="P10922" s="14"/>
      <c r="Q10922" s="13"/>
    </row>
    <row r="10923" spans="3:17" x14ac:dyDescent="0.25">
      <c r="C10923" s="12"/>
      <c r="D10923" s="7"/>
      <c r="P10923" s="14"/>
      <c r="Q10923" s="13"/>
    </row>
    <row r="10924" spans="3:17" x14ac:dyDescent="0.25">
      <c r="C10924" s="12"/>
      <c r="D10924" s="7"/>
      <c r="P10924" s="14"/>
      <c r="Q10924" s="13"/>
    </row>
    <row r="10925" spans="3:17" x14ac:dyDescent="0.25">
      <c r="C10925" s="12"/>
      <c r="D10925" s="7"/>
      <c r="P10925" s="14"/>
      <c r="Q10925" s="13"/>
    </row>
    <row r="10926" spans="3:17" x14ac:dyDescent="0.25">
      <c r="C10926" s="12"/>
      <c r="D10926" s="7"/>
      <c r="P10926" s="14"/>
      <c r="Q10926" s="13"/>
    </row>
    <row r="10927" spans="3:17" x14ac:dyDescent="0.25">
      <c r="C10927" s="12"/>
      <c r="D10927" s="7"/>
      <c r="P10927" s="14"/>
      <c r="Q10927" s="13"/>
    </row>
    <row r="10928" spans="3:17" x14ac:dyDescent="0.25">
      <c r="C10928" s="12"/>
      <c r="D10928" s="7"/>
      <c r="P10928" s="14"/>
      <c r="Q10928" s="13"/>
    </row>
    <row r="10929" spans="3:17" x14ac:dyDescent="0.25">
      <c r="C10929" s="12"/>
      <c r="D10929" s="7"/>
      <c r="P10929" s="14"/>
      <c r="Q10929" s="13"/>
    </row>
    <row r="10930" spans="3:17" x14ac:dyDescent="0.25">
      <c r="C10930" s="12"/>
      <c r="D10930" s="7"/>
      <c r="P10930" s="14"/>
      <c r="Q10930" s="13"/>
    </row>
    <row r="10931" spans="3:17" x14ac:dyDescent="0.25">
      <c r="C10931" s="12"/>
      <c r="D10931" s="7"/>
      <c r="P10931" s="14"/>
      <c r="Q10931" s="13"/>
    </row>
    <row r="10932" spans="3:17" x14ac:dyDescent="0.25">
      <c r="C10932" s="12"/>
      <c r="D10932" s="7"/>
      <c r="P10932" s="14"/>
      <c r="Q10932" s="13"/>
    </row>
    <row r="10933" spans="3:17" x14ac:dyDescent="0.25">
      <c r="C10933" s="12"/>
      <c r="D10933" s="7"/>
      <c r="P10933" s="14"/>
      <c r="Q10933" s="13"/>
    </row>
    <row r="10934" spans="3:17" x14ac:dyDescent="0.25">
      <c r="C10934" s="12"/>
      <c r="D10934" s="7"/>
      <c r="P10934" s="14"/>
      <c r="Q10934" s="13"/>
    </row>
    <row r="10935" spans="3:17" x14ac:dyDescent="0.25">
      <c r="C10935" s="12"/>
      <c r="D10935" s="7"/>
      <c r="P10935" s="14"/>
      <c r="Q10935" s="13"/>
    </row>
    <row r="10936" spans="3:17" x14ac:dyDescent="0.25">
      <c r="C10936" s="12"/>
      <c r="D10936" s="7"/>
      <c r="P10936" s="14"/>
      <c r="Q10936" s="13"/>
    </row>
    <row r="10937" spans="3:17" x14ac:dyDescent="0.25">
      <c r="C10937" s="12"/>
      <c r="D10937" s="7"/>
      <c r="P10937" s="14"/>
      <c r="Q10937" s="13"/>
    </row>
    <row r="10938" spans="3:17" x14ac:dyDescent="0.25">
      <c r="C10938" s="12"/>
      <c r="D10938" s="7"/>
      <c r="P10938" s="14"/>
      <c r="Q10938" s="13"/>
    </row>
    <row r="10939" spans="3:17" x14ac:dyDescent="0.25">
      <c r="C10939" s="12"/>
      <c r="D10939" s="7"/>
      <c r="P10939" s="14"/>
      <c r="Q10939" s="13"/>
    </row>
    <row r="10940" spans="3:17" x14ac:dyDescent="0.25">
      <c r="C10940" s="12"/>
      <c r="D10940" s="7"/>
      <c r="P10940" s="14"/>
      <c r="Q10940" s="13"/>
    </row>
    <row r="10941" spans="3:17" x14ac:dyDescent="0.25">
      <c r="C10941" s="12"/>
      <c r="D10941" s="7"/>
      <c r="P10941" s="14"/>
      <c r="Q10941" s="13"/>
    </row>
    <row r="10942" spans="3:17" x14ac:dyDescent="0.25">
      <c r="C10942" s="12"/>
      <c r="D10942" s="7"/>
      <c r="P10942" s="14"/>
      <c r="Q10942" s="13"/>
    </row>
    <row r="10943" spans="3:17" x14ac:dyDescent="0.25">
      <c r="C10943" s="12"/>
      <c r="D10943" s="7"/>
      <c r="P10943" s="14"/>
      <c r="Q10943" s="13"/>
    </row>
    <row r="10944" spans="3:17" x14ac:dyDescent="0.25">
      <c r="C10944" s="12"/>
      <c r="D10944" s="7"/>
      <c r="P10944" s="14"/>
      <c r="Q10944" s="13"/>
    </row>
    <row r="10945" spans="3:17" x14ac:dyDescent="0.25">
      <c r="C10945" s="12"/>
      <c r="D10945" s="7"/>
      <c r="P10945" s="14"/>
      <c r="Q10945" s="13"/>
    </row>
    <row r="10946" spans="3:17" x14ac:dyDescent="0.25">
      <c r="C10946" s="12"/>
      <c r="D10946" s="7"/>
      <c r="P10946" s="14"/>
      <c r="Q10946" s="13"/>
    </row>
    <row r="10947" spans="3:17" x14ac:dyDescent="0.25">
      <c r="C10947" s="12"/>
      <c r="D10947" s="7"/>
      <c r="P10947" s="14"/>
      <c r="Q10947" s="13"/>
    </row>
    <row r="10948" spans="3:17" x14ac:dyDescent="0.25">
      <c r="C10948" s="12"/>
      <c r="D10948" s="7"/>
      <c r="P10948" s="14"/>
      <c r="Q10948" s="13"/>
    </row>
    <row r="10949" spans="3:17" x14ac:dyDescent="0.25">
      <c r="C10949" s="12"/>
      <c r="D10949" s="7"/>
      <c r="P10949" s="14"/>
      <c r="Q10949" s="13"/>
    </row>
    <row r="10950" spans="3:17" x14ac:dyDescent="0.25">
      <c r="C10950" s="12"/>
      <c r="D10950" s="7"/>
      <c r="P10950" s="14"/>
      <c r="Q10950" s="13"/>
    </row>
    <row r="10951" spans="3:17" x14ac:dyDescent="0.25">
      <c r="C10951" s="12"/>
      <c r="D10951" s="7"/>
      <c r="P10951" s="14"/>
      <c r="Q10951" s="13"/>
    </row>
    <row r="10952" spans="3:17" x14ac:dyDescent="0.25">
      <c r="C10952" s="12"/>
      <c r="D10952" s="7"/>
      <c r="P10952" s="14"/>
      <c r="Q10952" s="13"/>
    </row>
    <row r="10953" spans="3:17" x14ac:dyDescent="0.25">
      <c r="C10953" s="12"/>
      <c r="D10953" s="7"/>
      <c r="P10953" s="14"/>
      <c r="Q10953" s="13"/>
    </row>
    <row r="10954" spans="3:17" x14ac:dyDescent="0.25">
      <c r="C10954" s="12"/>
      <c r="D10954" s="7"/>
      <c r="P10954" s="14"/>
      <c r="Q10954" s="13"/>
    </row>
    <row r="10955" spans="3:17" x14ac:dyDescent="0.25">
      <c r="C10955" s="12"/>
      <c r="D10955" s="7"/>
      <c r="P10955" s="14"/>
      <c r="Q10955" s="13"/>
    </row>
    <row r="10956" spans="3:17" x14ac:dyDescent="0.25">
      <c r="C10956" s="12"/>
      <c r="D10956" s="7"/>
      <c r="P10956" s="14"/>
      <c r="Q10956" s="13"/>
    </row>
    <row r="10957" spans="3:17" x14ac:dyDescent="0.25">
      <c r="C10957" s="12"/>
      <c r="D10957" s="7"/>
      <c r="P10957" s="14"/>
      <c r="Q10957" s="13"/>
    </row>
    <row r="10958" spans="3:17" x14ac:dyDescent="0.25">
      <c r="C10958" s="12"/>
      <c r="D10958" s="7"/>
      <c r="P10958" s="14"/>
      <c r="Q10958" s="13"/>
    </row>
    <row r="10959" spans="3:17" x14ac:dyDescent="0.25">
      <c r="C10959" s="12"/>
      <c r="D10959" s="7"/>
      <c r="P10959" s="14"/>
      <c r="Q10959" s="13"/>
    </row>
    <row r="10960" spans="3:17" x14ac:dyDescent="0.25">
      <c r="C10960" s="12"/>
      <c r="D10960" s="7"/>
      <c r="P10960" s="14"/>
      <c r="Q10960" s="13"/>
    </row>
    <row r="10961" spans="3:17" x14ac:dyDescent="0.25">
      <c r="C10961" s="12"/>
      <c r="D10961" s="7"/>
      <c r="P10961" s="14"/>
      <c r="Q10961" s="13"/>
    </row>
    <row r="10962" spans="3:17" x14ac:dyDescent="0.25">
      <c r="C10962" s="12"/>
      <c r="D10962" s="7"/>
      <c r="P10962" s="14"/>
      <c r="Q10962" s="13"/>
    </row>
    <row r="10963" spans="3:17" x14ac:dyDescent="0.25">
      <c r="C10963" s="12"/>
      <c r="D10963" s="7"/>
      <c r="P10963" s="14"/>
      <c r="Q10963" s="13"/>
    </row>
    <row r="10964" spans="3:17" x14ac:dyDescent="0.25">
      <c r="C10964" s="12"/>
      <c r="D10964" s="7"/>
      <c r="P10964" s="14"/>
      <c r="Q10964" s="13"/>
    </row>
    <row r="10965" spans="3:17" x14ac:dyDescent="0.25">
      <c r="C10965" s="12"/>
      <c r="D10965" s="7"/>
      <c r="P10965" s="14"/>
      <c r="Q10965" s="13"/>
    </row>
    <row r="10966" spans="3:17" x14ac:dyDescent="0.25">
      <c r="C10966" s="12"/>
      <c r="D10966" s="7"/>
      <c r="P10966" s="14"/>
      <c r="Q10966" s="13"/>
    </row>
    <row r="10967" spans="3:17" x14ac:dyDescent="0.25">
      <c r="C10967" s="12"/>
      <c r="D10967" s="7"/>
      <c r="P10967" s="14"/>
      <c r="Q10967" s="13"/>
    </row>
    <row r="10968" spans="3:17" x14ac:dyDescent="0.25">
      <c r="C10968" s="12"/>
      <c r="D10968" s="7"/>
      <c r="P10968" s="14"/>
      <c r="Q10968" s="13"/>
    </row>
    <row r="10969" spans="3:17" x14ac:dyDescent="0.25">
      <c r="C10969" s="12"/>
      <c r="D10969" s="7"/>
      <c r="P10969" s="14"/>
      <c r="Q10969" s="13"/>
    </row>
    <row r="10970" spans="3:17" x14ac:dyDescent="0.25">
      <c r="C10970" s="12"/>
      <c r="D10970" s="7"/>
      <c r="P10970" s="14"/>
      <c r="Q10970" s="13"/>
    </row>
    <row r="10971" spans="3:17" x14ac:dyDescent="0.25">
      <c r="C10971" s="12"/>
      <c r="D10971" s="7"/>
      <c r="P10971" s="14"/>
      <c r="Q10971" s="13"/>
    </row>
    <row r="10972" spans="3:17" x14ac:dyDescent="0.25">
      <c r="C10972" s="12"/>
      <c r="D10972" s="7"/>
      <c r="P10972" s="14"/>
      <c r="Q10972" s="13"/>
    </row>
    <row r="10973" spans="3:17" x14ac:dyDescent="0.25">
      <c r="C10973" s="12"/>
      <c r="D10973" s="7"/>
      <c r="P10973" s="14"/>
      <c r="Q10973" s="13"/>
    </row>
    <row r="10974" spans="3:17" x14ac:dyDescent="0.25">
      <c r="C10974" s="12"/>
      <c r="D10974" s="7"/>
      <c r="P10974" s="14"/>
      <c r="Q10974" s="13"/>
    </row>
    <row r="10975" spans="3:17" x14ac:dyDescent="0.25">
      <c r="C10975" s="12"/>
      <c r="D10975" s="7"/>
      <c r="P10975" s="14"/>
      <c r="Q10975" s="13"/>
    </row>
    <row r="10976" spans="3:17" x14ac:dyDescent="0.25">
      <c r="C10976" s="12"/>
      <c r="D10976" s="7"/>
      <c r="P10976" s="14"/>
      <c r="Q10976" s="13"/>
    </row>
    <row r="10977" spans="3:17" x14ac:dyDescent="0.25">
      <c r="C10977" s="12"/>
      <c r="D10977" s="7"/>
      <c r="P10977" s="14"/>
      <c r="Q10977" s="13"/>
    </row>
    <row r="10978" spans="3:17" x14ac:dyDescent="0.25">
      <c r="C10978" s="12"/>
      <c r="D10978" s="7"/>
      <c r="P10978" s="14"/>
      <c r="Q10978" s="13"/>
    </row>
    <row r="10979" spans="3:17" x14ac:dyDescent="0.25">
      <c r="C10979" s="12"/>
      <c r="D10979" s="7"/>
      <c r="P10979" s="14"/>
      <c r="Q10979" s="13"/>
    </row>
    <row r="10980" spans="3:17" x14ac:dyDescent="0.25">
      <c r="C10980" s="12"/>
      <c r="D10980" s="7"/>
      <c r="P10980" s="14"/>
      <c r="Q10980" s="13"/>
    </row>
    <row r="10981" spans="3:17" x14ac:dyDescent="0.25">
      <c r="C10981" s="12"/>
      <c r="D10981" s="7"/>
      <c r="P10981" s="14"/>
      <c r="Q10981" s="13"/>
    </row>
    <row r="10982" spans="3:17" x14ac:dyDescent="0.25">
      <c r="C10982" s="12"/>
      <c r="D10982" s="7"/>
      <c r="P10982" s="14"/>
      <c r="Q10982" s="13"/>
    </row>
    <row r="10983" spans="3:17" x14ac:dyDescent="0.25">
      <c r="C10983" s="12"/>
      <c r="D10983" s="7"/>
      <c r="P10983" s="14"/>
      <c r="Q10983" s="13"/>
    </row>
    <row r="10984" spans="3:17" x14ac:dyDescent="0.25">
      <c r="C10984" s="12"/>
      <c r="D10984" s="7"/>
      <c r="P10984" s="14"/>
      <c r="Q10984" s="13"/>
    </row>
    <row r="10985" spans="3:17" x14ac:dyDescent="0.25">
      <c r="C10985" s="12"/>
      <c r="D10985" s="7"/>
      <c r="P10985" s="14"/>
      <c r="Q10985" s="13"/>
    </row>
    <row r="10986" spans="3:17" x14ac:dyDescent="0.25">
      <c r="C10986" s="12"/>
      <c r="D10986" s="7"/>
      <c r="P10986" s="14"/>
      <c r="Q10986" s="13"/>
    </row>
    <row r="10987" spans="3:17" x14ac:dyDescent="0.25">
      <c r="C10987" s="12"/>
      <c r="D10987" s="7"/>
      <c r="P10987" s="14"/>
      <c r="Q10987" s="13"/>
    </row>
    <row r="10988" spans="3:17" x14ac:dyDescent="0.25">
      <c r="C10988" s="12"/>
      <c r="D10988" s="7"/>
      <c r="P10988" s="14"/>
      <c r="Q10988" s="13"/>
    </row>
    <row r="10989" spans="3:17" x14ac:dyDescent="0.25">
      <c r="C10989" s="12"/>
      <c r="D10989" s="7"/>
      <c r="P10989" s="14"/>
      <c r="Q10989" s="13"/>
    </row>
    <row r="10990" spans="3:17" x14ac:dyDescent="0.25">
      <c r="C10990" s="12"/>
      <c r="D10990" s="7"/>
      <c r="P10990" s="14"/>
      <c r="Q10990" s="13"/>
    </row>
    <row r="10991" spans="3:17" x14ac:dyDescent="0.25">
      <c r="C10991" s="12"/>
      <c r="D10991" s="7"/>
      <c r="P10991" s="14"/>
      <c r="Q10991" s="13"/>
    </row>
    <row r="10992" spans="3:17" x14ac:dyDescent="0.25">
      <c r="C10992" s="12"/>
      <c r="D10992" s="7"/>
      <c r="P10992" s="14"/>
      <c r="Q10992" s="13"/>
    </row>
    <row r="10993" spans="3:17" x14ac:dyDescent="0.25">
      <c r="C10993" s="12"/>
      <c r="D10993" s="7"/>
      <c r="P10993" s="14"/>
      <c r="Q10993" s="13"/>
    </row>
    <row r="10994" spans="3:17" x14ac:dyDescent="0.25">
      <c r="C10994" s="12"/>
      <c r="D10994" s="7"/>
      <c r="P10994" s="14"/>
      <c r="Q10994" s="13"/>
    </row>
    <row r="10995" spans="3:17" x14ac:dyDescent="0.25">
      <c r="C10995" s="12"/>
      <c r="D10995" s="7"/>
      <c r="P10995" s="14"/>
      <c r="Q10995" s="13"/>
    </row>
    <row r="10996" spans="3:17" x14ac:dyDescent="0.25">
      <c r="C10996" s="12"/>
      <c r="D10996" s="7"/>
      <c r="P10996" s="14"/>
      <c r="Q10996" s="13"/>
    </row>
    <row r="10997" spans="3:17" x14ac:dyDescent="0.25">
      <c r="C10997" s="12"/>
      <c r="D10997" s="7"/>
      <c r="P10997" s="14"/>
      <c r="Q10997" s="13"/>
    </row>
    <row r="10998" spans="3:17" x14ac:dyDescent="0.25">
      <c r="C10998" s="12"/>
      <c r="D10998" s="7"/>
      <c r="P10998" s="14"/>
      <c r="Q10998" s="13"/>
    </row>
    <row r="10999" spans="3:17" x14ac:dyDescent="0.25">
      <c r="C10999" s="12"/>
      <c r="D10999" s="7"/>
      <c r="P10999" s="14"/>
      <c r="Q10999" s="13"/>
    </row>
    <row r="11000" spans="3:17" x14ac:dyDescent="0.25">
      <c r="C11000" s="12"/>
      <c r="D11000" s="7"/>
      <c r="P11000" s="14"/>
      <c r="Q11000" s="13"/>
    </row>
    <row r="11001" spans="3:17" x14ac:dyDescent="0.25">
      <c r="C11001" s="12"/>
      <c r="D11001" s="7"/>
      <c r="P11001" s="14"/>
      <c r="Q11001" s="13"/>
    </row>
    <row r="11002" spans="3:17" x14ac:dyDescent="0.25">
      <c r="C11002" s="12"/>
      <c r="D11002" s="7"/>
      <c r="P11002" s="14"/>
      <c r="Q11002" s="13"/>
    </row>
    <row r="11003" spans="3:17" x14ac:dyDescent="0.25">
      <c r="C11003" s="12"/>
      <c r="D11003" s="7"/>
      <c r="P11003" s="14"/>
      <c r="Q11003" s="13"/>
    </row>
    <row r="11004" spans="3:17" x14ac:dyDescent="0.25">
      <c r="C11004" s="12"/>
      <c r="D11004" s="7"/>
      <c r="P11004" s="14"/>
      <c r="Q11004" s="13"/>
    </row>
    <row r="11005" spans="3:17" x14ac:dyDescent="0.25">
      <c r="C11005" s="12"/>
      <c r="D11005" s="7"/>
      <c r="P11005" s="14"/>
      <c r="Q11005" s="13"/>
    </row>
    <row r="11006" spans="3:17" x14ac:dyDescent="0.25">
      <c r="C11006" s="12"/>
      <c r="D11006" s="7"/>
      <c r="P11006" s="14"/>
      <c r="Q11006" s="13"/>
    </row>
    <row r="11007" spans="3:17" x14ac:dyDescent="0.25">
      <c r="C11007" s="12"/>
      <c r="D11007" s="7"/>
      <c r="P11007" s="14"/>
      <c r="Q11007" s="13"/>
    </row>
    <row r="11008" spans="3:17" x14ac:dyDescent="0.25">
      <c r="C11008" s="12"/>
      <c r="D11008" s="7"/>
      <c r="P11008" s="14"/>
      <c r="Q11008" s="13"/>
    </row>
    <row r="11009" spans="3:17" x14ac:dyDescent="0.25">
      <c r="C11009" s="12"/>
      <c r="D11009" s="7"/>
      <c r="P11009" s="14"/>
      <c r="Q11009" s="13"/>
    </row>
    <row r="11010" spans="3:17" x14ac:dyDescent="0.25">
      <c r="C11010" s="12"/>
      <c r="D11010" s="7"/>
      <c r="P11010" s="14"/>
      <c r="Q11010" s="13"/>
    </row>
    <row r="11011" spans="3:17" x14ac:dyDescent="0.25">
      <c r="C11011" s="12"/>
      <c r="D11011" s="7"/>
      <c r="P11011" s="14"/>
      <c r="Q11011" s="13"/>
    </row>
    <row r="11012" spans="3:17" x14ac:dyDescent="0.25">
      <c r="C11012" s="12"/>
      <c r="D11012" s="7"/>
      <c r="P11012" s="14"/>
      <c r="Q11012" s="13"/>
    </row>
    <row r="11013" spans="3:17" x14ac:dyDescent="0.25">
      <c r="C11013" s="12"/>
      <c r="D11013" s="7"/>
      <c r="P11013" s="14"/>
      <c r="Q11013" s="13"/>
    </row>
    <row r="11014" spans="3:17" x14ac:dyDescent="0.25">
      <c r="C11014" s="12"/>
      <c r="D11014" s="7"/>
      <c r="P11014" s="14"/>
      <c r="Q11014" s="13"/>
    </row>
    <row r="11015" spans="3:17" x14ac:dyDescent="0.25">
      <c r="C11015" s="12"/>
      <c r="D11015" s="7"/>
      <c r="P11015" s="14"/>
      <c r="Q11015" s="13"/>
    </row>
    <row r="11016" spans="3:17" x14ac:dyDescent="0.25">
      <c r="C11016" s="12"/>
      <c r="D11016" s="7"/>
      <c r="P11016" s="14"/>
      <c r="Q11016" s="13"/>
    </row>
    <row r="11017" spans="3:17" x14ac:dyDescent="0.25">
      <c r="C11017" s="12"/>
      <c r="D11017" s="7"/>
      <c r="P11017" s="14"/>
      <c r="Q11017" s="13"/>
    </row>
    <row r="11018" spans="3:17" x14ac:dyDescent="0.25">
      <c r="C11018" s="12"/>
      <c r="D11018" s="7"/>
      <c r="P11018" s="14"/>
      <c r="Q11018" s="13"/>
    </row>
    <row r="11019" spans="3:17" x14ac:dyDescent="0.25">
      <c r="C11019" s="12"/>
      <c r="D11019" s="7"/>
      <c r="P11019" s="14"/>
      <c r="Q11019" s="13"/>
    </row>
    <row r="11020" spans="3:17" x14ac:dyDescent="0.25">
      <c r="C11020" s="12"/>
      <c r="D11020" s="7"/>
      <c r="P11020" s="14"/>
      <c r="Q11020" s="13"/>
    </row>
    <row r="11021" spans="3:17" x14ac:dyDescent="0.25">
      <c r="C11021" s="12"/>
      <c r="D11021" s="7"/>
      <c r="P11021" s="14"/>
      <c r="Q11021" s="13"/>
    </row>
    <row r="11022" spans="3:17" x14ac:dyDescent="0.25">
      <c r="C11022" s="12"/>
      <c r="D11022" s="7"/>
      <c r="P11022" s="14"/>
      <c r="Q11022" s="13"/>
    </row>
    <row r="11023" spans="3:17" x14ac:dyDescent="0.25">
      <c r="C11023" s="12"/>
      <c r="D11023" s="7"/>
      <c r="P11023" s="14"/>
      <c r="Q11023" s="13"/>
    </row>
    <row r="11024" spans="3:17" x14ac:dyDescent="0.25">
      <c r="C11024" s="12"/>
      <c r="D11024" s="7"/>
      <c r="P11024" s="14"/>
      <c r="Q11024" s="13"/>
    </row>
    <row r="11025" spans="3:17" x14ac:dyDescent="0.25">
      <c r="C11025" s="12"/>
      <c r="D11025" s="7"/>
      <c r="P11025" s="14"/>
      <c r="Q11025" s="13"/>
    </row>
    <row r="11026" spans="3:17" x14ac:dyDescent="0.25">
      <c r="C11026" s="12"/>
      <c r="D11026" s="7"/>
      <c r="P11026" s="14"/>
      <c r="Q11026" s="13"/>
    </row>
    <row r="11027" spans="3:17" x14ac:dyDescent="0.25">
      <c r="C11027" s="12"/>
      <c r="D11027" s="7"/>
      <c r="P11027" s="14"/>
      <c r="Q11027" s="13"/>
    </row>
    <row r="11028" spans="3:17" x14ac:dyDescent="0.25">
      <c r="C11028" s="12"/>
      <c r="D11028" s="7"/>
      <c r="P11028" s="14"/>
      <c r="Q11028" s="13"/>
    </row>
    <row r="11029" spans="3:17" x14ac:dyDescent="0.25">
      <c r="C11029" s="12"/>
      <c r="D11029" s="7"/>
      <c r="P11029" s="14"/>
      <c r="Q11029" s="13"/>
    </row>
    <row r="11030" spans="3:17" x14ac:dyDescent="0.25">
      <c r="C11030" s="12"/>
      <c r="D11030" s="7"/>
      <c r="P11030" s="14"/>
      <c r="Q11030" s="13"/>
    </row>
    <row r="11031" spans="3:17" x14ac:dyDescent="0.25">
      <c r="C11031" s="12"/>
      <c r="D11031" s="7"/>
      <c r="P11031" s="14"/>
      <c r="Q11031" s="13"/>
    </row>
    <row r="11032" spans="3:17" x14ac:dyDescent="0.25">
      <c r="C11032" s="12"/>
      <c r="D11032" s="7"/>
      <c r="P11032" s="14"/>
      <c r="Q11032" s="13"/>
    </row>
    <row r="11033" spans="3:17" x14ac:dyDescent="0.25">
      <c r="C11033" s="12"/>
      <c r="D11033" s="7"/>
      <c r="P11033" s="14"/>
      <c r="Q11033" s="13"/>
    </row>
    <row r="11034" spans="3:17" x14ac:dyDescent="0.25">
      <c r="C11034" s="12"/>
      <c r="D11034" s="7"/>
      <c r="P11034" s="14"/>
      <c r="Q11034" s="13"/>
    </row>
    <row r="11035" spans="3:17" x14ac:dyDescent="0.25">
      <c r="C11035" s="12"/>
      <c r="D11035" s="7"/>
      <c r="P11035" s="14"/>
      <c r="Q11035" s="13"/>
    </row>
    <row r="11036" spans="3:17" x14ac:dyDescent="0.25">
      <c r="C11036" s="12"/>
      <c r="D11036" s="7"/>
      <c r="P11036" s="14"/>
      <c r="Q11036" s="13"/>
    </row>
    <row r="11037" spans="3:17" x14ac:dyDescent="0.25">
      <c r="C11037" s="12"/>
      <c r="D11037" s="7"/>
      <c r="P11037" s="14"/>
      <c r="Q11037" s="13"/>
    </row>
    <row r="11038" spans="3:17" x14ac:dyDescent="0.25">
      <c r="C11038" s="12"/>
      <c r="D11038" s="7"/>
      <c r="P11038" s="14"/>
      <c r="Q11038" s="13"/>
    </row>
    <row r="11039" spans="3:17" x14ac:dyDescent="0.25">
      <c r="C11039" s="12"/>
      <c r="D11039" s="7"/>
      <c r="P11039" s="14"/>
      <c r="Q11039" s="13"/>
    </row>
    <row r="11040" spans="3:17" x14ac:dyDescent="0.25">
      <c r="C11040" s="12"/>
      <c r="D11040" s="7"/>
      <c r="P11040" s="14"/>
      <c r="Q11040" s="13"/>
    </row>
    <row r="11041" spans="3:17" x14ac:dyDescent="0.25">
      <c r="C11041" s="12"/>
      <c r="D11041" s="7"/>
      <c r="P11041" s="14"/>
      <c r="Q11041" s="13"/>
    </row>
    <row r="11042" spans="3:17" x14ac:dyDescent="0.25">
      <c r="C11042" s="12"/>
      <c r="D11042" s="7"/>
      <c r="P11042" s="14"/>
      <c r="Q11042" s="13"/>
    </row>
    <row r="11043" spans="3:17" x14ac:dyDescent="0.25">
      <c r="C11043" s="12"/>
      <c r="D11043" s="7"/>
      <c r="P11043" s="14"/>
      <c r="Q11043" s="13"/>
    </row>
    <row r="11044" spans="3:17" x14ac:dyDescent="0.25">
      <c r="C11044" s="12"/>
      <c r="D11044" s="7"/>
      <c r="P11044" s="14"/>
      <c r="Q11044" s="13"/>
    </row>
    <row r="11045" spans="3:17" x14ac:dyDescent="0.25">
      <c r="C11045" s="12"/>
      <c r="D11045" s="7"/>
      <c r="P11045" s="14"/>
      <c r="Q11045" s="13"/>
    </row>
    <row r="11046" spans="3:17" x14ac:dyDescent="0.25">
      <c r="C11046" s="12"/>
      <c r="D11046" s="7"/>
      <c r="P11046" s="14"/>
      <c r="Q11046" s="13"/>
    </row>
    <row r="11047" spans="3:17" x14ac:dyDescent="0.25">
      <c r="C11047" s="12"/>
      <c r="D11047" s="7"/>
      <c r="P11047" s="14"/>
      <c r="Q11047" s="13"/>
    </row>
    <row r="11048" spans="3:17" x14ac:dyDescent="0.25">
      <c r="C11048" s="12"/>
      <c r="D11048" s="7"/>
      <c r="P11048" s="14"/>
      <c r="Q11048" s="13"/>
    </row>
    <row r="11049" spans="3:17" x14ac:dyDescent="0.25">
      <c r="C11049" s="12"/>
      <c r="D11049" s="7"/>
      <c r="P11049" s="14"/>
      <c r="Q11049" s="13"/>
    </row>
    <row r="11050" spans="3:17" x14ac:dyDescent="0.25">
      <c r="C11050" s="12"/>
      <c r="D11050" s="7"/>
      <c r="P11050" s="14"/>
      <c r="Q11050" s="13"/>
    </row>
    <row r="11051" spans="3:17" x14ac:dyDescent="0.25">
      <c r="C11051" s="12"/>
      <c r="D11051" s="7"/>
      <c r="P11051" s="14"/>
      <c r="Q11051" s="13"/>
    </row>
    <row r="11052" spans="3:17" x14ac:dyDescent="0.25">
      <c r="C11052" s="12"/>
      <c r="D11052" s="7"/>
      <c r="P11052" s="14"/>
      <c r="Q11052" s="13"/>
    </row>
    <row r="11053" spans="3:17" x14ac:dyDescent="0.25">
      <c r="C11053" s="12"/>
      <c r="D11053" s="7"/>
      <c r="P11053" s="14"/>
      <c r="Q11053" s="13"/>
    </row>
    <row r="11054" spans="3:17" x14ac:dyDescent="0.25">
      <c r="C11054" s="12"/>
      <c r="D11054" s="7"/>
      <c r="P11054" s="14"/>
      <c r="Q11054" s="13"/>
    </row>
    <row r="11055" spans="3:17" x14ac:dyDescent="0.25">
      <c r="C11055" s="12"/>
      <c r="D11055" s="7"/>
      <c r="P11055" s="14"/>
      <c r="Q11055" s="13"/>
    </row>
    <row r="11056" spans="3:17" x14ac:dyDescent="0.25">
      <c r="C11056" s="12"/>
      <c r="D11056" s="7"/>
      <c r="P11056" s="14"/>
      <c r="Q11056" s="13"/>
    </row>
    <row r="11057" spans="3:17" x14ac:dyDescent="0.25">
      <c r="C11057" s="12"/>
      <c r="D11057" s="7"/>
      <c r="P11057" s="14"/>
      <c r="Q11057" s="13"/>
    </row>
    <row r="11058" spans="3:17" x14ac:dyDescent="0.25">
      <c r="C11058" s="12"/>
      <c r="D11058" s="7"/>
      <c r="P11058" s="14"/>
      <c r="Q11058" s="13"/>
    </row>
    <row r="11059" spans="3:17" x14ac:dyDescent="0.25">
      <c r="C11059" s="12"/>
      <c r="D11059" s="7"/>
      <c r="P11059" s="14"/>
      <c r="Q11059" s="13"/>
    </row>
    <row r="11060" spans="3:17" x14ac:dyDescent="0.25">
      <c r="C11060" s="12"/>
      <c r="D11060" s="7"/>
      <c r="P11060" s="14"/>
      <c r="Q11060" s="13"/>
    </row>
    <row r="11061" spans="3:17" x14ac:dyDescent="0.25">
      <c r="C11061" s="12"/>
      <c r="D11061" s="7"/>
      <c r="P11061" s="14"/>
      <c r="Q11061" s="13"/>
    </row>
    <row r="11062" spans="3:17" x14ac:dyDescent="0.25">
      <c r="C11062" s="12"/>
      <c r="D11062" s="7"/>
      <c r="P11062" s="14"/>
      <c r="Q11062" s="13"/>
    </row>
    <row r="11063" spans="3:17" x14ac:dyDescent="0.25">
      <c r="C11063" s="12"/>
      <c r="D11063" s="7"/>
      <c r="P11063" s="14"/>
      <c r="Q11063" s="13"/>
    </row>
    <row r="11064" spans="3:17" x14ac:dyDescent="0.25">
      <c r="C11064" s="12"/>
      <c r="D11064" s="7"/>
      <c r="P11064" s="14"/>
      <c r="Q11064" s="13"/>
    </row>
    <row r="11065" spans="3:17" x14ac:dyDescent="0.25">
      <c r="C11065" s="12"/>
      <c r="D11065" s="7"/>
      <c r="P11065" s="14"/>
      <c r="Q11065" s="13"/>
    </row>
    <row r="11066" spans="3:17" x14ac:dyDescent="0.25">
      <c r="C11066" s="12"/>
      <c r="D11066" s="7"/>
      <c r="P11066" s="14"/>
      <c r="Q11066" s="13"/>
    </row>
    <row r="11067" spans="3:17" x14ac:dyDescent="0.25">
      <c r="C11067" s="12"/>
      <c r="D11067" s="7"/>
      <c r="P11067" s="14"/>
      <c r="Q11067" s="13"/>
    </row>
    <row r="11068" spans="3:17" x14ac:dyDescent="0.25">
      <c r="C11068" s="12"/>
      <c r="D11068" s="7"/>
      <c r="P11068" s="14"/>
      <c r="Q11068" s="13"/>
    </row>
    <row r="11069" spans="3:17" x14ac:dyDescent="0.25">
      <c r="C11069" s="12"/>
      <c r="D11069" s="7"/>
      <c r="P11069" s="14"/>
      <c r="Q11069" s="13"/>
    </row>
    <row r="11070" spans="3:17" x14ac:dyDescent="0.25">
      <c r="C11070" s="12"/>
      <c r="D11070" s="7"/>
      <c r="P11070" s="14"/>
      <c r="Q11070" s="13"/>
    </row>
    <row r="11071" spans="3:17" x14ac:dyDescent="0.25">
      <c r="C11071" s="12"/>
      <c r="D11071" s="7"/>
      <c r="P11071" s="14"/>
      <c r="Q11071" s="13"/>
    </row>
    <row r="11072" spans="3:17" x14ac:dyDescent="0.25">
      <c r="C11072" s="12"/>
      <c r="D11072" s="7"/>
      <c r="P11072" s="14"/>
      <c r="Q11072" s="13"/>
    </row>
    <row r="11073" spans="3:17" x14ac:dyDescent="0.25">
      <c r="C11073" s="12"/>
      <c r="D11073" s="7"/>
      <c r="P11073" s="14"/>
      <c r="Q11073" s="13"/>
    </row>
    <row r="11074" spans="3:17" x14ac:dyDescent="0.25">
      <c r="C11074" s="12"/>
      <c r="D11074" s="7"/>
      <c r="P11074" s="14"/>
      <c r="Q11074" s="13"/>
    </row>
    <row r="11075" spans="3:17" x14ac:dyDescent="0.25">
      <c r="C11075" s="12"/>
      <c r="D11075" s="7"/>
      <c r="P11075" s="14"/>
      <c r="Q11075" s="13"/>
    </row>
    <row r="11076" spans="3:17" x14ac:dyDescent="0.25">
      <c r="C11076" s="12"/>
      <c r="D11076" s="7"/>
      <c r="P11076" s="14"/>
      <c r="Q11076" s="13"/>
    </row>
    <row r="11077" spans="3:17" x14ac:dyDescent="0.25">
      <c r="C11077" s="12"/>
      <c r="D11077" s="7"/>
      <c r="P11077" s="14"/>
      <c r="Q11077" s="13"/>
    </row>
    <row r="11078" spans="3:17" x14ac:dyDescent="0.25">
      <c r="C11078" s="12"/>
      <c r="D11078" s="7"/>
      <c r="P11078" s="14"/>
      <c r="Q11078" s="13"/>
    </row>
    <row r="11079" spans="3:17" x14ac:dyDescent="0.25">
      <c r="C11079" s="12"/>
      <c r="D11079" s="7"/>
      <c r="P11079" s="14"/>
      <c r="Q11079" s="13"/>
    </row>
    <row r="11080" spans="3:17" x14ac:dyDescent="0.25">
      <c r="C11080" s="12"/>
      <c r="D11080" s="7"/>
      <c r="P11080" s="14"/>
      <c r="Q11080" s="13"/>
    </row>
    <row r="11081" spans="3:17" x14ac:dyDescent="0.25">
      <c r="C11081" s="12"/>
      <c r="D11081" s="7"/>
      <c r="P11081" s="14"/>
      <c r="Q11081" s="13"/>
    </row>
    <row r="11082" spans="3:17" x14ac:dyDescent="0.25">
      <c r="C11082" s="12"/>
      <c r="D11082" s="7"/>
      <c r="P11082" s="14"/>
      <c r="Q11082" s="13"/>
    </row>
    <row r="11083" spans="3:17" x14ac:dyDescent="0.25">
      <c r="C11083" s="12"/>
      <c r="D11083" s="7"/>
      <c r="P11083" s="14"/>
      <c r="Q11083" s="13"/>
    </row>
    <row r="11084" spans="3:17" x14ac:dyDescent="0.25">
      <c r="C11084" s="12"/>
      <c r="D11084" s="7"/>
      <c r="P11084" s="14"/>
      <c r="Q11084" s="13"/>
    </row>
    <row r="11085" spans="3:17" x14ac:dyDescent="0.25">
      <c r="C11085" s="12"/>
      <c r="D11085" s="7"/>
      <c r="P11085" s="14"/>
      <c r="Q11085" s="13"/>
    </row>
    <row r="11086" spans="3:17" x14ac:dyDescent="0.25">
      <c r="C11086" s="12"/>
      <c r="D11086" s="7"/>
      <c r="P11086" s="14"/>
      <c r="Q11086" s="13"/>
    </row>
    <row r="11087" spans="3:17" x14ac:dyDescent="0.25">
      <c r="C11087" s="12"/>
      <c r="D11087" s="7"/>
      <c r="P11087" s="14"/>
      <c r="Q11087" s="13"/>
    </row>
    <row r="11088" spans="3:17" x14ac:dyDescent="0.25">
      <c r="C11088" s="12"/>
      <c r="D11088" s="7"/>
      <c r="P11088" s="14"/>
      <c r="Q11088" s="13"/>
    </row>
    <row r="11089" spans="3:17" x14ac:dyDescent="0.25">
      <c r="C11089" s="12"/>
      <c r="D11089" s="7"/>
      <c r="P11089" s="14"/>
      <c r="Q11089" s="13"/>
    </row>
    <row r="11090" spans="3:17" x14ac:dyDescent="0.25">
      <c r="C11090" s="12"/>
      <c r="D11090" s="7"/>
      <c r="P11090" s="14"/>
      <c r="Q11090" s="13"/>
    </row>
    <row r="11091" spans="3:17" x14ac:dyDescent="0.25">
      <c r="C11091" s="12"/>
      <c r="D11091" s="7"/>
      <c r="P11091" s="14"/>
      <c r="Q11091" s="13"/>
    </row>
    <row r="11092" spans="3:17" x14ac:dyDescent="0.25">
      <c r="C11092" s="12"/>
      <c r="D11092" s="7"/>
      <c r="P11092" s="14"/>
      <c r="Q11092" s="13"/>
    </row>
    <row r="11093" spans="3:17" x14ac:dyDescent="0.25">
      <c r="C11093" s="12"/>
      <c r="D11093" s="7"/>
      <c r="P11093" s="14"/>
      <c r="Q11093" s="13"/>
    </row>
    <row r="11094" spans="3:17" x14ac:dyDescent="0.25">
      <c r="C11094" s="12"/>
      <c r="D11094" s="7"/>
      <c r="P11094" s="14"/>
      <c r="Q11094" s="13"/>
    </row>
    <row r="11095" spans="3:17" x14ac:dyDescent="0.25">
      <c r="C11095" s="12"/>
      <c r="D11095" s="7"/>
      <c r="P11095" s="14"/>
      <c r="Q11095" s="13"/>
    </row>
    <row r="11096" spans="3:17" x14ac:dyDescent="0.25">
      <c r="C11096" s="12"/>
      <c r="D11096" s="7"/>
      <c r="P11096" s="14"/>
      <c r="Q11096" s="13"/>
    </row>
    <row r="11097" spans="3:17" x14ac:dyDescent="0.25">
      <c r="C11097" s="12"/>
      <c r="D11097" s="7"/>
      <c r="P11097" s="14"/>
      <c r="Q11097" s="13"/>
    </row>
    <row r="11098" spans="3:17" x14ac:dyDescent="0.25">
      <c r="C11098" s="12"/>
      <c r="D11098" s="7"/>
      <c r="P11098" s="14"/>
      <c r="Q11098" s="13"/>
    </row>
    <row r="11099" spans="3:17" x14ac:dyDescent="0.25">
      <c r="C11099" s="12"/>
      <c r="D11099" s="7"/>
      <c r="P11099" s="14"/>
      <c r="Q11099" s="13"/>
    </row>
    <row r="11100" spans="3:17" x14ac:dyDescent="0.25">
      <c r="C11100" s="12"/>
      <c r="D11100" s="7"/>
      <c r="P11100" s="14"/>
      <c r="Q11100" s="13"/>
    </row>
    <row r="11101" spans="3:17" x14ac:dyDescent="0.25">
      <c r="C11101" s="12"/>
      <c r="D11101" s="7"/>
      <c r="P11101" s="14"/>
      <c r="Q11101" s="13"/>
    </row>
    <row r="11102" spans="3:17" x14ac:dyDescent="0.25">
      <c r="C11102" s="12"/>
      <c r="D11102" s="7"/>
      <c r="P11102" s="14"/>
      <c r="Q11102" s="13"/>
    </row>
    <row r="11103" spans="3:17" x14ac:dyDescent="0.25">
      <c r="C11103" s="12"/>
      <c r="D11103" s="7"/>
      <c r="P11103" s="14"/>
      <c r="Q11103" s="13"/>
    </row>
    <row r="11104" spans="3:17" x14ac:dyDescent="0.25">
      <c r="C11104" s="12"/>
      <c r="D11104" s="7"/>
      <c r="P11104" s="14"/>
      <c r="Q11104" s="13"/>
    </row>
    <row r="11105" spans="3:17" x14ac:dyDescent="0.25">
      <c r="C11105" s="12"/>
      <c r="D11105" s="7"/>
      <c r="P11105" s="14"/>
      <c r="Q11105" s="13"/>
    </row>
    <row r="11106" spans="3:17" x14ac:dyDescent="0.25">
      <c r="C11106" s="12"/>
      <c r="D11106" s="7"/>
      <c r="P11106" s="14"/>
      <c r="Q11106" s="13"/>
    </row>
    <row r="11107" spans="3:17" x14ac:dyDescent="0.25">
      <c r="C11107" s="12"/>
      <c r="D11107" s="7"/>
      <c r="P11107" s="14"/>
      <c r="Q11107" s="13"/>
    </row>
    <row r="11108" spans="3:17" x14ac:dyDescent="0.25">
      <c r="C11108" s="12"/>
      <c r="D11108" s="7"/>
      <c r="P11108" s="14"/>
      <c r="Q11108" s="13"/>
    </row>
    <row r="11109" spans="3:17" x14ac:dyDescent="0.25">
      <c r="C11109" s="12"/>
      <c r="D11109" s="7"/>
      <c r="P11109" s="14"/>
      <c r="Q11109" s="13"/>
    </row>
    <row r="11110" spans="3:17" x14ac:dyDescent="0.25">
      <c r="C11110" s="12"/>
      <c r="D11110" s="7"/>
      <c r="P11110" s="14"/>
      <c r="Q11110" s="13"/>
    </row>
    <row r="11111" spans="3:17" x14ac:dyDescent="0.25">
      <c r="C11111" s="12"/>
      <c r="D11111" s="7"/>
      <c r="P11111" s="14"/>
      <c r="Q11111" s="13"/>
    </row>
    <row r="11112" spans="3:17" x14ac:dyDescent="0.25">
      <c r="C11112" s="12"/>
      <c r="D11112" s="7"/>
      <c r="P11112" s="14"/>
      <c r="Q11112" s="13"/>
    </row>
    <row r="11113" spans="3:17" x14ac:dyDescent="0.25">
      <c r="C11113" s="12"/>
      <c r="D11113" s="7"/>
      <c r="P11113" s="14"/>
      <c r="Q11113" s="13"/>
    </row>
    <row r="11114" spans="3:17" x14ac:dyDescent="0.25">
      <c r="C11114" s="12"/>
      <c r="D11114" s="7"/>
      <c r="P11114" s="14"/>
      <c r="Q11114" s="13"/>
    </row>
    <row r="11115" spans="3:17" x14ac:dyDescent="0.25">
      <c r="C11115" s="12"/>
      <c r="D11115" s="7"/>
      <c r="P11115" s="14"/>
      <c r="Q11115" s="13"/>
    </row>
    <row r="11116" spans="3:17" x14ac:dyDescent="0.25">
      <c r="C11116" s="12"/>
      <c r="D11116" s="7"/>
      <c r="P11116" s="14"/>
      <c r="Q11116" s="13"/>
    </row>
    <row r="11117" spans="3:17" x14ac:dyDescent="0.25">
      <c r="C11117" s="12"/>
      <c r="D11117" s="7"/>
      <c r="P11117" s="14"/>
      <c r="Q11117" s="13"/>
    </row>
    <row r="11118" spans="3:17" x14ac:dyDescent="0.25">
      <c r="C11118" s="12"/>
      <c r="D11118" s="7"/>
      <c r="P11118" s="14"/>
      <c r="Q11118" s="13"/>
    </row>
    <row r="11119" spans="3:17" x14ac:dyDescent="0.25">
      <c r="C11119" s="12"/>
      <c r="D11119" s="7"/>
      <c r="P11119" s="14"/>
      <c r="Q11119" s="13"/>
    </row>
    <row r="11120" spans="3:17" x14ac:dyDescent="0.25">
      <c r="C11120" s="12"/>
      <c r="D11120" s="7"/>
      <c r="P11120" s="14"/>
      <c r="Q11120" s="13"/>
    </row>
    <row r="11121" spans="3:17" x14ac:dyDescent="0.25">
      <c r="C11121" s="12"/>
      <c r="D11121" s="7"/>
      <c r="P11121" s="14"/>
      <c r="Q11121" s="13"/>
    </row>
    <row r="11122" spans="3:17" x14ac:dyDescent="0.25">
      <c r="C11122" s="12"/>
      <c r="D11122" s="7"/>
      <c r="P11122" s="14"/>
      <c r="Q11122" s="13"/>
    </row>
    <row r="11123" spans="3:17" x14ac:dyDescent="0.25">
      <c r="C11123" s="12"/>
      <c r="D11123" s="7"/>
      <c r="P11123" s="14"/>
      <c r="Q11123" s="13"/>
    </row>
    <row r="11124" spans="3:17" x14ac:dyDescent="0.25">
      <c r="C11124" s="12"/>
      <c r="D11124" s="7"/>
      <c r="P11124" s="14"/>
      <c r="Q11124" s="13"/>
    </row>
    <row r="11125" spans="3:17" x14ac:dyDescent="0.25">
      <c r="C11125" s="12"/>
      <c r="D11125" s="7"/>
      <c r="P11125" s="14"/>
      <c r="Q11125" s="13"/>
    </row>
    <row r="11126" spans="3:17" x14ac:dyDescent="0.25">
      <c r="C11126" s="12"/>
      <c r="D11126" s="7"/>
      <c r="P11126" s="14"/>
      <c r="Q11126" s="13"/>
    </row>
    <row r="11127" spans="3:17" x14ac:dyDescent="0.25">
      <c r="C11127" s="12"/>
      <c r="D11127" s="7"/>
      <c r="P11127" s="14"/>
      <c r="Q11127" s="13"/>
    </row>
    <row r="11128" spans="3:17" x14ac:dyDescent="0.25">
      <c r="C11128" s="12"/>
      <c r="D11128" s="7"/>
      <c r="P11128" s="14"/>
      <c r="Q11128" s="13"/>
    </row>
    <row r="11129" spans="3:17" x14ac:dyDescent="0.25">
      <c r="C11129" s="12"/>
      <c r="D11129" s="7"/>
      <c r="P11129" s="14"/>
      <c r="Q11129" s="13"/>
    </row>
    <row r="11130" spans="3:17" x14ac:dyDescent="0.25">
      <c r="C11130" s="12"/>
      <c r="D11130" s="7"/>
      <c r="P11130" s="14"/>
      <c r="Q11130" s="13"/>
    </row>
    <row r="11131" spans="3:17" x14ac:dyDescent="0.25">
      <c r="C11131" s="12"/>
      <c r="D11131" s="7"/>
      <c r="P11131" s="14"/>
      <c r="Q11131" s="13"/>
    </row>
    <row r="11132" spans="3:17" x14ac:dyDescent="0.25">
      <c r="C11132" s="12"/>
      <c r="D11132" s="7"/>
      <c r="P11132" s="14"/>
      <c r="Q11132" s="13"/>
    </row>
    <row r="11133" spans="3:17" x14ac:dyDescent="0.25">
      <c r="C11133" s="12"/>
      <c r="D11133" s="7"/>
      <c r="P11133" s="14"/>
      <c r="Q11133" s="13"/>
    </row>
    <row r="11134" spans="3:17" x14ac:dyDescent="0.25">
      <c r="C11134" s="12"/>
      <c r="D11134" s="7"/>
      <c r="P11134" s="14"/>
      <c r="Q11134" s="13"/>
    </row>
    <row r="11135" spans="3:17" x14ac:dyDescent="0.25">
      <c r="C11135" s="12"/>
      <c r="D11135" s="7"/>
      <c r="P11135" s="14"/>
      <c r="Q11135" s="13"/>
    </row>
    <row r="11136" spans="3:17" x14ac:dyDescent="0.25">
      <c r="C11136" s="12"/>
      <c r="D11136" s="7"/>
      <c r="P11136" s="14"/>
      <c r="Q11136" s="13"/>
    </row>
    <row r="11137" spans="3:17" x14ac:dyDescent="0.25">
      <c r="C11137" s="12"/>
      <c r="D11137" s="7"/>
      <c r="P11137" s="14"/>
      <c r="Q11137" s="13"/>
    </row>
    <row r="11138" spans="3:17" x14ac:dyDescent="0.25">
      <c r="C11138" s="12"/>
      <c r="D11138" s="7"/>
      <c r="P11138" s="14"/>
      <c r="Q11138" s="13"/>
    </row>
    <row r="11139" spans="3:17" x14ac:dyDescent="0.25">
      <c r="C11139" s="12"/>
      <c r="D11139" s="7"/>
      <c r="P11139" s="14"/>
      <c r="Q11139" s="13"/>
    </row>
    <row r="11140" spans="3:17" x14ac:dyDescent="0.25">
      <c r="C11140" s="12"/>
      <c r="D11140" s="7"/>
      <c r="P11140" s="14"/>
      <c r="Q11140" s="13"/>
    </row>
    <row r="11141" spans="3:17" x14ac:dyDescent="0.25">
      <c r="C11141" s="12"/>
      <c r="D11141" s="7"/>
      <c r="P11141" s="14"/>
      <c r="Q11141" s="13"/>
    </row>
    <row r="11142" spans="3:17" x14ac:dyDescent="0.25">
      <c r="C11142" s="12"/>
      <c r="D11142" s="7"/>
      <c r="P11142" s="14"/>
      <c r="Q11142" s="13"/>
    </row>
    <row r="11143" spans="3:17" x14ac:dyDescent="0.25">
      <c r="C11143" s="12"/>
      <c r="D11143" s="7"/>
      <c r="P11143" s="14"/>
      <c r="Q11143" s="13"/>
    </row>
    <row r="11144" spans="3:17" x14ac:dyDescent="0.25">
      <c r="C11144" s="12"/>
      <c r="D11144" s="7"/>
      <c r="P11144" s="14"/>
      <c r="Q11144" s="13"/>
    </row>
    <row r="11145" spans="3:17" x14ac:dyDescent="0.25">
      <c r="C11145" s="12"/>
      <c r="D11145" s="7"/>
      <c r="P11145" s="14"/>
      <c r="Q11145" s="13"/>
    </row>
    <row r="11146" spans="3:17" x14ac:dyDescent="0.25">
      <c r="C11146" s="12"/>
      <c r="D11146" s="7"/>
      <c r="P11146" s="14"/>
      <c r="Q11146" s="13"/>
    </row>
    <row r="11147" spans="3:17" x14ac:dyDescent="0.25">
      <c r="C11147" s="12"/>
      <c r="D11147" s="7"/>
      <c r="P11147" s="14"/>
      <c r="Q11147" s="13"/>
    </row>
    <row r="11148" spans="3:17" x14ac:dyDescent="0.25">
      <c r="C11148" s="12"/>
      <c r="D11148" s="7"/>
      <c r="P11148" s="14"/>
      <c r="Q11148" s="13"/>
    </row>
    <row r="11149" spans="3:17" x14ac:dyDescent="0.25">
      <c r="C11149" s="12"/>
      <c r="D11149" s="7"/>
      <c r="P11149" s="14"/>
      <c r="Q11149" s="13"/>
    </row>
    <row r="11150" spans="3:17" x14ac:dyDescent="0.25">
      <c r="C11150" s="12"/>
      <c r="D11150" s="7"/>
      <c r="P11150" s="14"/>
      <c r="Q11150" s="13"/>
    </row>
    <row r="11151" spans="3:17" x14ac:dyDescent="0.25">
      <c r="C11151" s="12"/>
      <c r="D11151" s="7"/>
      <c r="P11151" s="14"/>
      <c r="Q11151" s="13"/>
    </row>
    <row r="11152" spans="3:17" x14ac:dyDescent="0.25">
      <c r="C11152" s="12"/>
      <c r="D11152" s="7"/>
      <c r="P11152" s="14"/>
      <c r="Q11152" s="13"/>
    </row>
    <row r="11153" spans="3:17" x14ac:dyDescent="0.25">
      <c r="C11153" s="12"/>
      <c r="D11153" s="7"/>
      <c r="P11153" s="14"/>
      <c r="Q11153" s="13"/>
    </row>
    <row r="11154" spans="3:17" x14ac:dyDescent="0.25">
      <c r="C11154" s="12"/>
      <c r="D11154" s="7"/>
      <c r="P11154" s="14"/>
      <c r="Q11154" s="13"/>
    </row>
    <row r="11155" spans="3:17" x14ac:dyDescent="0.25">
      <c r="C11155" s="12"/>
      <c r="D11155" s="7"/>
      <c r="P11155" s="14"/>
      <c r="Q11155" s="13"/>
    </row>
    <row r="11156" spans="3:17" x14ac:dyDescent="0.25">
      <c r="C11156" s="12"/>
      <c r="D11156" s="7"/>
      <c r="P11156" s="14"/>
      <c r="Q11156" s="13"/>
    </row>
    <row r="11157" spans="3:17" x14ac:dyDescent="0.25">
      <c r="C11157" s="12"/>
      <c r="D11157" s="7"/>
      <c r="P11157" s="14"/>
      <c r="Q11157" s="13"/>
    </row>
    <row r="11158" spans="3:17" x14ac:dyDescent="0.25">
      <c r="C11158" s="12"/>
      <c r="D11158" s="7"/>
      <c r="P11158" s="14"/>
      <c r="Q11158" s="13"/>
    </row>
    <row r="11159" spans="3:17" x14ac:dyDescent="0.25">
      <c r="C11159" s="12"/>
      <c r="D11159" s="7"/>
      <c r="P11159" s="14"/>
      <c r="Q11159" s="13"/>
    </row>
    <row r="11160" spans="3:17" x14ac:dyDescent="0.25">
      <c r="C11160" s="12"/>
      <c r="D11160" s="7"/>
      <c r="P11160" s="14"/>
      <c r="Q11160" s="13"/>
    </row>
    <row r="11161" spans="3:17" x14ac:dyDescent="0.25">
      <c r="C11161" s="12"/>
      <c r="D11161" s="7"/>
      <c r="P11161" s="14"/>
      <c r="Q11161" s="13"/>
    </row>
    <row r="11162" spans="3:17" x14ac:dyDescent="0.25">
      <c r="C11162" s="12"/>
      <c r="D11162" s="7"/>
      <c r="P11162" s="14"/>
      <c r="Q11162" s="13"/>
    </row>
    <row r="11163" spans="3:17" x14ac:dyDescent="0.25">
      <c r="C11163" s="12"/>
      <c r="D11163" s="7"/>
      <c r="P11163" s="14"/>
      <c r="Q11163" s="13"/>
    </row>
    <row r="11164" spans="3:17" x14ac:dyDescent="0.25">
      <c r="C11164" s="12"/>
      <c r="D11164" s="7"/>
      <c r="P11164" s="14"/>
      <c r="Q11164" s="13"/>
    </row>
    <row r="11165" spans="3:17" x14ac:dyDescent="0.25">
      <c r="C11165" s="12"/>
      <c r="D11165" s="7"/>
      <c r="P11165" s="14"/>
      <c r="Q11165" s="13"/>
    </row>
    <row r="11166" spans="3:17" x14ac:dyDescent="0.25">
      <c r="C11166" s="12"/>
      <c r="D11166" s="7"/>
      <c r="P11166" s="14"/>
      <c r="Q11166" s="13"/>
    </row>
    <row r="11167" spans="3:17" x14ac:dyDescent="0.25">
      <c r="C11167" s="12"/>
      <c r="D11167" s="7"/>
      <c r="P11167" s="14"/>
      <c r="Q11167" s="13"/>
    </row>
    <row r="11168" spans="3:17" x14ac:dyDescent="0.25">
      <c r="C11168" s="12"/>
      <c r="D11168" s="7"/>
      <c r="P11168" s="14"/>
      <c r="Q11168" s="13"/>
    </row>
    <row r="11169" spans="3:17" x14ac:dyDescent="0.25">
      <c r="C11169" s="12"/>
      <c r="D11169" s="7"/>
      <c r="P11169" s="14"/>
      <c r="Q11169" s="13"/>
    </row>
    <row r="11170" spans="3:17" x14ac:dyDescent="0.25">
      <c r="C11170" s="12"/>
      <c r="D11170" s="7"/>
      <c r="P11170" s="14"/>
      <c r="Q11170" s="13"/>
    </row>
    <row r="11171" spans="3:17" x14ac:dyDescent="0.25">
      <c r="C11171" s="12"/>
      <c r="D11171" s="7"/>
      <c r="P11171" s="14"/>
      <c r="Q11171" s="13"/>
    </row>
    <row r="11172" spans="3:17" x14ac:dyDescent="0.25">
      <c r="C11172" s="12"/>
      <c r="D11172" s="7"/>
      <c r="P11172" s="14"/>
      <c r="Q11172" s="13"/>
    </row>
    <row r="11173" spans="3:17" x14ac:dyDescent="0.25">
      <c r="C11173" s="12"/>
      <c r="D11173" s="7"/>
      <c r="P11173" s="14"/>
      <c r="Q11173" s="13"/>
    </row>
    <row r="11174" spans="3:17" x14ac:dyDescent="0.25">
      <c r="C11174" s="12"/>
      <c r="D11174" s="7"/>
      <c r="P11174" s="14"/>
      <c r="Q11174" s="13"/>
    </row>
    <row r="11175" spans="3:17" x14ac:dyDescent="0.25">
      <c r="C11175" s="12"/>
      <c r="D11175" s="7"/>
      <c r="P11175" s="14"/>
      <c r="Q11175" s="13"/>
    </row>
    <row r="11176" spans="3:17" x14ac:dyDescent="0.25">
      <c r="C11176" s="12"/>
      <c r="D11176" s="7"/>
      <c r="P11176" s="14"/>
      <c r="Q11176" s="13"/>
    </row>
    <row r="11177" spans="3:17" x14ac:dyDescent="0.25">
      <c r="C11177" s="12"/>
      <c r="D11177" s="7"/>
      <c r="P11177" s="14"/>
      <c r="Q11177" s="13"/>
    </row>
    <row r="11178" spans="3:17" x14ac:dyDescent="0.25">
      <c r="C11178" s="12"/>
      <c r="D11178" s="7"/>
      <c r="P11178" s="14"/>
      <c r="Q11178" s="13"/>
    </row>
    <row r="11179" spans="3:17" x14ac:dyDescent="0.25">
      <c r="C11179" s="12"/>
      <c r="D11179" s="7"/>
      <c r="P11179" s="14"/>
      <c r="Q11179" s="13"/>
    </row>
    <row r="11180" spans="3:17" x14ac:dyDescent="0.25">
      <c r="C11180" s="12"/>
      <c r="D11180" s="7"/>
      <c r="P11180" s="14"/>
      <c r="Q11180" s="13"/>
    </row>
    <row r="11181" spans="3:17" x14ac:dyDescent="0.25">
      <c r="C11181" s="12"/>
      <c r="D11181" s="7"/>
      <c r="P11181" s="14"/>
      <c r="Q11181" s="13"/>
    </row>
    <row r="11182" spans="3:17" x14ac:dyDescent="0.25">
      <c r="C11182" s="12"/>
      <c r="D11182" s="7"/>
      <c r="P11182" s="14"/>
      <c r="Q11182" s="13"/>
    </row>
    <row r="11183" spans="3:17" x14ac:dyDescent="0.25">
      <c r="C11183" s="12"/>
      <c r="D11183" s="7"/>
      <c r="P11183" s="14"/>
      <c r="Q11183" s="13"/>
    </row>
    <row r="11184" spans="3:17" x14ac:dyDescent="0.25">
      <c r="C11184" s="12"/>
      <c r="D11184" s="7"/>
      <c r="P11184" s="14"/>
      <c r="Q11184" s="13"/>
    </row>
    <row r="11185" spans="3:17" x14ac:dyDescent="0.25">
      <c r="C11185" s="12"/>
      <c r="D11185" s="7"/>
      <c r="P11185" s="14"/>
      <c r="Q11185" s="13"/>
    </row>
    <row r="11186" spans="3:17" x14ac:dyDescent="0.25">
      <c r="C11186" s="12"/>
      <c r="D11186" s="7"/>
      <c r="P11186" s="14"/>
      <c r="Q11186" s="13"/>
    </row>
    <row r="11187" spans="3:17" x14ac:dyDescent="0.25">
      <c r="C11187" s="12"/>
      <c r="D11187" s="7"/>
      <c r="P11187" s="14"/>
      <c r="Q11187" s="13"/>
    </row>
    <row r="11188" spans="3:17" x14ac:dyDescent="0.25">
      <c r="C11188" s="12"/>
      <c r="D11188" s="7"/>
      <c r="P11188" s="14"/>
      <c r="Q11188" s="13"/>
    </row>
    <row r="11189" spans="3:17" x14ac:dyDescent="0.25">
      <c r="C11189" s="12"/>
      <c r="D11189" s="7"/>
      <c r="P11189" s="14"/>
      <c r="Q11189" s="13"/>
    </row>
    <row r="11190" spans="3:17" x14ac:dyDescent="0.25">
      <c r="C11190" s="12"/>
      <c r="D11190" s="7"/>
      <c r="P11190" s="14"/>
      <c r="Q11190" s="13"/>
    </row>
    <row r="11191" spans="3:17" x14ac:dyDescent="0.25">
      <c r="C11191" s="12"/>
      <c r="D11191" s="7"/>
      <c r="P11191" s="14"/>
      <c r="Q11191" s="13"/>
    </row>
    <row r="11192" spans="3:17" x14ac:dyDescent="0.25">
      <c r="C11192" s="12"/>
      <c r="D11192" s="7"/>
      <c r="P11192" s="14"/>
      <c r="Q11192" s="13"/>
    </row>
    <row r="11193" spans="3:17" x14ac:dyDescent="0.25">
      <c r="C11193" s="12"/>
      <c r="D11193" s="7"/>
      <c r="P11193" s="14"/>
      <c r="Q11193" s="13"/>
    </row>
    <row r="11194" spans="3:17" x14ac:dyDescent="0.25">
      <c r="C11194" s="12"/>
      <c r="D11194" s="7"/>
      <c r="P11194" s="14"/>
      <c r="Q11194" s="13"/>
    </row>
    <row r="11195" spans="3:17" x14ac:dyDescent="0.25">
      <c r="C11195" s="12"/>
      <c r="D11195" s="7"/>
      <c r="P11195" s="14"/>
      <c r="Q11195" s="13"/>
    </row>
    <row r="11196" spans="3:17" x14ac:dyDescent="0.25">
      <c r="C11196" s="12"/>
      <c r="D11196" s="7"/>
      <c r="P11196" s="14"/>
      <c r="Q11196" s="13"/>
    </row>
    <row r="11197" spans="3:17" x14ac:dyDescent="0.25">
      <c r="C11197" s="12"/>
      <c r="D11197" s="7"/>
      <c r="P11197" s="14"/>
      <c r="Q11197" s="13"/>
    </row>
    <row r="11198" spans="3:17" x14ac:dyDescent="0.25">
      <c r="C11198" s="12"/>
      <c r="D11198" s="7"/>
      <c r="P11198" s="14"/>
      <c r="Q11198" s="13"/>
    </row>
    <row r="11199" spans="3:17" x14ac:dyDescent="0.25">
      <c r="C11199" s="12"/>
      <c r="D11199" s="7"/>
      <c r="P11199" s="14"/>
      <c r="Q11199" s="13"/>
    </row>
    <row r="11200" spans="3:17" x14ac:dyDescent="0.25">
      <c r="C11200" s="12"/>
      <c r="D11200" s="7"/>
      <c r="P11200" s="14"/>
      <c r="Q11200" s="13"/>
    </row>
    <row r="11201" spans="3:17" x14ac:dyDescent="0.25">
      <c r="C11201" s="12"/>
      <c r="D11201" s="7"/>
      <c r="P11201" s="14"/>
      <c r="Q11201" s="13"/>
    </row>
    <row r="11202" spans="3:17" x14ac:dyDescent="0.25">
      <c r="C11202" s="12"/>
      <c r="D11202" s="7"/>
      <c r="P11202" s="14"/>
      <c r="Q11202" s="13"/>
    </row>
    <row r="11203" spans="3:17" x14ac:dyDescent="0.25">
      <c r="C11203" s="12"/>
      <c r="D11203" s="7"/>
      <c r="P11203" s="14"/>
      <c r="Q11203" s="13"/>
    </row>
    <row r="11204" spans="3:17" x14ac:dyDescent="0.25">
      <c r="C11204" s="12"/>
      <c r="D11204" s="7"/>
      <c r="P11204" s="14"/>
      <c r="Q11204" s="13"/>
    </row>
    <row r="11205" spans="3:17" x14ac:dyDescent="0.25">
      <c r="C11205" s="12"/>
      <c r="D11205" s="7"/>
      <c r="P11205" s="14"/>
      <c r="Q11205" s="13"/>
    </row>
    <row r="11206" spans="3:17" x14ac:dyDescent="0.25">
      <c r="C11206" s="12"/>
      <c r="D11206" s="7"/>
      <c r="P11206" s="14"/>
      <c r="Q11206" s="13"/>
    </row>
    <row r="11207" spans="3:17" x14ac:dyDescent="0.25">
      <c r="C11207" s="12"/>
      <c r="D11207" s="7"/>
      <c r="P11207" s="14"/>
      <c r="Q11207" s="13"/>
    </row>
    <row r="11208" spans="3:17" x14ac:dyDescent="0.25">
      <c r="C11208" s="12"/>
      <c r="D11208" s="7"/>
      <c r="P11208" s="14"/>
      <c r="Q11208" s="13"/>
    </row>
    <row r="11209" spans="3:17" x14ac:dyDescent="0.25">
      <c r="C11209" s="12"/>
      <c r="D11209" s="7"/>
      <c r="P11209" s="14"/>
      <c r="Q11209" s="13"/>
    </row>
    <row r="11210" spans="3:17" x14ac:dyDescent="0.25">
      <c r="C11210" s="12"/>
      <c r="D11210" s="7"/>
      <c r="P11210" s="14"/>
      <c r="Q11210" s="13"/>
    </row>
    <row r="11211" spans="3:17" x14ac:dyDescent="0.25">
      <c r="C11211" s="12"/>
      <c r="D11211" s="7"/>
      <c r="P11211" s="14"/>
      <c r="Q11211" s="13"/>
    </row>
    <row r="11212" spans="3:17" x14ac:dyDescent="0.25">
      <c r="C11212" s="12"/>
      <c r="D11212" s="7"/>
      <c r="P11212" s="14"/>
      <c r="Q11212" s="13"/>
    </row>
    <row r="11213" spans="3:17" x14ac:dyDescent="0.25">
      <c r="C11213" s="12"/>
      <c r="D11213" s="7"/>
      <c r="P11213" s="14"/>
      <c r="Q11213" s="13"/>
    </row>
    <row r="11214" spans="3:17" x14ac:dyDescent="0.25">
      <c r="C11214" s="12"/>
      <c r="D11214" s="7"/>
      <c r="P11214" s="14"/>
      <c r="Q11214" s="13"/>
    </row>
    <row r="11215" spans="3:17" x14ac:dyDescent="0.25">
      <c r="C11215" s="12"/>
      <c r="D11215" s="7"/>
      <c r="P11215" s="14"/>
      <c r="Q11215" s="13"/>
    </row>
    <row r="11216" spans="3:17" x14ac:dyDescent="0.25">
      <c r="C11216" s="12"/>
      <c r="D11216" s="7"/>
      <c r="P11216" s="14"/>
      <c r="Q11216" s="13"/>
    </row>
    <row r="11217" spans="3:17" x14ac:dyDescent="0.25">
      <c r="C11217" s="12"/>
      <c r="D11217" s="7"/>
      <c r="P11217" s="14"/>
      <c r="Q11217" s="13"/>
    </row>
    <row r="11218" spans="3:17" x14ac:dyDescent="0.25">
      <c r="C11218" s="12"/>
      <c r="D11218" s="7"/>
      <c r="P11218" s="14"/>
      <c r="Q11218" s="13"/>
    </row>
    <row r="11219" spans="3:17" x14ac:dyDescent="0.25">
      <c r="C11219" s="12"/>
      <c r="D11219" s="7"/>
      <c r="P11219" s="14"/>
      <c r="Q11219" s="13"/>
    </row>
    <row r="11220" spans="3:17" x14ac:dyDescent="0.25">
      <c r="C11220" s="12"/>
      <c r="D11220" s="7"/>
      <c r="P11220" s="14"/>
      <c r="Q11220" s="13"/>
    </row>
    <row r="11221" spans="3:17" x14ac:dyDescent="0.25">
      <c r="C11221" s="12"/>
      <c r="D11221" s="7"/>
      <c r="P11221" s="14"/>
      <c r="Q11221" s="13"/>
    </row>
    <row r="11222" spans="3:17" x14ac:dyDescent="0.25">
      <c r="C11222" s="12"/>
      <c r="D11222" s="7"/>
      <c r="P11222" s="14"/>
      <c r="Q11222" s="13"/>
    </row>
    <row r="11223" spans="3:17" x14ac:dyDescent="0.25">
      <c r="C11223" s="12"/>
      <c r="D11223" s="7"/>
      <c r="P11223" s="14"/>
      <c r="Q11223" s="13"/>
    </row>
    <row r="11224" spans="3:17" x14ac:dyDescent="0.25">
      <c r="C11224" s="12"/>
      <c r="D11224" s="7"/>
      <c r="P11224" s="14"/>
      <c r="Q11224" s="13"/>
    </row>
    <row r="11225" spans="3:17" x14ac:dyDescent="0.25">
      <c r="C11225" s="12"/>
      <c r="D11225" s="7"/>
      <c r="P11225" s="14"/>
      <c r="Q11225" s="13"/>
    </row>
    <row r="11226" spans="3:17" x14ac:dyDescent="0.25">
      <c r="C11226" s="12"/>
      <c r="D11226" s="7"/>
      <c r="P11226" s="14"/>
      <c r="Q11226" s="13"/>
    </row>
    <row r="11227" spans="3:17" x14ac:dyDescent="0.25">
      <c r="C11227" s="12"/>
      <c r="D11227" s="7"/>
      <c r="P11227" s="14"/>
      <c r="Q11227" s="13"/>
    </row>
    <row r="11228" spans="3:17" x14ac:dyDescent="0.25">
      <c r="C11228" s="12"/>
      <c r="D11228" s="7"/>
      <c r="P11228" s="14"/>
      <c r="Q11228" s="13"/>
    </row>
    <row r="11229" spans="3:17" x14ac:dyDescent="0.25">
      <c r="C11229" s="12"/>
      <c r="D11229" s="7"/>
      <c r="P11229" s="14"/>
      <c r="Q11229" s="13"/>
    </row>
    <row r="11230" spans="3:17" x14ac:dyDescent="0.25">
      <c r="C11230" s="12"/>
      <c r="D11230" s="7"/>
      <c r="P11230" s="14"/>
      <c r="Q11230" s="13"/>
    </row>
    <row r="11231" spans="3:17" x14ac:dyDescent="0.25">
      <c r="C11231" s="12"/>
      <c r="D11231" s="7"/>
      <c r="P11231" s="14"/>
      <c r="Q11231" s="13"/>
    </row>
    <row r="11232" spans="3:17" x14ac:dyDescent="0.25">
      <c r="C11232" s="12"/>
      <c r="D11232" s="7"/>
      <c r="P11232" s="14"/>
      <c r="Q11232" s="13"/>
    </row>
    <row r="11233" spans="3:17" x14ac:dyDescent="0.25">
      <c r="C11233" s="12"/>
      <c r="D11233" s="7"/>
      <c r="P11233" s="14"/>
      <c r="Q11233" s="13"/>
    </row>
    <row r="11234" spans="3:17" x14ac:dyDescent="0.25">
      <c r="C11234" s="12"/>
      <c r="D11234" s="7"/>
      <c r="P11234" s="14"/>
      <c r="Q11234" s="13"/>
    </row>
    <row r="11235" spans="3:17" x14ac:dyDescent="0.25">
      <c r="C11235" s="12"/>
      <c r="D11235" s="7"/>
      <c r="P11235" s="14"/>
      <c r="Q11235" s="13"/>
    </row>
    <row r="11236" spans="3:17" x14ac:dyDescent="0.25">
      <c r="C11236" s="12"/>
      <c r="D11236" s="7"/>
      <c r="P11236" s="14"/>
      <c r="Q11236" s="13"/>
    </row>
    <row r="11237" spans="3:17" x14ac:dyDescent="0.25">
      <c r="C11237" s="12"/>
      <c r="D11237" s="7"/>
      <c r="P11237" s="14"/>
      <c r="Q11237" s="13"/>
    </row>
    <row r="11238" spans="3:17" x14ac:dyDescent="0.25">
      <c r="C11238" s="12"/>
      <c r="D11238" s="7"/>
      <c r="P11238" s="14"/>
      <c r="Q11238" s="13"/>
    </row>
    <row r="11239" spans="3:17" x14ac:dyDescent="0.25">
      <c r="C11239" s="12"/>
      <c r="D11239" s="7"/>
      <c r="P11239" s="14"/>
      <c r="Q11239" s="13"/>
    </row>
    <row r="11240" spans="3:17" x14ac:dyDescent="0.25">
      <c r="C11240" s="12"/>
      <c r="D11240" s="7"/>
      <c r="P11240" s="14"/>
      <c r="Q11240" s="13"/>
    </row>
    <row r="11241" spans="3:17" x14ac:dyDescent="0.25">
      <c r="C11241" s="12"/>
      <c r="D11241" s="7"/>
      <c r="P11241" s="14"/>
      <c r="Q11241" s="13"/>
    </row>
    <row r="11242" spans="3:17" x14ac:dyDescent="0.25">
      <c r="C11242" s="12"/>
      <c r="D11242" s="7"/>
      <c r="P11242" s="14"/>
      <c r="Q11242" s="13"/>
    </row>
    <row r="11243" spans="3:17" x14ac:dyDescent="0.25">
      <c r="C11243" s="12"/>
      <c r="D11243" s="7"/>
      <c r="P11243" s="14"/>
      <c r="Q11243" s="13"/>
    </row>
    <row r="11244" spans="3:17" x14ac:dyDescent="0.25">
      <c r="C11244" s="12"/>
      <c r="D11244" s="7"/>
      <c r="P11244" s="14"/>
      <c r="Q11244" s="13"/>
    </row>
    <row r="11245" spans="3:17" x14ac:dyDescent="0.25">
      <c r="C11245" s="12"/>
      <c r="D11245" s="7"/>
      <c r="P11245" s="14"/>
      <c r="Q11245" s="13"/>
    </row>
    <row r="11246" spans="3:17" x14ac:dyDescent="0.25">
      <c r="C11246" s="12"/>
      <c r="D11246" s="7"/>
      <c r="P11246" s="14"/>
      <c r="Q11246" s="13"/>
    </row>
    <row r="11247" spans="3:17" x14ac:dyDescent="0.25">
      <c r="C11247" s="12"/>
      <c r="D11247" s="7"/>
      <c r="P11247" s="14"/>
      <c r="Q11247" s="13"/>
    </row>
    <row r="11248" spans="3:17" x14ac:dyDescent="0.25">
      <c r="C11248" s="12"/>
      <c r="D11248" s="7"/>
      <c r="P11248" s="14"/>
      <c r="Q11248" s="13"/>
    </row>
    <row r="11249" spans="3:17" x14ac:dyDescent="0.25">
      <c r="C11249" s="12"/>
      <c r="D11249" s="7"/>
      <c r="P11249" s="14"/>
      <c r="Q11249" s="13"/>
    </row>
    <row r="11250" spans="3:17" x14ac:dyDescent="0.25">
      <c r="C11250" s="12"/>
      <c r="D11250" s="7"/>
      <c r="P11250" s="14"/>
      <c r="Q11250" s="13"/>
    </row>
    <row r="11251" spans="3:17" x14ac:dyDescent="0.25">
      <c r="C11251" s="12"/>
      <c r="D11251" s="7"/>
      <c r="P11251" s="14"/>
      <c r="Q11251" s="13"/>
    </row>
    <row r="11252" spans="3:17" x14ac:dyDescent="0.25">
      <c r="C11252" s="12"/>
      <c r="D11252" s="7"/>
      <c r="P11252" s="14"/>
      <c r="Q11252" s="13"/>
    </row>
    <row r="11253" spans="3:17" x14ac:dyDescent="0.25">
      <c r="C11253" s="12"/>
      <c r="D11253" s="7"/>
      <c r="P11253" s="14"/>
      <c r="Q11253" s="13"/>
    </row>
    <row r="11254" spans="3:17" x14ac:dyDescent="0.25">
      <c r="C11254" s="12"/>
      <c r="D11254" s="7"/>
      <c r="P11254" s="14"/>
      <c r="Q11254" s="13"/>
    </row>
    <row r="11255" spans="3:17" x14ac:dyDescent="0.25">
      <c r="C11255" s="12"/>
      <c r="D11255" s="7"/>
      <c r="P11255" s="14"/>
      <c r="Q11255" s="13"/>
    </row>
    <row r="11256" spans="3:17" x14ac:dyDescent="0.25">
      <c r="C11256" s="12"/>
      <c r="D11256" s="7"/>
      <c r="P11256" s="14"/>
      <c r="Q11256" s="13"/>
    </row>
    <row r="11257" spans="3:17" x14ac:dyDescent="0.25">
      <c r="C11257" s="12"/>
      <c r="D11257" s="7"/>
      <c r="P11257" s="14"/>
      <c r="Q11257" s="13"/>
    </row>
    <row r="11258" spans="3:17" x14ac:dyDescent="0.25">
      <c r="C11258" s="12"/>
      <c r="D11258" s="7"/>
      <c r="P11258" s="14"/>
      <c r="Q11258" s="13"/>
    </row>
    <row r="11259" spans="3:17" x14ac:dyDescent="0.25">
      <c r="C11259" s="12"/>
      <c r="D11259" s="7"/>
      <c r="P11259" s="14"/>
      <c r="Q11259" s="13"/>
    </row>
    <row r="11260" spans="3:17" x14ac:dyDescent="0.25">
      <c r="C11260" s="12"/>
      <c r="D11260" s="7"/>
      <c r="P11260" s="14"/>
      <c r="Q11260" s="13"/>
    </row>
    <row r="11261" spans="3:17" x14ac:dyDescent="0.25">
      <c r="C11261" s="12"/>
      <c r="D11261" s="7"/>
      <c r="P11261" s="14"/>
      <c r="Q11261" s="13"/>
    </row>
    <row r="11262" spans="3:17" x14ac:dyDescent="0.25">
      <c r="C11262" s="12"/>
      <c r="D11262" s="7"/>
      <c r="P11262" s="14"/>
      <c r="Q11262" s="13"/>
    </row>
    <row r="11263" spans="3:17" x14ac:dyDescent="0.25">
      <c r="C11263" s="12"/>
      <c r="D11263" s="7"/>
      <c r="P11263" s="14"/>
      <c r="Q11263" s="13"/>
    </row>
    <row r="11264" spans="3:17" x14ac:dyDescent="0.25">
      <c r="C11264" s="12"/>
      <c r="D11264" s="7"/>
      <c r="P11264" s="14"/>
      <c r="Q11264" s="13"/>
    </row>
    <row r="11265" spans="3:17" x14ac:dyDescent="0.25">
      <c r="C11265" s="12"/>
      <c r="D11265" s="7"/>
      <c r="P11265" s="14"/>
      <c r="Q11265" s="13"/>
    </row>
    <row r="11266" spans="3:17" x14ac:dyDescent="0.25">
      <c r="C11266" s="12"/>
      <c r="D11266" s="7"/>
      <c r="P11266" s="14"/>
      <c r="Q11266" s="13"/>
    </row>
    <row r="11267" spans="3:17" x14ac:dyDescent="0.25">
      <c r="C11267" s="12"/>
      <c r="D11267" s="7"/>
      <c r="P11267" s="14"/>
      <c r="Q11267" s="13"/>
    </row>
    <row r="11268" spans="3:17" x14ac:dyDescent="0.25">
      <c r="C11268" s="12"/>
      <c r="D11268" s="7"/>
      <c r="P11268" s="14"/>
      <c r="Q11268" s="13"/>
    </row>
    <row r="11269" spans="3:17" x14ac:dyDescent="0.25">
      <c r="C11269" s="12"/>
      <c r="D11269" s="7"/>
      <c r="P11269" s="14"/>
      <c r="Q11269" s="13"/>
    </row>
    <row r="11270" spans="3:17" x14ac:dyDescent="0.25">
      <c r="C11270" s="12"/>
      <c r="D11270" s="7"/>
      <c r="P11270" s="14"/>
      <c r="Q11270" s="13"/>
    </row>
    <row r="11271" spans="3:17" x14ac:dyDescent="0.25">
      <c r="C11271" s="12"/>
      <c r="D11271" s="7"/>
      <c r="P11271" s="14"/>
      <c r="Q11271" s="13"/>
    </row>
    <row r="11272" spans="3:17" x14ac:dyDescent="0.25">
      <c r="C11272" s="12"/>
      <c r="D11272" s="7"/>
      <c r="P11272" s="14"/>
      <c r="Q11272" s="13"/>
    </row>
    <row r="11273" spans="3:17" x14ac:dyDescent="0.25">
      <c r="C11273" s="12"/>
      <c r="D11273" s="7"/>
      <c r="P11273" s="14"/>
      <c r="Q11273" s="13"/>
    </row>
    <row r="11274" spans="3:17" x14ac:dyDescent="0.25">
      <c r="C11274" s="12"/>
      <c r="D11274" s="7"/>
      <c r="P11274" s="14"/>
      <c r="Q11274" s="13"/>
    </row>
    <row r="11275" spans="3:17" x14ac:dyDescent="0.25">
      <c r="C11275" s="12"/>
      <c r="D11275" s="7"/>
      <c r="P11275" s="14"/>
      <c r="Q11275" s="13"/>
    </row>
    <row r="11276" spans="3:17" x14ac:dyDescent="0.25">
      <c r="C11276" s="12"/>
      <c r="D11276" s="7"/>
      <c r="P11276" s="14"/>
      <c r="Q11276" s="13"/>
    </row>
    <row r="11277" spans="3:17" x14ac:dyDescent="0.25">
      <c r="C11277" s="12"/>
      <c r="D11277" s="7"/>
      <c r="P11277" s="14"/>
      <c r="Q11277" s="13"/>
    </row>
    <row r="11278" spans="3:17" x14ac:dyDescent="0.25">
      <c r="C11278" s="12"/>
      <c r="D11278" s="7"/>
      <c r="P11278" s="14"/>
      <c r="Q11278" s="13"/>
    </row>
    <row r="11279" spans="3:17" x14ac:dyDescent="0.25">
      <c r="C11279" s="12"/>
      <c r="D11279" s="7"/>
      <c r="P11279" s="14"/>
      <c r="Q11279" s="13"/>
    </row>
    <row r="11280" spans="3:17" x14ac:dyDescent="0.25">
      <c r="C11280" s="12"/>
      <c r="D11280" s="7"/>
      <c r="P11280" s="14"/>
      <c r="Q11280" s="13"/>
    </row>
    <row r="11281" spans="3:17" x14ac:dyDescent="0.25">
      <c r="C11281" s="12"/>
      <c r="D11281" s="7"/>
      <c r="P11281" s="14"/>
      <c r="Q11281" s="13"/>
    </row>
    <row r="11282" spans="3:17" x14ac:dyDescent="0.25">
      <c r="C11282" s="12"/>
      <c r="D11282" s="7"/>
      <c r="P11282" s="14"/>
      <c r="Q11282" s="13"/>
    </row>
    <row r="11283" spans="3:17" x14ac:dyDescent="0.25">
      <c r="C11283" s="12"/>
      <c r="D11283" s="7"/>
      <c r="P11283" s="14"/>
      <c r="Q11283" s="13"/>
    </row>
    <row r="11284" spans="3:17" x14ac:dyDescent="0.25">
      <c r="C11284" s="12"/>
      <c r="D11284" s="7"/>
      <c r="P11284" s="14"/>
      <c r="Q11284" s="13"/>
    </row>
    <row r="11285" spans="3:17" x14ac:dyDescent="0.25">
      <c r="C11285" s="12"/>
      <c r="D11285" s="7"/>
      <c r="P11285" s="14"/>
      <c r="Q11285" s="13"/>
    </row>
    <row r="11286" spans="3:17" x14ac:dyDescent="0.25">
      <c r="C11286" s="12"/>
      <c r="D11286" s="7"/>
      <c r="P11286" s="14"/>
      <c r="Q11286" s="13"/>
    </row>
    <row r="11287" spans="3:17" x14ac:dyDescent="0.25">
      <c r="C11287" s="12"/>
      <c r="D11287" s="7"/>
      <c r="P11287" s="14"/>
      <c r="Q11287" s="13"/>
    </row>
    <row r="11288" spans="3:17" x14ac:dyDescent="0.25">
      <c r="C11288" s="12"/>
      <c r="D11288" s="7"/>
      <c r="P11288" s="14"/>
      <c r="Q11288" s="13"/>
    </row>
    <row r="11289" spans="3:17" x14ac:dyDescent="0.25">
      <c r="C11289" s="12"/>
      <c r="D11289" s="7"/>
      <c r="P11289" s="14"/>
      <c r="Q11289" s="13"/>
    </row>
    <row r="11290" spans="3:17" x14ac:dyDescent="0.25">
      <c r="C11290" s="12"/>
      <c r="D11290" s="7"/>
      <c r="P11290" s="14"/>
      <c r="Q11290" s="13"/>
    </row>
    <row r="11291" spans="3:17" x14ac:dyDescent="0.25">
      <c r="C11291" s="12"/>
      <c r="D11291" s="7"/>
      <c r="P11291" s="14"/>
      <c r="Q11291" s="13"/>
    </row>
    <row r="11292" spans="3:17" x14ac:dyDescent="0.25">
      <c r="C11292" s="12"/>
      <c r="D11292" s="7"/>
      <c r="P11292" s="14"/>
      <c r="Q11292" s="13"/>
    </row>
    <row r="11293" spans="3:17" x14ac:dyDescent="0.25">
      <c r="C11293" s="12"/>
      <c r="D11293" s="7"/>
      <c r="P11293" s="14"/>
      <c r="Q11293" s="13"/>
    </row>
    <row r="11294" spans="3:17" x14ac:dyDescent="0.25">
      <c r="C11294" s="12"/>
      <c r="D11294" s="7"/>
      <c r="P11294" s="14"/>
      <c r="Q11294" s="13"/>
    </row>
    <row r="11295" spans="3:17" x14ac:dyDescent="0.25">
      <c r="C11295" s="12"/>
      <c r="D11295" s="7"/>
      <c r="P11295" s="14"/>
      <c r="Q11295" s="13"/>
    </row>
    <row r="11296" spans="3:17" x14ac:dyDescent="0.25">
      <c r="C11296" s="12"/>
      <c r="D11296" s="7"/>
      <c r="P11296" s="14"/>
      <c r="Q11296" s="13"/>
    </row>
    <row r="11297" spans="3:17" x14ac:dyDescent="0.25">
      <c r="C11297" s="12"/>
      <c r="D11297" s="7"/>
      <c r="P11297" s="14"/>
      <c r="Q11297" s="13"/>
    </row>
    <row r="11298" spans="3:17" x14ac:dyDescent="0.25">
      <c r="C11298" s="12"/>
      <c r="D11298" s="7"/>
      <c r="P11298" s="14"/>
      <c r="Q11298" s="13"/>
    </row>
    <row r="11299" spans="3:17" x14ac:dyDescent="0.25">
      <c r="C11299" s="12"/>
      <c r="D11299" s="7"/>
      <c r="P11299" s="14"/>
      <c r="Q11299" s="13"/>
    </row>
    <row r="11300" spans="3:17" x14ac:dyDescent="0.25">
      <c r="C11300" s="12"/>
      <c r="D11300" s="7"/>
      <c r="P11300" s="14"/>
      <c r="Q11300" s="13"/>
    </row>
    <row r="11301" spans="3:17" x14ac:dyDescent="0.25">
      <c r="C11301" s="12"/>
      <c r="D11301" s="7"/>
      <c r="P11301" s="14"/>
      <c r="Q11301" s="13"/>
    </row>
    <row r="11302" spans="3:17" x14ac:dyDescent="0.25">
      <c r="C11302" s="12"/>
      <c r="D11302" s="7"/>
      <c r="P11302" s="14"/>
      <c r="Q11302" s="13"/>
    </row>
    <row r="11303" spans="3:17" x14ac:dyDescent="0.25">
      <c r="C11303" s="12"/>
      <c r="D11303" s="7"/>
      <c r="P11303" s="14"/>
      <c r="Q11303" s="13"/>
    </row>
    <row r="11304" spans="3:17" x14ac:dyDescent="0.25">
      <c r="C11304" s="12"/>
      <c r="D11304" s="7"/>
      <c r="P11304" s="14"/>
      <c r="Q11304" s="13"/>
    </row>
    <row r="11305" spans="3:17" x14ac:dyDescent="0.25">
      <c r="C11305" s="12"/>
      <c r="D11305" s="7"/>
      <c r="P11305" s="14"/>
      <c r="Q11305" s="13"/>
    </row>
    <row r="11306" spans="3:17" x14ac:dyDescent="0.25">
      <c r="C11306" s="12"/>
      <c r="D11306" s="7"/>
      <c r="P11306" s="14"/>
      <c r="Q11306" s="13"/>
    </row>
    <row r="11307" spans="3:17" x14ac:dyDescent="0.25">
      <c r="C11307" s="12"/>
      <c r="D11307" s="7"/>
      <c r="P11307" s="14"/>
      <c r="Q11307" s="13"/>
    </row>
    <row r="11308" spans="3:17" x14ac:dyDescent="0.25">
      <c r="C11308" s="12"/>
      <c r="D11308" s="7"/>
      <c r="P11308" s="14"/>
      <c r="Q11308" s="13"/>
    </row>
    <row r="11309" spans="3:17" x14ac:dyDescent="0.25">
      <c r="C11309" s="12"/>
      <c r="D11309" s="7"/>
      <c r="P11309" s="14"/>
      <c r="Q11309" s="13"/>
    </row>
    <row r="11310" spans="3:17" x14ac:dyDescent="0.25">
      <c r="C11310" s="12"/>
      <c r="D11310" s="7"/>
      <c r="P11310" s="14"/>
      <c r="Q11310" s="13"/>
    </row>
    <row r="11311" spans="3:17" x14ac:dyDescent="0.25">
      <c r="C11311" s="12"/>
      <c r="D11311" s="7"/>
      <c r="P11311" s="14"/>
      <c r="Q11311" s="13"/>
    </row>
    <row r="11312" spans="3:17" x14ac:dyDescent="0.25">
      <c r="C11312" s="12"/>
      <c r="D11312" s="7"/>
      <c r="P11312" s="14"/>
      <c r="Q11312" s="13"/>
    </row>
    <row r="11313" spans="3:17" x14ac:dyDescent="0.25">
      <c r="C11313" s="12"/>
      <c r="D11313" s="7"/>
      <c r="P11313" s="14"/>
      <c r="Q11313" s="13"/>
    </row>
    <row r="11314" spans="3:17" x14ac:dyDescent="0.25">
      <c r="C11314" s="12"/>
      <c r="D11314" s="7"/>
      <c r="P11314" s="14"/>
      <c r="Q11314" s="13"/>
    </row>
    <row r="11315" spans="3:17" x14ac:dyDescent="0.25">
      <c r="C11315" s="12"/>
      <c r="D11315" s="7"/>
      <c r="P11315" s="14"/>
      <c r="Q11315" s="13"/>
    </row>
    <row r="11316" spans="3:17" x14ac:dyDescent="0.25">
      <c r="C11316" s="12"/>
      <c r="D11316" s="7"/>
      <c r="P11316" s="14"/>
      <c r="Q11316" s="13"/>
    </row>
    <row r="11317" spans="3:17" x14ac:dyDescent="0.25">
      <c r="C11317" s="12"/>
      <c r="D11317" s="7"/>
      <c r="P11317" s="14"/>
      <c r="Q11317" s="13"/>
    </row>
    <row r="11318" spans="3:17" x14ac:dyDescent="0.25">
      <c r="C11318" s="12"/>
      <c r="D11318" s="7"/>
      <c r="P11318" s="14"/>
      <c r="Q11318" s="13"/>
    </row>
    <row r="11319" spans="3:17" x14ac:dyDescent="0.25">
      <c r="C11319" s="12"/>
      <c r="D11319" s="7"/>
      <c r="P11319" s="14"/>
      <c r="Q11319" s="13"/>
    </row>
    <row r="11320" spans="3:17" x14ac:dyDescent="0.25">
      <c r="C11320" s="12"/>
      <c r="D11320" s="7"/>
      <c r="P11320" s="14"/>
      <c r="Q11320" s="13"/>
    </row>
    <row r="11321" spans="3:17" x14ac:dyDescent="0.25">
      <c r="C11321" s="12"/>
      <c r="D11321" s="7"/>
      <c r="P11321" s="14"/>
      <c r="Q11321" s="13"/>
    </row>
    <row r="11322" spans="3:17" x14ac:dyDescent="0.25">
      <c r="C11322" s="12"/>
      <c r="D11322" s="7"/>
      <c r="P11322" s="14"/>
      <c r="Q11322" s="13"/>
    </row>
    <row r="11323" spans="3:17" x14ac:dyDescent="0.25">
      <c r="C11323" s="12"/>
      <c r="D11323" s="7"/>
      <c r="P11323" s="14"/>
      <c r="Q11323" s="13"/>
    </row>
    <row r="11324" spans="3:17" x14ac:dyDescent="0.25">
      <c r="C11324" s="12"/>
      <c r="D11324" s="7"/>
      <c r="P11324" s="14"/>
      <c r="Q11324" s="13"/>
    </row>
    <row r="11325" spans="3:17" x14ac:dyDescent="0.25">
      <c r="C11325" s="12"/>
      <c r="D11325" s="7"/>
      <c r="P11325" s="14"/>
      <c r="Q11325" s="13"/>
    </row>
    <row r="11326" spans="3:17" x14ac:dyDescent="0.25">
      <c r="C11326" s="12"/>
      <c r="D11326" s="7"/>
      <c r="P11326" s="14"/>
      <c r="Q11326" s="13"/>
    </row>
    <row r="11327" spans="3:17" x14ac:dyDescent="0.25">
      <c r="C11327" s="12"/>
      <c r="D11327" s="7"/>
      <c r="P11327" s="14"/>
      <c r="Q11327" s="13"/>
    </row>
    <row r="11328" spans="3:17" x14ac:dyDescent="0.25">
      <c r="C11328" s="12"/>
      <c r="D11328" s="7"/>
      <c r="P11328" s="14"/>
      <c r="Q11328" s="13"/>
    </row>
    <row r="11329" spans="3:17" x14ac:dyDescent="0.25">
      <c r="C11329" s="12"/>
      <c r="D11329" s="7"/>
      <c r="P11329" s="14"/>
      <c r="Q11329" s="13"/>
    </row>
    <row r="11330" spans="3:17" x14ac:dyDescent="0.25">
      <c r="C11330" s="12"/>
      <c r="D11330" s="7"/>
      <c r="P11330" s="14"/>
      <c r="Q11330" s="13"/>
    </row>
    <row r="11331" spans="3:17" x14ac:dyDescent="0.25">
      <c r="C11331" s="12"/>
      <c r="D11331" s="7"/>
      <c r="P11331" s="14"/>
      <c r="Q11331" s="13"/>
    </row>
    <row r="11332" spans="3:17" x14ac:dyDescent="0.25">
      <c r="C11332" s="12"/>
      <c r="D11332" s="7"/>
      <c r="P11332" s="14"/>
      <c r="Q11332" s="13"/>
    </row>
    <row r="11333" spans="3:17" x14ac:dyDescent="0.25">
      <c r="C11333" s="12"/>
      <c r="D11333" s="7"/>
      <c r="P11333" s="14"/>
      <c r="Q11333" s="13"/>
    </row>
    <row r="11334" spans="3:17" x14ac:dyDescent="0.25">
      <c r="C11334" s="12"/>
      <c r="D11334" s="7"/>
      <c r="P11334" s="14"/>
      <c r="Q11334" s="13"/>
    </row>
    <row r="11335" spans="3:17" x14ac:dyDescent="0.25">
      <c r="C11335" s="12"/>
      <c r="D11335" s="7"/>
      <c r="P11335" s="14"/>
      <c r="Q11335" s="13"/>
    </row>
    <row r="11336" spans="3:17" x14ac:dyDescent="0.25">
      <c r="C11336" s="12"/>
      <c r="D11336" s="7"/>
      <c r="P11336" s="14"/>
      <c r="Q11336" s="13"/>
    </row>
    <row r="11337" spans="3:17" x14ac:dyDescent="0.25">
      <c r="C11337" s="12"/>
      <c r="D11337" s="7"/>
      <c r="P11337" s="14"/>
      <c r="Q11337" s="13"/>
    </row>
    <row r="11338" spans="3:17" x14ac:dyDescent="0.25">
      <c r="C11338" s="12"/>
      <c r="D11338" s="7"/>
      <c r="P11338" s="14"/>
      <c r="Q11338" s="13"/>
    </row>
    <row r="11339" spans="3:17" x14ac:dyDescent="0.25">
      <c r="C11339" s="12"/>
      <c r="D11339" s="7"/>
      <c r="P11339" s="14"/>
      <c r="Q11339" s="13"/>
    </row>
    <row r="11340" spans="3:17" x14ac:dyDescent="0.25">
      <c r="C11340" s="12"/>
      <c r="D11340" s="7"/>
      <c r="P11340" s="14"/>
      <c r="Q11340" s="13"/>
    </row>
    <row r="11341" spans="3:17" x14ac:dyDescent="0.25">
      <c r="C11341" s="12"/>
      <c r="D11341" s="7"/>
      <c r="P11341" s="14"/>
      <c r="Q11341" s="13"/>
    </row>
    <row r="11342" spans="3:17" x14ac:dyDescent="0.25">
      <c r="C11342" s="12"/>
      <c r="D11342" s="7"/>
      <c r="P11342" s="14"/>
      <c r="Q11342" s="13"/>
    </row>
    <row r="11343" spans="3:17" x14ac:dyDescent="0.25">
      <c r="C11343" s="12"/>
      <c r="D11343" s="7"/>
      <c r="P11343" s="14"/>
      <c r="Q11343" s="13"/>
    </row>
    <row r="11344" spans="3:17" x14ac:dyDescent="0.25">
      <c r="C11344" s="12"/>
      <c r="D11344" s="7"/>
      <c r="P11344" s="14"/>
      <c r="Q11344" s="13"/>
    </row>
    <row r="11345" spans="3:17" x14ac:dyDescent="0.25">
      <c r="C11345" s="12"/>
      <c r="D11345" s="7"/>
      <c r="P11345" s="14"/>
      <c r="Q11345" s="13"/>
    </row>
    <row r="11346" spans="3:17" x14ac:dyDescent="0.25">
      <c r="C11346" s="12"/>
      <c r="D11346" s="7"/>
      <c r="P11346" s="14"/>
      <c r="Q11346" s="13"/>
    </row>
    <row r="11347" spans="3:17" x14ac:dyDescent="0.25">
      <c r="C11347" s="12"/>
      <c r="D11347" s="7"/>
      <c r="P11347" s="14"/>
      <c r="Q11347" s="13"/>
    </row>
    <row r="11348" spans="3:17" x14ac:dyDescent="0.25">
      <c r="C11348" s="12"/>
      <c r="D11348" s="7"/>
      <c r="P11348" s="14"/>
      <c r="Q11348" s="13"/>
    </row>
    <row r="11349" spans="3:17" x14ac:dyDescent="0.25">
      <c r="C11349" s="12"/>
      <c r="D11349" s="7"/>
      <c r="P11349" s="14"/>
      <c r="Q11349" s="13"/>
    </row>
    <row r="11350" spans="3:17" x14ac:dyDescent="0.25">
      <c r="C11350" s="12"/>
      <c r="D11350" s="7"/>
      <c r="P11350" s="14"/>
      <c r="Q11350" s="13"/>
    </row>
    <row r="11351" spans="3:17" x14ac:dyDescent="0.25">
      <c r="C11351" s="12"/>
      <c r="D11351" s="7"/>
      <c r="P11351" s="14"/>
      <c r="Q11351" s="13"/>
    </row>
    <row r="11352" spans="3:17" x14ac:dyDescent="0.25">
      <c r="C11352" s="12"/>
      <c r="D11352" s="7"/>
      <c r="P11352" s="14"/>
      <c r="Q11352" s="13"/>
    </row>
    <row r="11353" spans="3:17" x14ac:dyDescent="0.25">
      <c r="C11353" s="12"/>
      <c r="D11353" s="7"/>
      <c r="P11353" s="14"/>
      <c r="Q11353" s="13"/>
    </row>
    <row r="11354" spans="3:17" x14ac:dyDescent="0.25">
      <c r="C11354" s="12"/>
      <c r="D11354" s="7"/>
      <c r="P11354" s="14"/>
      <c r="Q11354" s="13"/>
    </row>
    <row r="11355" spans="3:17" x14ac:dyDescent="0.25">
      <c r="C11355" s="12"/>
      <c r="D11355" s="7"/>
      <c r="P11355" s="14"/>
      <c r="Q11355" s="13"/>
    </row>
    <row r="11356" spans="3:17" x14ac:dyDescent="0.25">
      <c r="C11356" s="12"/>
      <c r="D11356" s="7"/>
      <c r="P11356" s="14"/>
      <c r="Q11356" s="13"/>
    </row>
    <row r="11357" spans="3:17" x14ac:dyDescent="0.25">
      <c r="C11357" s="12"/>
      <c r="D11357" s="7"/>
      <c r="P11357" s="14"/>
      <c r="Q11357" s="13"/>
    </row>
    <row r="11358" spans="3:17" x14ac:dyDescent="0.25">
      <c r="C11358" s="12"/>
      <c r="D11358" s="7"/>
      <c r="P11358" s="14"/>
      <c r="Q11358" s="13"/>
    </row>
    <row r="11359" spans="3:17" x14ac:dyDescent="0.25">
      <c r="C11359" s="12"/>
      <c r="D11359" s="7"/>
      <c r="P11359" s="14"/>
      <c r="Q11359" s="13"/>
    </row>
    <row r="11360" spans="3:17" x14ac:dyDescent="0.25">
      <c r="C11360" s="12"/>
      <c r="D11360" s="7"/>
      <c r="P11360" s="14"/>
      <c r="Q11360" s="13"/>
    </row>
    <row r="11361" spans="3:17" x14ac:dyDescent="0.25">
      <c r="C11361" s="12"/>
      <c r="D11361" s="7"/>
      <c r="P11361" s="14"/>
      <c r="Q11361" s="13"/>
    </row>
    <row r="11362" spans="3:17" x14ac:dyDescent="0.25">
      <c r="C11362" s="12"/>
      <c r="D11362" s="7"/>
      <c r="P11362" s="14"/>
      <c r="Q11362" s="13"/>
    </row>
    <row r="11363" spans="3:17" x14ac:dyDescent="0.25">
      <c r="C11363" s="12"/>
      <c r="D11363" s="7"/>
      <c r="P11363" s="14"/>
      <c r="Q11363" s="13"/>
    </row>
    <row r="11364" spans="3:17" x14ac:dyDescent="0.25">
      <c r="C11364" s="12"/>
      <c r="D11364" s="7"/>
      <c r="P11364" s="14"/>
      <c r="Q11364" s="13"/>
    </row>
    <row r="11365" spans="3:17" x14ac:dyDescent="0.25">
      <c r="C11365" s="12"/>
      <c r="D11365" s="7"/>
      <c r="P11365" s="14"/>
      <c r="Q11365" s="13"/>
    </row>
    <row r="11366" spans="3:17" x14ac:dyDescent="0.25">
      <c r="C11366" s="12"/>
      <c r="D11366" s="7"/>
      <c r="P11366" s="14"/>
      <c r="Q11366" s="13"/>
    </row>
    <row r="11367" spans="3:17" x14ac:dyDescent="0.25">
      <c r="C11367" s="12"/>
      <c r="D11367" s="7"/>
      <c r="P11367" s="14"/>
      <c r="Q11367" s="13"/>
    </row>
    <row r="11368" spans="3:17" x14ac:dyDescent="0.25">
      <c r="C11368" s="12"/>
      <c r="D11368" s="7"/>
      <c r="P11368" s="14"/>
      <c r="Q11368" s="13"/>
    </row>
    <row r="11369" spans="3:17" x14ac:dyDescent="0.25">
      <c r="C11369" s="12"/>
      <c r="D11369" s="7"/>
      <c r="P11369" s="14"/>
      <c r="Q11369" s="13"/>
    </row>
    <row r="11370" spans="3:17" x14ac:dyDescent="0.25">
      <c r="C11370" s="12"/>
      <c r="D11370" s="7"/>
      <c r="P11370" s="14"/>
      <c r="Q11370" s="13"/>
    </row>
    <row r="11371" spans="3:17" x14ac:dyDescent="0.25">
      <c r="C11371" s="12"/>
      <c r="D11371" s="7"/>
      <c r="P11371" s="14"/>
      <c r="Q11371" s="13"/>
    </row>
    <row r="11372" spans="3:17" x14ac:dyDescent="0.25">
      <c r="C11372" s="12"/>
      <c r="D11372" s="7"/>
      <c r="P11372" s="14"/>
      <c r="Q11372" s="13"/>
    </row>
    <row r="11373" spans="3:17" x14ac:dyDescent="0.25">
      <c r="C11373" s="12"/>
      <c r="D11373" s="7"/>
      <c r="P11373" s="14"/>
      <c r="Q11373" s="13"/>
    </row>
    <row r="11374" spans="3:17" x14ac:dyDescent="0.25">
      <c r="C11374" s="12"/>
      <c r="D11374" s="7"/>
      <c r="P11374" s="14"/>
      <c r="Q11374" s="13"/>
    </row>
    <row r="11375" spans="3:17" x14ac:dyDescent="0.25">
      <c r="C11375" s="12"/>
      <c r="D11375" s="7"/>
      <c r="P11375" s="14"/>
      <c r="Q11375" s="13"/>
    </row>
    <row r="11376" spans="3:17" x14ac:dyDescent="0.25">
      <c r="C11376" s="12"/>
      <c r="D11376" s="7"/>
      <c r="P11376" s="14"/>
      <c r="Q11376" s="13"/>
    </row>
    <row r="11377" spans="3:17" x14ac:dyDescent="0.25">
      <c r="C11377" s="12"/>
      <c r="D11377" s="7"/>
      <c r="P11377" s="14"/>
      <c r="Q11377" s="13"/>
    </row>
    <row r="11378" spans="3:17" x14ac:dyDescent="0.25">
      <c r="C11378" s="12"/>
      <c r="D11378" s="7"/>
      <c r="P11378" s="14"/>
      <c r="Q11378" s="13"/>
    </row>
    <row r="11379" spans="3:17" x14ac:dyDescent="0.25">
      <c r="C11379" s="12"/>
      <c r="D11379" s="7"/>
      <c r="P11379" s="14"/>
      <c r="Q11379" s="13"/>
    </row>
    <row r="11380" spans="3:17" x14ac:dyDescent="0.25">
      <c r="C11380" s="12"/>
      <c r="D11380" s="7"/>
      <c r="P11380" s="14"/>
      <c r="Q11380" s="13"/>
    </row>
    <row r="11381" spans="3:17" x14ac:dyDescent="0.25">
      <c r="C11381" s="12"/>
      <c r="D11381" s="7"/>
      <c r="P11381" s="14"/>
      <c r="Q11381" s="13"/>
    </row>
    <row r="11382" spans="3:17" x14ac:dyDescent="0.25">
      <c r="C11382" s="12"/>
      <c r="D11382" s="7"/>
      <c r="P11382" s="14"/>
      <c r="Q11382" s="13"/>
    </row>
    <row r="11383" spans="3:17" x14ac:dyDescent="0.25">
      <c r="C11383" s="12"/>
      <c r="D11383" s="7"/>
      <c r="P11383" s="14"/>
      <c r="Q11383" s="13"/>
    </row>
    <row r="11384" spans="3:17" x14ac:dyDescent="0.25">
      <c r="C11384" s="12"/>
      <c r="D11384" s="7"/>
      <c r="P11384" s="14"/>
      <c r="Q11384" s="13"/>
    </row>
    <row r="11385" spans="3:17" x14ac:dyDescent="0.25">
      <c r="C11385" s="12"/>
      <c r="D11385" s="7"/>
      <c r="P11385" s="14"/>
      <c r="Q11385" s="13"/>
    </row>
    <row r="11386" spans="3:17" x14ac:dyDescent="0.25">
      <c r="C11386" s="12"/>
      <c r="D11386" s="7"/>
      <c r="P11386" s="14"/>
      <c r="Q11386" s="13"/>
    </row>
    <row r="11387" spans="3:17" x14ac:dyDescent="0.25">
      <c r="C11387" s="12"/>
      <c r="D11387" s="7"/>
      <c r="P11387" s="14"/>
      <c r="Q11387" s="13"/>
    </row>
    <row r="11388" spans="3:17" x14ac:dyDescent="0.25">
      <c r="C11388" s="12"/>
      <c r="D11388" s="7"/>
      <c r="P11388" s="14"/>
      <c r="Q11388" s="13"/>
    </row>
    <row r="11389" spans="3:17" x14ac:dyDescent="0.25">
      <c r="C11389" s="12"/>
      <c r="D11389" s="7"/>
      <c r="P11389" s="14"/>
      <c r="Q11389" s="13"/>
    </row>
    <row r="11390" spans="3:17" x14ac:dyDescent="0.25">
      <c r="C11390" s="12"/>
      <c r="D11390" s="7"/>
      <c r="P11390" s="14"/>
      <c r="Q11390" s="13"/>
    </row>
    <row r="11391" spans="3:17" x14ac:dyDescent="0.25">
      <c r="C11391" s="12"/>
      <c r="D11391" s="7"/>
      <c r="P11391" s="14"/>
      <c r="Q11391" s="13"/>
    </row>
    <row r="11392" spans="3:17" x14ac:dyDescent="0.25">
      <c r="C11392" s="12"/>
      <c r="D11392" s="7"/>
      <c r="P11392" s="14"/>
      <c r="Q11392" s="13"/>
    </row>
    <row r="11393" spans="3:17" x14ac:dyDescent="0.25">
      <c r="C11393" s="12"/>
      <c r="D11393" s="7"/>
      <c r="P11393" s="14"/>
      <c r="Q11393" s="13"/>
    </row>
    <row r="11394" spans="3:17" x14ac:dyDescent="0.25">
      <c r="C11394" s="12"/>
      <c r="D11394" s="7"/>
      <c r="P11394" s="14"/>
      <c r="Q11394" s="13"/>
    </row>
    <row r="11395" spans="3:17" x14ac:dyDescent="0.25">
      <c r="C11395" s="12"/>
      <c r="D11395" s="7"/>
      <c r="P11395" s="14"/>
      <c r="Q11395" s="13"/>
    </row>
    <row r="11396" spans="3:17" x14ac:dyDescent="0.25">
      <c r="C11396" s="12"/>
      <c r="D11396" s="7"/>
      <c r="P11396" s="14"/>
      <c r="Q11396" s="13"/>
    </row>
    <row r="11397" spans="3:17" x14ac:dyDescent="0.25">
      <c r="C11397" s="12"/>
      <c r="D11397" s="7"/>
      <c r="P11397" s="14"/>
      <c r="Q11397" s="13"/>
    </row>
    <row r="11398" spans="3:17" x14ac:dyDescent="0.25">
      <c r="C11398" s="12"/>
      <c r="D11398" s="7"/>
      <c r="P11398" s="14"/>
      <c r="Q11398" s="13"/>
    </row>
    <row r="11399" spans="3:17" x14ac:dyDescent="0.25">
      <c r="C11399" s="12"/>
      <c r="D11399" s="7"/>
      <c r="P11399" s="14"/>
      <c r="Q11399" s="13"/>
    </row>
    <row r="11400" spans="3:17" x14ac:dyDescent="0.25">
      <c r="C11400" s="12"/>
      <c r="D11400" s="7"/>
      <c r="P11400" s="14"/>
      <c r="Q11400" s="13"/>
    </row>
    <row r="11401" spans="3:17" x14ac:dyDescent="0.25">
      <c r="C11401" s="12"/>
      <c r="D11401" s="7"/>
      <c r="P11401" s="14"/>
      <c r="Q11401" s="13"/>
    </row>
    <row r="11402" spans="3:17" x14ac:dyDescent="0.25">
      <c r="C11402" s="12"/>
      <c r="D11402" s="7"/>
      <c r="P11402" s="14"/>
      <c r="Q11402" s="13"/>
    </row>
    <row r="11403" spans="3:17" x14ac:dyDescent="0.25">
      <c r="C11403" s="12"/>
      <c r="D11403" s="7"/>
      <c r="P11403" s="14"/>
      <c r="Q11403" s="13"/>
    </row>
    <row r="11404" spans="3:17" x14ac:dyDescent="0.25">
      <c r="C11404" s="12"/>
      <c r="D11404" s="7"/>
      <c r="P11404" s="14"/>
      <c r="Q11404" s="13"/>
    </row>
    <row r="11405" spans="3:17" x14ac:dyDescent="0.25">
      <c r="C11405" s="12"/>
      <c r="D11405" s="7"/>
      <c r="P11405" s="14"/>
      <c r="Q11405" s="13"/>
    </row>
    <row r="11406" spans="3:17" x14ac:dyDescent="0.25">
      <c r="C11406" s="12"/>
      <c r="D11406" s="7"/>
      <c r="P11406" s="14"/>
      <c r="Q11406" s="13"/>
    </row>
    <row r="11407" spans="3:17" x14ac:dyDescent="0.25">
      <c r="C11407" s="12"/>
      <c r="D11407" s="7"/>
      <c r="P11407" s="14"/>
      <c r="Q11407" s="13"/>
    </row>
    <row r="11408" spans="3:17" x14ac:dyDescent="0.25">
      <c r="C11408" s="12"/>
      <c r="D11408" s="7"/>
      <c r="P11408" s="14"/>
      <c r="Q11408" s="13"/>
    </row>
    <row r="11409" spans="3:17" x14ac:dyDescent="0.25">
      <c r="C11409" s="12"/>
      <c r="D11409" s="7"/>
      <c r="P11409" s="14"/>
      <c r="Q11409" s="13"/>
    </row>
    <row r="11410" spans="3:17" x14ac:dyDescent="0.25">
      <c r="C11410" s="12"/>
      <c r="D11410" s="7"/>
      <c r="P11410" s="14"/>
      <c r="Q11410" s="13"/>
    </row>
    <row r="11411" spans="3:17" x14ac:dyDescent="0.25">
      <c r="C11411" s="12"/>
      <c r="D11411" s="7"/>
      <c r="P11411" s="14"/>
      <c r="Q11411" s="13"/>
    </row>
    <row r="11412" spans="3:17" x14ac:dyDescent="0.25">
      <c r="C11412" s="12"/>
      <c r="D11412" s="7"/>
      <c r="P11412" s="14"/>
      <c r="Q11412" s="13"/>
    </row>
    <row r="11413" spans="3:17" x14ac:dyDescent="0.25">
      <c r="C11413" s="12"/>
      <c r="D11413" s="7"/>
      <c r="P11413" s="14"/>
      <c r="Q11413" s="13"/>
    </row>
    <row r="11414" spans="3:17" x14ac:dyDescent="0.25">
      <c r="C11414" s="12"/>
      <c r="D11414" s="7"/>
      <c r="P11414" s="14"/>
      <c r="Q11414" s="13"/>
    </row>
    <row r="11415" spans="3:17" x14ac:dyDescent="0.25">
      <c r="C11415" s="12"/>
      <c r="D11415" s="7"/>
      <c r="P11415" s="14"/>
      <c r="Q11415" s="13"/>
    </row>
    <row r="11416" spans="3:17" x14ac:dyDescent="0.25">
      <c r="C11416" s="12"/>
      <c r="D11416" s="7"/>
      <c r="P11416" s="14"/>
      <c r="Q11416" s="13"/>
    </row>
    <row r="11417" spans="3:17" x14ac:dyDescent="0.25">
      <c r="C11417" s="12"/>
      <c r="D11417" s="7"/>
      <c r="P11417" s="14"/>
      <c r="Q11417" s="13"/>
    </row>
    <row r="11418" spans="3:17" x14ac:dyDescent="0.25">
      <c r="C11418" s="12"/>
      <c r="D11418" s="7"/>
      <c r="P11418" s="14"/>
      <c r="Q11418" s="13"/>
    </row>
    <row r="11419" spans="3:17" x14ac:dyDescent="0.25">
      <c r="C11419" s="12"/>
      <c r="D11419" s="7"/>
      <c r="P11419" s="14"/>
      <c r="Q11419" s="13"/>
    </row>
    <row r="11420" spans="3:17" x14ac:dyDescent="0.25">
      <c r="C11420" s="12"/>
      <c r="D11420" s="7"/>
      <c r="P11420" s="14"/>
      <c r="Q11420" s="13"/>
    </row>
    <row r="11421" spans="3:17" x14ac:dyDescent="0.25">
      <c r="C11421" s="12"/>
      <c r="D11421" s="7"/>
      <c r="P11421" s="14"/>
      <c r="Q11421" s="13"/>
    </row>
    <row r="11422" spans="3:17" x14ac:dyDescent="0.25">
      <c r="C11422" s="12"/>
      <c r="D11422" s="7"/>
      <c r="P11422" s="14"/>
      <c r="Q11422" s="13"/>
    </row>
    <row r="11423" spans="3:17" x14ac:dyDescent="0.25">
      <c r="C11423" s="12"/>
      <c r="D11423" s="7"/>
      <c r="P11423" s="14"/>
      <c r="Q11423" s="13"/>
    </row>
    <row r="11424" spans="3:17" x14ac:dyDescent="0.25">
      <c r="C11424" s="12"/>
      <c r="D11424" s="7"/>
      <c r="P11424" s="14"/>
      <c r="Q11424" s="13"/>
    </row>
    <row r="11425" spans="3:17" x14ac:dyDescent="0.25">
      <c r="C11425" s="12"/>
      <c r="D11425" s="7"/>
      <c r="P11425" s="14"/>
      <c r="Q11425" s="13"/>
    </row>
    <row r="11426" spans="3:17" x14ac:dyDescent="0.25">
      <c r="C11426" s="12"/>
      <c r="D11426" s="7"/>
      <c r="P11426" s="14"/>
      <c r="Q11426" s="13"/>
    </row>
    <row r="11427" spans="3:17" x14ac:dyDescent="0.25">
      <c r="C11427" s="12"/>
      <c r="D11427" s="7"/>
      <c r="P11427" s="14"/>
      <c r="Q11427" s="13"/>
    </row>
    <row r="11428" spans="3:17" x14ac:dyDescent="0.25">
      <c r="C11428" s="12"/>
      <c r="D11428" s="7"/>
      <c r="P11428" s="14"/>
      <c r="Q11428" s="13"/>
    </row>
    <row r="11429" spans="3:17" x14ac:dyDescent="0.25">
      <c r="C11429" s="12"/>
      <c r="D11429" s="7"/>
      <c r="P11429" s="14"/>
      <c r="Q11429" s="13"/>
    </row>
    <row r="11430" spans="3:17" x14ac:dyDescent="0.25">
      <c r="C11430" s="12"/>
      <c r="D11430" s="7"/>
      <c r="P11430" s="14"/>
      <c r="Q11430" s="13"/>
    </row>
    <row r="11431" spans="3:17" x14ac:dyDescent="0.25">
      <c r="C11431" s="12"/>
      <c r="D11431" s="7"/>
      <c r="P11431" s="14"/>
      <c r="Q11431" s="13"/>
    </row>
    <row r="11432" spans="3:17" x14ac:dyDescent="0.25">
      <c r="C11432" s="12"/>
      <c r="D11432" s="7"/>
      <c r="P11432" s="14"/>
      <c r="Q11432" s="13"/>
    </row>
    <row r="11433" spans="3:17" x14ac:dyDescent="0.25">
      <c r="C11433" s="12"/>
      <c r="D11433" s="7"/>
      <c r="P11433" s="14"/>
      <c r="Q11433" s="13"/>
    </row>
    <row r="11434" spans="3:17" x14ac:dyDescent="0.25">
      <c r="C11434" s="12"/>
      <c r="D11434" s="7"/>
      <c r="P11434" s="14"/>
      <c r="Q11434" s="13"/>
    </row>
    <row r="11435" spans="3:17" x14ac:dyDescent="0.25">
      <c r="C11435" s="12"/>
      <c r="D11435" s="7"/>
      <c r="P11435" s="14"/>
      <c r="Q11435" s="13"/>
    </row>
    <row r="11436" spans="3:17" x14ac:dyDescent="0.25">
      <c r="C11436" s="12"/>
      <c r="D11436" s="7"/>
      <c r="P11436" s="14"/>
      <c r="Q11436" s="13"/>
    </row>
    <row r="11437" spans="3:17" x14ac:dyDescent="0.25">
      <c r="C11437" s="12"/>
      <c r="D11437" s="7"/>
      <c r="P11437" s="14"/>
      <c r="Q11437" s="13"/>
    </row>
    <row r="11438" spans="3:17" x14ac:dyDescent="0.25">
      <c r="C11438" s="12"/>
      <c r="D11438" s="7"/>
      <c r="P11438" s="14"/>
      <c r="Q11438" s="13"/>
    </row>
    <row r="11439" spans="3:17" x14ac:dyDescent="0.25">
      <c r="C11439" s="12"/>
      <c r="D11439" s="7"/>
      <c r="P11439" s="14"/>
      <c r="Q11439" s="13"/>
    </row>
    <row r="11440" spans="3:17" x14ac:dyDescent="0.25">
      <c r="C11440" s="12"/>
      <c r="D11440" s="7"/>
      <c r="P11440" s="14"/>
      <c r="Q11440" s="13"/>
    </row>
    <row r="11441" spans="3:17" x14ac:dyDescent="0.25">
      <c r="C11441" s="12"/>
      <c r="D11441" s="7"/>
      <c r="P11441" s="14"/>
      <c r="Q11441" s="13"/>
    </row>
    <row r="11442" spans="3:17" x14ac:dyDescent="0.25">
      <c r="C11442" s="12"/>
      <c r="D11442" s="7"/>
      <c r="P11442" s="14"/>
      <c r="Q11442" s="13"/>
    </row>
    <row r="11443" spans="3:17" x14ac:dyDescent="0.25">
      <c r="C11443" s="12"/>
      <c r="D11443" s="7"/>
      <c r="P11443" s="14"/>
      <c r="Q11443" s="13"/>
    </row>
    <row r="11444" spans="3:17" x14ac:dyDescent="0.25">
      <c r="C11444" s="12"/>
      <c r="D11444" s="7"/>
      <c r="P11444" s="14"/>
      <c r="Q11444" s="13"/>
    </row>
    <row r="11445" spans="3:17" x14ac:dyDescent="0.25">
      <c r="C11445" s="12"/>
      <c r="D11445" s="7"/>
      <c r="P11445" s="14"/>
      <c r="Q11445" s="13"/>
    </row>
    <row r="11446" spans="3:17" x14ac:dyDescent="0.25">
      <c r="C11446" s="12"/>
      <c r="D11446" s="7"/>
      <c r="P11446" s="14"/>
      <c r="Q11446" s="13"/>
    </row>
    <row r="11447" spans="3:17" x14ac:dyDescent="0.25">
      <c r="C11447" s="12"/>
      <c r="D11447" s="7"/>
      <c r="P11447" s="14"/>
      <c r="Q11447" s="13"/>
    </row>
    <row r="11448" spans="3:17" x14ac:dyDescent="0.25">
      <c r="C11448" s="12"/>
      <c r="D11448" s="7"/>
      <c r="P11448" s="14"/>
      <c r="Q11448" s="13"/>
    </row>
    <row r="11449" spans="3:17" x14ac:dyDescent="0.25">
      <c r="C11449" s="12"/>
      <c r="D11449" s="7"/>
      <c r="P11449" s="14"/>
      <c r="Q11449" s="13"/>
    </row>
    <row r="11450" spans="3:17" x14ac:dyDescent="0.25">
      <c r="C11450" s="12"/>
      <c r="D11450" s="7"/>
      <c r="P11450" s="14"/>
      <c r="Q11450" s="13"/>
    </row>
    <row r="11451" spans="3:17" x14ac:dyDescent="0.25">
      <c r="C11451" s="12"/>
      <c r="D11451" s="7"/>
      <c r="P11451" s="14"/>
      <c r="Q11451" s="13"/>
    </row>
    <row r="11452" spans="3:17" x14ac:dyDescent="0.25">
      <c r="C11452" s="12"/>
      <c r="D11452" s="7"/>
      <c r="P11452" s="14"/>
      <c r="Q11452" s="13"/>
    </row>
    <row r="11453" spans="3:17" x14ac:dyDescent="0.25">
      <c r="C11453" s="12"/>
      <c r="D11453" s="7"/>
      <c r="P11453" s="14"/>
      <c r="Q11453" s="13"/>
    </row>
    <row r="11454" spans="3:17" x14ac:dyDescent="0.25">
      <c r="C11454" s="12"/>
      <c r="D11454" s="7"/>
      <c r="P11454" s="14"/>
      <c r="Q11454" s="13"/>
    </row>
    <row r="11455" spans="3:17" x14ac:dyDescent="0.25">
      <c r="C11455" s="12"/>
      <c r="D11455" s="7"/>
      <c r="P11455" s="14"/>
      <c r="Q11455" s="13"/>
    </row>
    <row r="11456" spans="3:17" x14ac:dyDescent="0.25">
      <c r="C11456" s="12"/>
      <c r="D11456" s="7"/>
      <c r="P11456" s="14"/>
      <c r="Q11456" s="13"/>
    </row>
    <row r="11457" spans="3:17" x14ac:dyDescent="0.25">
      <c r="C11457" s="12"/>
      <c r="D11457" s="7"/>
      <c r="P11457" s="14"/>
      <c r="Q11457" s="13"/>
    </row>
    <row r="11458" spans="3:17" x14ac:dyDescent="0.25">
      <c r="C11458" s="12"/>
      <c r="D11458" s="7"/>
      <c r="P11458" s="14"/>
      <c r="Q11458" s="13"/>
    </row>
    <row r="11459" spans="3:17" x14ac:dyDescent="0.25">
      <c r="C11459" s="12"/>
      <c r="D11459" s="7"/>
      <c r="P11459" s="14"/>
      <c r="Q11459" s="13"/>
    </row>
    <row r="11460" spans="3:17" x14ac:dyDescent="0.25">
      <c r="C11460" s="12"/>
      <c r="D11460" s="7"/>
      <c r="P11460" s="14"/>
      <c r="Q11460" s="13"/>
    </row>
    <row r="11461" spans="3:17" x14ac:dyDescent="0.25">
      <c r="C11461" s="12"/>
      <c r="D11461" s="7"/>
      <c r="P11461" s="14"/>
      <c r="Q11461" s="13"/>
    </row>
    <row r="11462" spans="3:17" x14ac:dyDescent="0.25">
      <c r="C11462" s="12"/>
      <c r="D11462" s="7"/>
      <c r="P11462" s="14"/>
      <c r="Q11462" s="13"/>
    </row>
    <row r="11463" spans="3:17" x14ac:dyDescent="0.25">
      <c r="C11463" s="12"/>
      <c r="D11463" s="7"/>
      <c r="P11463" s="14"/>
      <c r="Q11463" s="13"/>
    </row>
    <row r="11464" spans="3:17" x14ac:dyDescent="0.25">
      <c r="C11464" s="12"/>
      <c r="D11464" s="7"/>
      <c r="P11464" s="14"/>
      <c r="Q11464" s="13"/>
    </row>
    <row r="11465" spans="3:17" x14ac:dyDescent="0.25">
      <c r="C11465" s="12"/>
      <c r="D11465" s="7"/>
      <c r="P11465" s="14"/>
      <c r="Q11465" s="13"/>
    </row>
    <row r="11466" spans="3:17" x14ac:dyDescent="0.25">
      <c r="C11466" s="12"/>
      <c r="D11466" s="7"/>
      <c r="P11466" s="14"/>
      <c r="Q11466" s="13"/>
    </row>
    <row r="11467" spans="3:17" x14ac:dyDescent="0.25">
      <c r="C11467" s="12"/>
      <c r="D11467" s="7"/>
      <c r="P11467" s="14"/>
      <c r="Q11467" s="13"/>
    </row>
    <row r="11468" spans="3:17" x14ac:dyDescent="0.25">
      <c r="C11468" s="12"/>
      <c r="D11468" s="7"/>
      <c r="P11468" s="14"/>
      <c r="Q11468" s="13"/>
    </row>
    <row r="11469" spans="3:17" x14ac:dyDescent="0.25">
      <c r="C11469" s="12"/>
      <c r="D11469" s="7"/>
      <c r="P11469" s="14"/>
      <c r="Q11469" s="13"/>
    </row>
    <row r="11470" spans="3:17" x14ac:dyDescent="0.25">
      <c r="C11470" s="12"/>
      <c r="D11470" s="7"/>
      <c r="P11470" s="14"/>
      <c r="Q11470" s="13"/>
    </row>
    <row r="11471" spans="3:17" x14ac:dyDescent="0.25">
      <c r="C11471" s="12"/>
      <c r="D11471" s="7"/>
      <c r="P11471" s="14"/>
      <c r="Q11471" s="13"/>
    </row>
    <row r="11472" spans="3:17" x14ac:dyDescent="0.25">
      <c r="C11472" s="12"/>
      <c r="D11472" s="7"/>
      <c r="P11472" s="14"/>
      <c r="Q11472" s="13"/>
    </row>
    <row r="11473" spans="3:17" x14ac:dyDescent="0.25">
      <c r="C11473" s="12"/>
      <c r="D11473" s="7"/>
      <c r="P11473" s="14"/>
      <c r="Q11473" s="13"/>
    </row>
    <row r="11474" spans="3:17" x14ac:dyDescent="0.25">
      <c r="C11474" s="12"/>
      <c r="D11474" s="7"/>
      <c r="P11474" s="14"/>
      <c r="Q11474" s="13"/>
    </row>
    <row r="11475" spans="3:17" x14ac:dyDescent="0.25">
      <c r="C11475" s="12"/>
      <c r="D11475" s="7"/>
      <c r="P11475" s="14"/>
      <c r="Q11475" s="13"/>
    </row>
    <row r="11476" spans="3:17" x14ac:dyDescent="0.25">
      <c r="C11476" s="12"/>
      <c r="D11476" s="7"/>
      <c r="P11476" s="14"/>
      <c r="Q11476" s="13"/>
    </row>
    <row r="11477" spans="3:17" x14ac:dyDescent="0.25">
      <c r="C11477" s="12"/>
      <c r="D11477" s="7"/>
      <c r="P11477" s="14"/>
      <c r="Q11477" s="13"/>
    </row>
    <row r="11478" spans="3:17" x14ac:dyDescent="0.25">
      <c r="C11478" s="12"/>
      <c r="D11478" s="7"/>
      <c r="P11478" s="14"/>
      <c r="Q11478" s="13"/>
    </row>
    <row r="11479" spans="3:17" x14ac:dyDescent="0.25">
      <c r="C11479" s="12"/>
      <c r="D11479" s="7"/>
      <c r="P11479" s="14"/>
      <c r="Q11479" s="13"/>
    </row>
    <row r="11480" spans="3:17" x14ac:dyDescent="0.25">
      <c r="C11480" s="12"/>
      <c r="D11480" s="7"/>
      <c r="P11480" s="14"/>
      <c r="Q11480" s="13"/>
    </row>
    <row r="11481" spans="3:17" x14ac:dyDescent="0.25">
      <c r="C11481" s="12"/>
      <c r="D11481" s="7"/>
      <c r="P11481" s="14"/>
      <c r="Q11481" s="13"/>
    </row>
    <row r="11482" spans="3:17" x14ac:dyDescent="0.25">
      <c r="C11482" s="12"/>
      <c r="D11482" s="7"/>
      <c r="P11482" s="14"/>
      <c r="Q11482" s="13"/>
    </row>
    <row r="11483" spans="3:17" x14ac:dyDescent="0.25">
      <c r="C11483" s="12"/>
      <c r="D11483" s="7"/>
      <c r="P11483" s="14"/>
      <c r="Q11483" s="13"/>
    </row>
    <row r="11484" spans="3:17" x14ac:dyDescent="0.25">
      <c r="C11484" s="12"/>
      <c r="D11484" s="7"/>
      <c r="P11484" s="14"/>
      <c r="Q11484" s="13"/>
    </row>
    <row r="11485" spans="3:17" x14ac:dyDescent="0.25">
      <c r="C11485" s="12"/>
      <c r="D11485" s="7"/>
      <c r="P11485" s="14"/>
      <c r="Q11485" s="13"/>
    </row>
    <row r="11486" spans="3:17" x14ac:dyDescent="0.25">
      <c r="C11486" s="12"/>
      <c r="D11486" s="7"/>
      <c r="P11486" s="14"/>
      <c r="Q11486" s="13"/>
    </row>
    <row r="11487" spans="3:17" x14ac:dyDescent="0.25">
      <c r="C11487" s="12"/>
      <c r="D11487" s="7"/>
      <c r="P11487" s="14"/>
      <c r="Q11487" s="13"/>
    </row>
    <row r="11488" spans="3:17" x14ac:dyDescent="0.25">
      <c r="C11488" s="12"/>
      <c r="D11488" s="7"/>
      <c r="P11488" s="14"/>
      <c r="Q11488" s="13"/>
    </row>
    <row r="11489" spans="3:17" x14ac:dyDescent="0.25">
      <c r="C11489" s="12"/>
      <c r="D11489" s="7"/>
      <c r="P11489" s="14"/>
      <c r="Q11489" s="13"/>
    </row>
    <row r="11490" spans="3:17" x14ac:dyDescent="0.25">
      <c r="C11490" s="12"/>
      <c r="D11490" s="7"/>
      <c r="P11490" s="14"/>
      <c r="Q11490" s="13"/>
    </row>
    <row r="11491" spans="3:17" x14ac:dyDescent="0.25">
      <c r="C11491" s="12"/>
      <c r="D11491" s="7"/>
      <c r="P11491" s="14"/>
      <c r="Q11491" s="13"/>
    </row>
    <row r="11492" spans="3:17" x14ac:dyDescent="0.25">
      <c r="C11492" s="12"/>
      <c r="D11492" s="7"/>
      <c r="P11492" s="14"/>
      <c r="Q11492" s="13"/>
    </row>
    <row r="11493" spans="3:17" x14ac:dyDescent="0.25">
      <c r="C11493" s="12"/>
      <c r="D11493" s="7"/>
      <c r="P11493" s="14"/>
      <c r="Q11493" s="13"/>
    </row>
    <row r="11494" spans="3:17" x14ac:dyDescent="0.25">
      <c r="C11494" s="12"/>
      <c r="D11494" s="7"/>
      <c r="P11494" s="14"/>
      <c r="Q11494" s="13"/>
    </row>
    <row r="11495" spans="3:17" x14ac:dyDescent="0.25">
      <c r="C11495" s="12"/>
      <c r="D11495" s="7"/>
      <c r="P11495" s="14"/>
      <c r="Q11495" s="13"/>
    </row>
    <row r="11496" spans="3:17" x14ac:dyDescent="0.25">
      <c r="C11496" s="12"/>
      <c r="D11496" s="7"/>
      <c r="P11496" s="14"/>
      <c r="Q11496" s="13"/>
    </row>
    <row r="11497" spans="3:17" x14ac:dyDescent="0.25">
      <c r="C11497" s="12"/>
      <c r="D11497" s="7"/>
      <c r="P11497" s="14"/>
      <c r="Q11497" s="13"/>
    </row>
    <row r="11498" spans="3:17" x14ac:dyDescent="0.25">
      <c r="C11498" s="12"/>
      <c r="D11498" s="7"/>
      <c r="P11498" s="14"/>
      <c r="Q11498" s="13"/>
    </row>
    <row r="11499" spans="3:17" x14ac:dyDescent="0.25">
      <c r="C11499" s="12"/>
      <c r="D11499" s="7"/>
      <c r="P11499" s="14"/>
      <c r="Q11499" s="13"/>
    </row>
    <row r="11500" spans="3:17" x14ac:dyDescent="0.25">
      <c r="C11500" s="12"/>
      <c r="D11500" s="7"/>
      <c r="P11500" s="14"/>
      <c r="Q11500" s="13"/>
    </row>
    <row r="11501" spans="3:17" x14ac:dyDescent="0.25">
      <c r="C11501" s="12"/>
      <c r="D11501" s="7"/>
      <c r="P11501" s="14"/>
      <c r="Q11501" s="13"/>
    </row>
    <row r="11502" spans="3:17" x14ac:dyDescent="0.25">
      <c r="C11502" s="12"/>
      <c r="D11502" s="7"/>
      <c r="P11502" s="14"/>
      <c r="Q11502" s="13"/>
    </row>
    <row r="11503" spans="3:17" x14ac:dyDescent="0.25">
      <c r="C11503" s="12"/>
      <c r="D11503" s="7"/>
      <c r="P11503" s="14"/>
      <c r="Q11503" s="13"/>
    </row>
    <row r="11504" spans="3:17" x14ac:dyDescent="0.25">
      <c r="C11504" s="12"/>
      <c r="D11504" s="7"/>
      <c r="P11504" s="14"/>
      <c r="Q11504" s="13"/>
    </row>
    <row r="11505" spans="3:17" x14ac:dyDescent="0.25">
      <c r="C11505" s="12"/>
      <c r="D11505" s="7"/>
      <c r="P11505" s="14"/>
      <c r="Q11505" s="13"/>
    </row>
    <row r="11506" spans="3:17" x14ac:dyDescent="0.25">
      <c r="C11506" s="12"/>
      <c r="D11506" s="7"/>
      <c r="P11506" s="14"/>
      <c r="Q11506" s="13"/>
    </row>
    <row r="11507" spans="3:17" x14ac:dyDescent="0.25">
      <c r="C11507" s="12"/>
      <c r="D11507" s="7"/>
      <c r="P11507" s="14"/>
      <c r="Q11507" s="13"/>
    </row>
    <row r="11508" spans="3:17" x14ac:dyDescent="0.25">
      <c r="C11508" s="12"/>
      <c r="D11508" s="7"/>
      <c r="P11508" s="14"/>
      <c r="Q11508" s="13"/>
    </row>
    <row r="11509" spans="3:17" x14ac:dyDescent="0.25">
      <c r="C11509" s="12"/>
      <c r="D11509" s="7"/>
      <c r="P11509" s="14"/>
      <c r="Q11509" s="13"/>
    </row>
    <row r="11510" spans="3:17" x14ac:dyDescent="0.25">
      <c r="C11510" s="12"/>
      <c r="D11510" s="7"/>
      <c r="P11510" s="14"/>
      <c r="Q11510" s="13"/>
    </row>
    <row r="11511" spans="3:17" x14ac:dyDescent="0.25">
      <c r="C11511" s="12"/>
      <c r="D11511" s="7"/>
      <c r="P11511" s="14"/>
      <c r="Q11511" s="13"/>
    </row>
    <row r="11512" spans="3:17" x14ac:dyDescent="0.25">
      <c r="C11512" s="12"/>
      <c r="D11512" s="7"/>
      <c r="P11512" s="14"/>
      <c r="Q11512" s="13"/>
    </row>
    <row r="11513" spans="3:17" x14ac:dyDescent="0.25">
      <c r="C11513" s="12"/>
      <c r="D11513" s="7"/>
      <c r="P11513" s="14"/>
      <c r="Q11513" s="13"/>
    </row>
    <row r="11514" spans="3:17" x14ac:dyDescent="0.25">
      <c r="C11514" s="12"/>
      <c r="D11514" s="7"/>
      <c r="P11514" s="14"/>
      <c r="Q11514" s="13"/>
    </row>
    <row r="11515" spans="3:17" x14ac:dyDescent="0.25">
      <c r="C11515" s="12"/>
      <c r="D11515" s="7"/>
      <c r="P11515" s="14"/>
      <c r="Q11515" s="13"/>
    </row>
    <row r="11516" spans="3:17" x14ac:dyDescent="0.25">
      <c r="C11516" s="12"/>
      <c r="D11516" s="7"/>
      <c r="P11516" s="14"/>
      <c r="Q11516" s="13"/>
    </row>
    <row r="11517" spans="3:17" x14ac:dyDescent="0.25">
      <c r="C11517" s="12"/>
      <c r="D11517" s="7"/>
      <c r="P11517" s="14"/>
      <c r="Q11517" s="13"/>
    </row>
    <row r="11518" spans="3:17" x14ac:dyDescent="0.25">
      <c r="C11518" s="12"/>
      <c r="D11518" s="7"/>
      <c r="P11518" s="14"/>
      <c r="Q11518" s="13"/>
    </row>
    <row r="11519" spans="3:17" x14ac:dyDescent="0.25">
      <c r="C11519" s="12"/>
      <c r="D11519" s="7"/>
      <c r="P11519" s="14"/>
      <c r="Q11519" s="13"/>
    </row>
    <row r="11520" spans="3:17" x14ac:dyDescent="0.25">
      <c r="C11520" s="12"/>
      <c r="D11520" s="7"/>
      <c r="P11520" s="14"/>
      <c r="Q11520" s="13"/>
    </row>
    <row r="11521" spans="3:17" x14ac:dyDescent="0.25">
      <c r="C11521" s="12"/>
      <c r="D11521" s="7"/>
      <c r="P11521" s="14"/>
      <c r="Q11521" s="13"/>
    </row>
    <row r="11522" spans="3:17" x14ac:dyDescent="0.25">
      <c r="C11522" s="12"/>
      <c r="D11522" s="7"/>
      <c r="P11522" s="14"/>
      <c r="Q11522" s="13"/>
    </row>
    <row r="11523" spans="3:17" x14ac:dyDescent="0.25">
      <c r="C11523" s="12"/>
      <c r="D11523" s="7"/>
      <c r="P11523" s="14"/>
      <c r="Q11523" s="13"/>
    </row>
    <row r="11524" spans="3:17" x14ac:dyDescent="0.25">
      <c r="C11524" s="12"/>
      <c r="D11524" s="7"/>
      <c r="P11524" s="14"/>
      <c r="Q11524" s="13"/>
    </row>
    <row r="11525" spans="3:17" x14ac:dyDescent="0.25">
      <c r="C11525" s="12"/>
      <c r="D11525" s="7"/>
      <c r="P11525" s="14"/>
      <c r="Q11525" s="13"/>
    </row>
    <row r="11526" spans="3:17" x14ac:dyDescent="0.25">
      <c r="C11526" s="12"/>
      <c r="D11526" s="7"/>
      <c r="P11526" s="14"/>
      <c r="Q11526" s="13"/>
    </row>
    <row r="11527" spans="3:17" x14ac:dyDescent="0.25">
      <c r="C11527" s="12"/>
      <c r="D11527" s="7"/>
      <c r="P11527" s="14"/>
      <c r="Q11527" s="13"/>
    </row>
    <row r="11528" spans="3:17" x14ac:dyDescent="0.25">
      <c r="C11528" s="12"/>
      <c r="D11528" s="7"/>
      <c r="P11528" s="14"/>
      <c r="Q11528" s="13"/>
    </row>
    <row r="11529" spans="3:17" x14ac:dyDescent="0.25">
      <c r="C11529" s="12"/>
      <c r="D11529" s="7"/>
      <c r="P11529" s="14"/>
      <c r="Q11529" s="13"/>
    </row>
    <row r="11530" spans="3:17" x14ac:dyDescent="0.25">
      <c r="C11530" s="12"/>
      <c r="D11530" s="7"/>
      <c r="P11530" s="14"/>
      <c r="Q11530" s="13"/>
    </row>
    <row r="11531" spans="3:17" x14ac:dyDescent="0.25">
      <c r="C11531" s="12"/>
      <c r="D11531" s="7"/>
      <c r="P11531" s="14"/>
      <c r="Q11531" s="13"/>
    </row>
    <row r="11532" spans="3:17" x14ac:dyDescent="0.25">
      <c r="C11532" s="12"/>
      <c r="D11532" s="7"/>
      <c r="P11532" s="14"/>
      <c r="Q11532" s="13"/>
    </row>
    <row r="11533" spans="3:17" x14ac:dyDescent="0.25">
      <c r="C11533" s="12"/>
      <c r="D11533" s="7"/>
      <c r="P11533" s="14"/>
      <c r="Q11533" s="13"/>
    </row>
    <row r="11534" spans="3:17" x14ac:dyDescent="0.25">
      <c r="C11534" s="12"/>
      <c r="D11534" s="7"/>
      <c r="P11534" s="14"/>
      <c r="Q11534" s="13"/>
    </row>
    <row r="11535" spans="3:17" x14ac:dyDescent="0.25">
      <c r="C11535" s="12"/>
      <c r="D11535" s="7"/>
      <c r="P11535" s="14"/>
      <c r="Q11535" s="13"/>
    </row>
    <row r="11536" spans="3:17" x14ac:dyDescent="0.25">
      <c r="C11536" s="12"/>
      <c r="D11536" s="7"/>
      <c r="P11536" s="14"/>
      <c r="Q11536" s="13"/>
    </row>
    <row r="11537" spans="3:17" x14ac:dyDescent="0.25">
      <c r="C11537" s="12"/>
      <c r="D11537" s="7"/>
      <c r="P11537" s="14"/>
      <c r="Q11537" s="13"/>
    </row>
    <row r="11538" spans="3:17" x14ac:dyDescent="0.25">
      <c r="C11538" s="12"/>
      <c r="D11538" s="7"/>
      <c r="P11538" s="14"/>
      <c r="Q11538" s="13"/>
    </row>
    <row r="11539" spans="3:17" x14ac:dyDescent="0.25">
      <c r="C11539" s="12"/>
      <c r="D11539" s="7"/>
      <c r="P11539" s="14"/>
      <c r="Q11539" s="13"/>
    </row>
    <row r="11540" spans="3:17" x14ac:dyDescent="0.25">
      <c r="C11540" s="12"/>
      <c r="D11540" s="7"/>
      <c r="P11540" s="14"/>
      <c r="Q11540" s="13"/>
    </row>
    <row r="11541" spans="3:17" x14ac:dyDescent="0.25">
      <c r="C11541" s="12"/>
      <c r="D11541" s="7"/>
      <c r="P11541" s="14"/>
      <c r="Q11541" s="13"/>
    </row>
    <row r="11542" spans="3:17" x14ac:dyDescent="0.25">
      <c r="C11542" s="12"/>
      <c r="D11542" s="7"/>
      <c r="P11542" s="14"/>
      <c r="Q11542" s="13"/>
    </row>
    <row r="11543" spans="3:17" x14ac:dyDescent="0.25">
      <c r="C11543" s="12"/>
      <c r="D11543" s="7"/>
      <c r="P11543" s="14"/>
      <c r="Q11543" s="13"/>
    </row>
    <row r="11544" spans="3:17" x14ac:dyDescent="0.25">
      <c r="C11544" s="12"/>
      <c r="D11544" s="7"/>
      <c r="P11544" s="14"/>
      <c r="Q11544" s="13"/>
    </row>
    <row r="11545" spans="3:17" x14ac:dyDescent="0.25">
      <c r="C11545" s="12"/>
      <c r="D11545" s="7"/>
      <c r="P11545" s="14"/>
      <c r="Q11545" s="13"/>
    </row>
    <row r="11546" spans="3:17" x14ac:dyDescent="0.25">
      <c r="C11546" s="12"/>
      <c r="D11546" s="7"/>
      <c r="P11546" s="14"/>
      <c r="Q11546" s="13"/>
    </row>
    <row r="11547" spans="3:17" x14ac:dyDescent="0.25">
      <c r="C11547" s="12"/>
      <c r="D11547" s="7"/>
      <c r="P11547" s="14"/>
      <c r="Q11547" s="13"/>
    </row>
    <row r="11548" spans="3:17" x14ac:dyDescent="0.25">
      <c r="C11548" s="12"/>
      <c r="D11548" s="7"/>
      <c r="P11548" s="14"/>
      <c r="Q11548" s="13"/>
    </row>
    <row r="11549" spans="3:17" x14ac:dyDescent="0.25">
      <c r="C11549" s="12"/>
      <c r="D11549" s="7"/>
      <c r="P11549" s="14"/>
      <c r="Q11549" s="13"/>
    </row>
    <row r="11550" spans="3:17" x14ac:dyDescent="0.25">
      <c r="C11550" s="12"/>
      <c r="D11550" s="7"/>
      <c r="P11550" s="14"/>
      <c r="Q11550" s="13"/>
    </row>
    <row r="11551" spans="3:17" x14ac:dyDescent="0.25">
      <c r="C11551" s="12"/>
      <c r="D11551" s="7"/>
      <c r="P11551" s="14"/>
      <c r="Q11551" s="13"/>
    </row>
    <row r="11552" spans="3:17" x14ac:dyDescent="0.25">
      <c r="C11552" s="12"/>
      <c r="D11552" s="7"/>
      <c r="P11552" s="14"/>
      <c r="Q11552" s="13"/>
    </row>
    <row r="11553" spans="3:17" x14ac:dyDescent="0.25">
      <c r="C11553" s="12"/>
      <c r="D11553" s="7"/>
      <c r="P11553" s="14"/>
      <c r="Q11553" s="13"/>
    </row>
    <row r="11554" spans="3:17" x14ac:dyDescent="0.25">
      <c r="C11554" s="12"/>
      <c r="D11554" s="7"/>
      <c r="P11554" s="14"/>
      <c r="Q11554" s="13"/>
    </row>
    <row r="11555" spans="3:17" x14ac:dyDescent="0.25">
      <c r="C11555" s="12"/>
      <c r="D11555" s="7"/>
      <c r="P11555" s="14"/>
      <c r="Q11555" s="13"/>
    </row>
    <row r="11556" spans="3:17" x14ac:dyDescent="0.25">
      <c r="C11556" s="12"/>
      <c r="D11556" s="7"/>
      <c r="P11556" s="14"/>
      <c r="Q11556" s="13"/>
    </row>
    <row r="11557" spans="3:17" x14ac:dyDescent="0.25">
      <c r="C11557" s="12"/>
      <c r="D11557" s="7"/>
      <c r="P11557" s="14"/>
      <c r="Q11557" s="13"/>
    </row>
    <row r="11558" spans="3:17" x14ac:dyDescent="0.25">
      <c r="C11558" s="12"/>
      <c r="D11558" s="7"/>
      <c r="P11558" s="14"/>
      <c r="Q11558" s="13"/>
    </row>
    <row r="11559" spans="3:17" x14ac:dyDescent="0.25">
      <c r="C11559" s="12"/>
      <c r="D11559" s="7"/>
      <c r="P11559" s="14"/>
      <c r="Q11559" s="13"/>
    </row>
    <row r="11560" spans="3:17" x14ac:dyDescent="0.25">
      <c r="C11560" s="12"/>
      <c r="D11560" s="7"/>
      <c r="P11560" s="14"/>
      <c r="Q11560" s="13"/>
    </row>
    <row r="11561" spans="3:17" x14ac:dyDescent="0.25">
      <c r="C11561" s="12"/>
      <c r="D11561" s="7"/>
      <c r="P11561" s="14"/>
      <c r="Q11561" s="13"/>
    </row>
    <row r="11562" spans="3:17" x14ac:dyDescent="0.25">
      <c r="C11562" s="12"/>
      <c r="D11562" s="7"/>
      <c r="P11562" s="14"/>
      <c r="Q11562" s="13"/>
    </row>
    <row r="11563" spans="3:17" x14ac:dyDescent="0.25">
      <c r="C11563" s="12"/>
      <c r="D11563" s="7"/>
      <c r="P11563" s="14"/>
      <c r="Q11563" s="13"/>
    </row>
    <row r="11564" spans="3:17" x14ac:dyDescent="0.25">
      <c r="C11564" s="12"/>
      <c r="D11564" s="7"/>
      <c r="P11564" s="14"/>
      <c r="Q11564" s="13"/>
    </row>
    <row r="11565" spans="3:17" x14ac:dyDescent="0.25">
      <c r="C11565" s="12"/>
      <c r="D11565" s="7"/>
      <c r="P11565" s="14"/>
      <c r="Q11565" s="13"/>
    </row>
    <row r="11566" spans="3:17" x14ac:dyDescent="0.25">
      <c r="C11566" s="12"/>
      <c r="D11566" s="7"/>
      <c r="P11566" s="14"/>
      <c r="Q11566" s="13"/>
    </row>
    <row r="11567" spans="3:17" x14ac:dyDescent="0.25">
      <c r="C11567" s="12"/>
      <c r="D11567" s="7"/>
      <c r="P11567" s="14"/>
      <c r="Q11567" s="13"/>
    </row>
    <row r="11568" spans="3:17" x14ac:dyDescent="0.25">
      <c r="C11568" s="12"/>
      <c r="D11568" s="7"/>
      <c r="P11568" s="14"/>
      <c r="Q11568" s="13"/>
    </row>
    <row r="11569" spans="3:17" x14ac:dyDescent="0.25">
      <c r="C11569" s="12"/>
      <c r="D11569" s="7"/>
      <c r="P11569" s="14"/>
      <c r="Q11569" s="13"/>
    </row>
    <row r="11570" spans="3:17" x14ac:dyDescent="0.25">
      <c r="C11570" s="12"/>
      <c r="D11570" s="7"/>
      <c r="P11570" s="14"/>
      <c r="Q11570" s="13"/>
    </row>
    <row r="11571" spans="3:17" x14ac:dyDescent="0.25">
      <c r="C11571" s="12"/>
      <c r="D11571" s="7"/>
      <c r="P11571" s="14"/>
      <c r="Q11571" s="13"/>
    </row>
    <row r="11572" spans="3:17" x14ac:dyDescent="0.25">
      <c r="C11572" s="12"/>
      <c r="D11572" s="7"/>
      <c r="P11572" s="14"/>
      <c r="Q11572" s="13"/>
    </row>
    <row r="11573" spans="3:17" x14ac:dyDescent="0.25">
      <c r="C11573" s="12"/>
      <c r="D11573" s="7"/>
      <c r="P11573" s="14"/>
      <c r="Q11573" s="13"/>
    </row>
    <row r="11574" spans="3:17" x14ac:dyDescent="0.25">
      <c r="C11574" s="12"/>
      <c r="D11574" s="7"/>
      <c r="P11574" s="14"/>
      <c r="Q11574" s="13"/>
    </row>
    <row r="11575" spans="3:17" x14ac:dyDescent="0.25">
      <c r="C11575" s="12"/>
      <c r="D11575" s="7"/>
      <c r="P11575" s="14"/>
      <c r="Q11575" s="13"/>
    </row>
    <row r="11576" spans="3:17" x14ac:dyDescent="0.25">
      <c r="C11576" s="12"/>
      <c r="D11576" s="7"/>
      <c r="P11576" s="14"/>
      <c r="Q11576" s="13"/>
    </row>
    <row r="11577" spans="3:17" x14ac:dyDescent="0.25">
      <c r="C11577" s="12"/>
      <c r="D11577" s="7"/>
      <c r="P11577" s="14"/>
      <c r="Q11577" s="13"/>
    </row>
    <row r="11578" spans="3:17" x14ac:dyDescent="0.25">
      <c r="C11578" s="12"/>
      <c r="D11578" s="7"/>
      <c r="P11578" s="14"/>
      <c r="Q11578" s="13"/>
    </row>
    <row r="11579" spans="3:17" x14ac:dyDescent="0.25">
      <c r="C11579" s="12"/>
      <c r="D11579" s="7"/>
      <c r="P11579" s="14"/>
      <c r="Q11579" s="13"/>
    </row>
    <row r="11580" spans="3:17" x14ac:dyDescent="0.25">
      <c r="C11580" s="12"/>
      <c r="D11580" s="7"/>
      <c r="P11580" s="14"/>
      <c r="Q11580" s="13"/>
    </row>
    <row r="11581" spans="3:17" x14ac:dyDescent="0.25">
      <c r="C11581" s="12"/>
      <c r="D11581" s="7"/>
      <c r="P11581" s="14"/>
      <c r="Q11581" s="13"/>
    </row>
    <row r="11582" spans="3:17" x14ac:dyDescent="0.25">
      <c r="C11582" s="12"/>
      <c r="D11582" s="7"/>
      <c r="P11582" s="14"/>
      <c r="Q11582" s="13"/>
    </row>
    <row r="11583" spans="3:17" x14ac:dyDescent="0.25">
      <c r="C11583" s="12"/>
      <c r="D11583" s="7"/>
      <c r="P11583" s="14"/>
      <c r="Q11583" s="13"/>
    </row>
    <row r="11584" spans="3:17" x14ac:dyDescent="0.25">
      <c r="C11584" s="12"/>
      <c r="D11584" s="7"/>
      <c r="P11584" s="14"/>
      <c r="Q11584" s="13"/>
    </row>
    <row r="11585" spans="3:17" x14ac:dyDescent="0.25">
      <c r="C11585" s="12"/>
      <c r="D11585" s="7"/>
      <c r="P11585" s="14"/>
      <c r="Q11585" s="13"/>
    </row>
    <row r="11586" spans="3:17" x14ac:dyDescent="0.25">
      <c r="C11586" s="12"/>
      <c r="D11586" s="7"/>
      <c r="P11586" s="14"/>
      <c r="Q11586" s="13"/>
    </row>
    <row r="11587" spans="3:17" x14ac:dyDescent="0.25">
      <c r="C11587" s="12"/>
      <c r="D11587" s="7"/>
      <c r="P11587" s="14"/>
      <c r="Q11587" s="13"/>
    </row>
    <row r="11588" spans="3:17" x14ac:dyDescent="0.25">
      <c r="C11588" s="12"/>
      <c r="D11588" s="7"/>
      <c r="P11588" s="14"/>
      <c r="Q11588" s="13"/>
    </row>
    <row r="11589" spans="3:17" x14ac:dyDescent="0.25">
      <c r="C11589" s="12"/>
      <c r="D11589" s="7"/>
      <c r="P11589" s="14"/>
      <c r="Q11589" s="13"/>
    </row>
    <row r="11590" spans="3:17" x14ac:dyDescent="0.25">
      <c r="C11590" s="12"/>
      <c r="D11590" s="7"/>
      <c r="P11590" s="14"/>
      <c r="Q11590" s="13"/>
    </row>
    <row r="11591" spans="3:17" x14ac:dyDescent="0.25">
      <c r="C11591" s="12"/>
      <c r="D11591" s="7"/>
      <c r="P11591" s="14"/>
      <c r="Q11591" s="13"/>
    </row>
    <row r="11592" spans="3:17" x14ac:dyDescent="0.25">
      <c r="C11592" s="12"/>
      <c r="D11592" s="7"/>
      <c r="P11592" s="14"/>
      <c r="Q11592" s="13"/>
    </row>
    <row r="11593" spans="3:17" x14ac:dyDescent="0.25">
      <c r="C11593" s="12"/>
      <c r="D11593" s="7"/>
      <c r="P11593" s="14"/>
      <c r="Q11593" s="13"/>
    </row>
    <row r="11594" spans="3:17" x14ac:dyDescent="0.25">
      <c r="C11594" s="12"/>
      <c r="D11594" s="7"/>
      <c r="P11594" s="14"/>
      <c r="Q11594" s="13"/>
    </row>
    <row r="11595" spans="3:17" x14ac:dyDescent="0.25">
      <c r="C11595" s="12"/>
      <c r="D11595" s="7"/>
      <c r="P11595" s="14"/>
      <c r="Q11595" s="13"/>
    </row>
    <row r="11596" spans="3:17" x14ac:dyDescent="0.25">
      <c r="C11596" s="12"/>
      <c r="D11596" s="7"/>
      <c r="P11596" s="14"/>
      <c r="Q11596" s="13"/>
    </row>
    <row r="11597" spans="3:17" x14ac:dyDescent="0.25">
      <c r="C11597" s="12"/>
      <c r="D11597" s="7"/>
      <c r="P11597" s="14"/>
      <c r="Q11597" s="13"/>
    </row>
    <row r="11598" spans="3:17" x14ac:dyDescent="0.25">
      <c r="C11598" s="12"/>
      <c r="D11598" s="7"/>
      <c r="P11598" s="14"/>
      <c r="Q11598" s="13"/>
    </row>
    <row r="11599" spans="3:17" x14ac:dyDescent="0.25">
      <c r="C11599" s="12"/>
      <c r="D11599" s="7"/>
      <c r="P11599" s="14"/>
      <c r="Q11599" s="13"/>
    </row>
    <row r="11600" spans="3:17" x14ac:dyDescent="0.25">
      <c r="C11600" s="12"/>
      <c r="D11600" s="7"/>
      <c r="P11600" s="14"/>
      <c r="Q11600" s="13"/>
    </row>
    <row r="11601" spans="3:17" x14ac:dyDescent="0.25">
      <c r="C11601" s="12"/>
      <c r="D11601" s="7"/>
      <c r="P11601" s="14"/>
      <c r="Q11601" s="13"/>
    </row>
    <row r="11602" spans="3:17" x14ac:dyDescent="0.25">
      <c r="C11602" s="12"/>
      <c r="D11602" s="7"/>
      <c r="P11602" s="14"/>
      <c r="Q11602" s="13"/>
    </row>
    <row r="11603" spans="3:17" x14ac:dyDescent="0.25">
      <c r="C11603" s="12"/>
      <c r="D11603" s="7"/>
      <c r="P11603" s="14"/>
      <c r="Q11603" s="13"/>
    </row>
    <row r="11604" spans="3:17" x14ac:dyDescent="0.25">
      <c r="C11604" s="12"/>
      <c r="D11604" s="7"/>
      <c r="P11604" s="14"/>
      <c r="Q11604" s="13"/>
    </row>
    <row r="11605" spans="3:17" x14ac:dyDescent="0.25">
      <c r="C11605" s="12"/>
      <c r="D11605" s="7"/>
      <c r="P11605" s="14"/>
      <c r="Q11605" s="13"/>
    </row>
    <row r="11606" spans="3:17" x14ac:dyDescent="0.25">
      <c r="C11606" s="12"/>
      <c r="D11606" s="7"/>
      <c r="P11606" s="14"/>
      <c r="Q11606" s="13"/>
    </row>
    <row r="11607" spans="3:17" x14ac:dyDescent="0.25">
      <c r="C11607" s="12"/>
      <c r="D11607" s="7"/>
      <c r="P11607" s="14"/>
      <c r="Q11607" s="13"/>
    </row>
    <row r="11608" spans="3:17" x14ac:dyDescent="0.25">
      <c r="C11608" s="12"/>
      <c r="D11608" s="7"/>
      <c r="P11608" s="14"/>
      <c r="Q11608" s="13"/>
    </row>
    <row r="11609" spans="3:17" x14ac:dyDescent="0.25">
      <c r="C11609" s="12"/>
      <c r="D11609" s="7"/>
      <c r="P11609" s="14"/>
      <c r="Q11609" s="13"/>
    </row>
    <row r="11610" spans="3:17" x14ac:dyDescent="0.25">
      <c r="C11610" s="12"/>
      <c r="D11610" s="7"/>
      <c r="P11610" s="14"/>
      <c r="Q11610" s="13"/>
    </row>
    <row r="11611" spans="3:17" x14ac:dyDescent="0.25">
      <c r="C11611" s="12"/>
      <c r="D11611" s="7"/>
      <c r="P11611" s="14"/>
      <c r="Q11611" s="13"/>
    </row>
    <row r="11612" spans="3:17" x14ac:dyDescent="0.25">
      <c r="C11612" s="12"/>
      <c r="D11612" s="7"/>
      <c r="P11612" s="14"/>
      <c r="Q11612" s="13"/>
    </row>
    <row r="11613" spans="3:17" x14ac:dyDescent="0.25">
      <c r="C11613" s="12"/>
      <c r="D11613" s="7"/>
      <c r="P11613" s="14"/>
      <c r="Q11613" s="13"/>
    </row>
    <row r="11614" spans="3:17" x14ac:dyDescent="0.25">
      <c r="C11614" s="12"/>
      <c r="D11614" s="7"/>
      <c r="P11614" s="14"/>
      <c r="Q11614" s="13"/>
    </row>
    <row r="11615" spans="3:17" x14ac:dyDescent="0.25">
      <c r="C11615" s="12"/>
      <c r="D11615" s="7"/>
      <c r="P11615" s="14"/>
      <c r="Q11615" s="13"/>
    </row>
    <row r="11616" spans="3:17" x14ac:dyDescent="0.25">
      <c r="C11616" s="12"/>
      <c r="D11616" s="7"/>
      <c r="P11616" s="14"/>
      <c r="Q11616" s="13"/>
    </row>
    <row r="11617" spans="3:17" x14ac:dyDescent="0.25">
      <c r="C11617" s="12"/>
      <c r="D11617" s="7"/>
      <c r="P11617" s="14"/>
      <c r="Q11617" s="13"/>
    </row>
    <row r="11618" spans="3:17" x14ac:dyDescent="0.25">
      <c r="C11618" s="12"/>
      <c r="D11618" s="7"/>
      <c r="P11618" s="14"/>
      <c r="Q11618" s="13"/>
    </row>
    <row r="11619" spans="3:17" x14ac:dyDescent="0.25">
      <c r="C11619" s="12"/>
      <c r="D11619" s="7"/>
      <c r="P11619" s="14"/>
      <c r="Q11619" s="13"/>
    </row>
    <row r="11620" spans="3:17" x14ac:dyDescent="0.25">
      <c r="C11620" s="12"/>
      <c r="D11620" s="7"/>
      <c r="P11620" s="14"/>
      <c r="Q11620" s="13"/>
    </row>
    <row r="11621" spans="3:17" x14ac:dyDescent="0.25">
      <c r="C11621" s="12"/>
      <c r="D11621" s="7"/>
      <c r="P11621" s="14"/>
      <c r="Q11621" s="13"/>
    </row>
    <row r="11622" spans="3:17" x14ac:dyDescent="0.25">
      <c r="C11622" s="12"/>
      <c r="D11622" s="7"/>
      <c r="P11622" s="14"/>
      <c r="Q11622" s="13"/>
    </row>
    <row r="11623" spans="3:17" x14ac:dyDescent="0.25">
      <c r="C11623" s="12"/>
      <c r="D11623" s="7"/>
      <c r="P11623" s="14"/>
      <c r="Q11623" s="13"/>
    </row>
    <row r="11624" spans="3:17" x14ac:dyDescent="0.25">
      <c r="C11624" s="12"/>
      <c r="D11624" s="7"/>
      <c r="P11624" s="14"/>
      <c r="Q11624" s="13"/>
    </row>
    <row r="11625" spans="3:17" x14ac:dyDescent="0.25">
      <c r="C11625" s="12"/>
      <c r="D11625" s="7"/>
      <c r="P11625" s="14"/>
      <c r="Q11625" s="13"/>
    </row>
    <row r="11626" spans="3:17" x14ac:dyDescent="0.25">
      <c r="C11626" s="12"/>
      <c r="D11626" s="7"/>
      <c r="P11626" s="14"/>
      <c r="Q11626" s="13"/>
    </row>
    <row r="11627" spans="3:17" x14ac:dyDescent="0.25">
      <c r="C11627" s="12"/>
      <c r="D11627" s="7"/>
      <c r="P11627" s="14"/>
      <c r="Q11627" s="13"/>
    </row>
    <row r="11628" spans="3:17" x14ac:dyDescent="0.25">
      <c r="C11628" s="12"/>
      <c r="D11628" s="7"/>
      <c r="P11628" s="14"/>
      <c r="Q11628" s="13"/>
    </row>
    <row r="11629" spans="3:17" x14ac:dyDescent="0.25">
      <c r="C11629" s="12"/>
      <c r="D11629" s="7"/>
      <c r="P11629" s="14"/>
      <c r="Q11629" s="13"/>
    </row>
    <row r="11630" spans="3:17" x14ac:dyDescent="0.25">
      <c r="C11630" s="12"/>
      <c r="D11630" s="7"/>
      <c r="P11630" s="14"/>
      <c r="Q11630" s="13"/>
    </row>
    <row r="11631" spans="3:17" x14ac:dyDescent="0.25">
      <c r="C11631" s="12"/>
      <c r="D11631" s="7"/>
      <c r="P11631" s="14"/>
      <c r="Q11631" s="13"/>
    </row>
    <row r="11632" spans="3:17" x14ac:dyDescent="0.25">
      <c r="C11632" s="12"/>
      <c r="D11632" s="7"/>
      <c r="P11632" s="14"/>
      <c r="Q11632" s="13"/>
    </row>
    <row r="11633" spans="3:17" x14ac:dyDescent="0.25">
      <c r="C11633" s="12"/>
      <c r="D11633" s="7"/>
      <c r="P11633" s="14"/>
      <c r="Q11633" s="13"/>
    </row>
    <row r="11634" spans="3:17" x14ac:dyDescent="0.25">
      <c r="C11634" s="12"/>
      <c r="D11634" s="7"/>
      <c r="P11634" s="14"/>
      <c r="Q11634" s="13"/>
    </row>
    <row r="11635" spans="3:17" x14ac:dyDescent="0.25">
      <c r="C11635" s="12"/>
      <c r="D11635" s="7"/>
      <c r="P11635" s="14"/>
      <c r="Q11635" s="13"/>
    </row>
    <row r="11636" spans="3:17" x14ac:dyDescent="0.25">
      <c r="C11636" s="12"/>
      <c r="D11636" s="7"/>
      <c r="P11636" s="14"/>
      <c r="Q11636" s="13"/>
    </row>
    <row r="11637" spans="3:17" x14ac:dyDescent="0.25">
      <c r="C11637" s="12"/>
      <c r="D11637" s="7"/>
      <c r="P11637" s="14"/>
      <c r="Q11637" s="13"/>
    </row>
    <row r="11638" spans="3:17" x14ac:dyDescent="0.25">
      <c r="C11638" s="12"/>
      <c r="D11638" s="7"/>
      <c r="P11638" s="14"/>
      <c r="Q11638" s="13"/>
    </row>
    <row r="11639" spans="3:17" x14ac:dyDescent="0.25">
      <c r="C11639" s="12"/>
      <c r="D11639" s="7"/>
      <c r="P11639" s="14"/>
      <c r="Q11639" s="13"/>
    </row>
    <row r="11640" spans="3:17" x14ac:dyDescent="0.25">
      <c r="C11640" s="12"/>
      <c r="D11640" s="7"/>
      <c r="P11640" s="14"/>
      <c r="Q11640" s="13"/>
    </row>
    <row r="11641" spans="3:17" x14ac:dyDescent="0.25">
      <c r="C11641" s="12"/>
      <c r="D11641" s="7"/>
      <c r="P11641" s="14"/>
      <c r="Q11641" s="13"/>
    </row>
    <row r="11642" spans="3:17" x14ac:dyDescent="0.25">
      <c r="C11642" s="12"/>
      <c r="D11642" s="7"/>
      <c r="P11642" s="14"/>
      <c r="Q11642" s="13"/>
    </row>
    <row r="11643" spans="3:17" x14ac:dyDescent="0.25">
      <c r="C11643" s="12"/>
      <c r="D11643" s="7"/>
      <c r="P11643" s="14"/>
      <c r="Q11643" s="13"/>
    </row>
    <row r="11644" spans="3:17" x14ac:dyDescent="0.25">
      <c r="C11644" s="12"/>
      <c r="D11644" s="7"/>
      <c r="P11644" s="14"/>
      <c r="Q11644" s="13"/>
    </row>
    <row r="11645" spans="3:17" x14ac:dyDescent="0.25">
      <c r="C11645" s="12"/>
      <c r="D11645" s="7"/>
      <c r="P11645" s="14"/>
      <c r="Q11645" s="13"/>
    </row>
    <row r="11646" spans="3:17" x14ac:dyDescent="0.25">
      <c r="C11646" s="12"/>
      <c r="D11646" s="7"/>
      <c r="P11646" s="14"/>
      <c r="Q11646" s="13"/>
    </row>
    <row r="11647" spans="3:17" x14ac:dyDescent="0.25">
      <c r="C11647" s="12"/>
      <c r="D11647" s="7"/>
      <c r="P11647" s="14"/>
      <c r="Q11647" s="13"/>
    </row>
    <row r="11648" spans="3:17" x14ac:dyDescent="0.25">
      <c r="C11648" s="12"/>
      <c r="D11648" s="7"/>
      <c r="P11648" s="14"/>
      <c r="Q11648" s="13"/>
    </row>
    <row r="11649" spans="3:17" x14ac:dyDescent="0.25">
      <c r="C11649" s="12"/>
      <c r="D11649" s="7"/>
      <c r="P11649" s="14"/>
      <c r="Q11649" s="13"/>
    </row>
    <row r="11650" spans="3:17" x14ac:dyDescent="0.25">
      <c r="C11650" s="12"/>
      <c r="D11650" s="7"/>
      <c r="P11650" s="14"/>
      <c r="Q11650" s="13"/>
    </row>
    <row r="11651" spans="3:17" x14ac:dyDescent="0.25">
      <c r="C11651" s="12"/>
      <c r="D11651" s="7"/>
      <c r="P11651" s="14"/>
      <c r="Q11651" s="13"/>
    </row>
    <row r="11652" spans="3:17" x14ac:dyDescent="0.25">
      <c r="C11652" s="12"/>
      <c r="D11652" s="7"/>
      <c r="P11652" s="14"/>
      <c r="Q11652" s="13"/>
    </row>
    <row r="11653" spans="3:17" x14ac:dyDescent="0.25">
      <c r="C11653" s="12"/>
      <c r="D11653" s="7"/>
      <c r="P11653" s="14"/>
      <c r="Q11653" s="13"/>
    </row>
    <row r="11654" spans="3:17" x14ac:dyDescent="0.25">
      <c r="C11654" s="12"/>
      <c r="D11654" s="7"/>
      <c r="P11654" s="14"/>
      <c r="Q11654" s="13"/>
    </row>
    <row r="11655" spans="3:17" x14ac:dyDescent="0.25">
      <c r="C11655" s="12"/>
      <c r="D11655" s="7"/>
      <c r="P11655" s="14"/>
      <c r="Q11655" s="13"/>
    </row>
    <row r="11656" spans="3:17" x14ac:dyDescent="0.25">
      <c r="C11656" s="12"/>
      <c r="D11656" s="7"/>
      <c r="P11656" s="14"/>
      <c r="Q11656" s="13"/>
    </row>
    <row r="11657" spans="3:17" x14ac:dyDescent="0.25">
      <c r="C11657" s="12"/>
      <c r="D11657" s="7"/>
      <c r="P11657" s="14"/>
      <c r="Q11657" s="13"/>
    </row>
    <row r="11658" spans="3:17" x14ac:dyDescent="0.25">
      <c r="C11658" s="12"/>
      <c r="D11658" s="7"/>
      <c r="P11658" s="14"/>
      <c r="Q11658" s="13"/>
    </row>
    <row r="11659" spans="3:17" x14ac:dyDescent="0.25">
      <c r="C11659" s="12"/>
      <c r="D11659" s="7"/>
      <c r="P11659" s="14"/>
      <c r="Q11659" s="13"/>
    </row>
    <row r="11660" spans="3:17" x14ac:dyDescent="0.25">
      <c r="C11660" s="12"/>
      <c r="D11660" s="7"/>
      <c r="P11660" s="14"/>
      <c r="Q11660" s="13"/>
    </row>
    <row r="11661" spans="3:17" x14ac:dyDescent="0.25">
      <c r="C11661" s="12"/>
      <c r="D11661" s="7"/>
      <c r="P11661" s="14"/>
      <c r="Q11661" s="13"/>
    </row>
    <row r="11662" spans="3:17" x14ac:dyDescent="0.25">
      <c r="C11662" s="12"/>
      <c r="D11662" s="7"/>
      <c r="P11662" s="14"/>
      <c r="Q11662" s="13"/>
    </row>
    <row r="11663" spans="3:17" x14ac:dyDescent="0.25">
      <c r="C11663" s="12"/>
      <c r="D11663" s="7"/>
      <c r="P11663" s="14"/>
      <c r="Q11663" s="13"/>
    </row>
    <row r="11664" spans="3:17" x14ac:dyDescent="0.25">
      <c r="C11664" s="12"/>
      <c r="D11664" s="7"/>
      <c r="P11664" s="14"/>
      <c r="Q11664" s="13"/>
    </row>
    <row r="11665" spans="3:17" x14ac:dyDescent="0.25">
      <c r="C11665" s="12"/>
      <c r="D11665" s="7"/>
      <c r="P11665" s="14"/>
      <c r="Q11665" s="13"/>
    </row>
    <row r="11666" spans="3:17" x14ac:dyDescent="0.25">
      <c r="C11666" s="12"/>
      <c r="D11666" s="7"/>
      <c r="P11666" s="14"/>
      <c r="Q11666" s="13"/>
    </row>
    <row r="11667" spans="3:17" x14ac:dyDescent="0.25">
      <c r="C11667" s="12"/>
      <c r="D11667" s="7"/>
      <c r="P11667" s="14"/>
      <c r="Q11667" s="13"/>
    </row>
    <row r="11668" spans="3:17" x14ac:dyDescent="0.25">
      <c r="C11668" s="12"/>
      <c r="D11668" s="7"/>
      <c r="P11668" s="14"/>
      <c r="Q11668" s="13"/>
    </row>
    <row r="11669" spans="3:17" x14ac:dyDescent="0.25">
      <c r="C11669" s="12"/>
      <c r="D11669" s="7"/>
      <c r="P11669" s="14"/>
      <c r="Q11669" s="13"/>
    </row>
    <row r="11670" spans="3:17" x14ac:dyDescent="0.25">
      <c r="C11670" s="12"/>
      <c r="D11670" s="7"/>
      <c r="P11670" s="14"/>
      <c r="Q11670" s="13"/>
    </row>
    <row r="11671" spans="3:17" x14ac:dyDescent="0.25">
      <c r="C11671" s="12"/>
      <c r="D11671" s="7"/>
      <c r="P11671" s="14"/>
      <c r="Q11671" s="13"/>
    </row>
    <row r="11672" spans="3:17" x14ac:dyDescent="0.25">
      <c r="C11672" s="12"/>
      <c r="D11672" s="7"/>
      <c r="P11672" s="14"/>
      <c r="Q11672" s="13"/>
    </row>
    <row r="11673" spans="3:17" x14ac:dyDescent="0.25">
      <c r="C11673" s="12"/>
      <c r="D11673" s="7"/>
      <c r="P11673" s="14"/>
      <c r="Q11673" s="13"/>
    </row>
    <row r="11674" spans="3:17" x14ac:dyDescent="0.25">
      <c r="C11674" s="12"/>
      <c r="D11674" s="7"/>
      <c r="P11674" s="14"/>
      <c r="Q11674" s="13"/>
    </row>
    <row r="11675" spans="3:17" x14ac:dyDescent="0.25">
      <c r="C11675" s="12"/>
      <c r="D11675" s="7"/>
      <c r="P11675" s="14"/>
      <c r="Q11675" s="13"/>
    </row>
    <row r="11676" spans="3:17" x14ac:dyDescent="0.25">
      <c r="C11676" s="12"/>
      <c r="D11676" s="7"/>
      <c r="P11676" s="14"/>
      <c r="Q11676" s="13"/>
    </row>
    <row r="11677" spans="3:17" x14ac:dyDescent="0.25">
      <c r="C11677" s="12"/>
      <c r="D11677" s="7"/>
      <c r="P11677" s="14"/>
      <c r="Q11677" s="13"/>
    </row>
    <row r="11678" spans="3:17" x14ac:dyDescent="0.25">
      <c r="C11678" s="12"/>
      <c r="D11678" s="7"/>
      <c r="P11678" s="14"/>
      <c r="Q11678" s="13"/>
    </row>
    <row r="11679" spans="3:17" x14ac:dyDescent="0.25">
      <c r="C11679" s="12"/>
      <c r="D11679" s="7"/>
      <c r="P11679" s="14"/>
      <c r="Q11679" s="13"/>
    </row>
    <row r="11680" spans="3:17" x14ac:dyDescent="0.25">
      <c r="C11680" s="12"/>
      <c r="D11680" s="7"/>
      <c r="P11680" s="14"/>
      <c r="Q11680" s="13"/>
    </row>
    <row r="11681" spans="3:17" x14ac:dyDescent="0.25">
      <c r="C11681" s="12"/>
      <c r="D11681" s="7"/>
      <c r="P11681" s="14"/>
      <c r="Q11681" s="13"/>
    </row>
    <row r="11682" spans="3:17" x14ac:dyDescent="0.25">
      <c r="C11682" s="12"/>
      <c r="D11682" s="7"/>
      <c r="P11682" s="14"/>
      <c r="Q11682" s="13"/>
    </row>
    <row r="11683" spans="3:17" x14ac:dyDescent="0.25">
      <c r="C11683" s="12"/>
      <c r="D11683" s="7"/>
      <c r="P11683" s="14"/>
      <c r="Q11683" s="13"/>
    </row>
    <row r="11684" spans="3:17" x14ac:dyDescent="0.25">
      <c r="C11684" s="12"/>
      <c r="D11684" s="7"/>
      <c r="P11684" s="14"/>
      <c r="Q11684" s="13"/>
    </row>
    <row r="11685" spans="3:17" x14ac:dyDescent="0.25">
      <c r="C11685" s="12"/>
      <c r="D11685" s="7"/>
      <c r="P11685" s="14"/>
      <c r="Q11685" s="13"/>
    </row>
    <row r="11686" spans="3:17" x14ac:dyDescent="0.25">
      <c r="C11686" s="12"/>
      <c r="D11686" s="7"/>
      <c r="P11686" s="14"/>
      <c r="Q11686" s="13"/>
    </row>
    <row r="11687" spans="3:17" x14ac:dyDescent="0.25">
      <c r="C11687" s="12"/>
      <c r="D11687" s="7"/>
      <c r="P11687" s="14"/>
      <c r="Q11687" s="13"/>
    </row>
    <row r="11688" spans="3:17" x14ac:dyDescent="0.25">
      <c r="C11688" s="12"/>
      <c r="D11688" s="7"/>
      <c r="P11688" s="14"/>
      <c r="Q11688" s="13"/>
    </row>
    <row r="11689" spans="3:17" x14ac:dyDescent="0.25">
      <c r="C11689" s="12"/>
      <c r="D11689" s="7"/>
      <c r="P11689" s="14"/>
      <c r="Q11689" s="13"/>
    </row>
    <row r="11690" spans="3:17" x14ac:dyDescent="0.25">
      <c r="C11690" s="12"/>
      <c r="D11690" s="7"/>
      <c r="P11690" s="14"/>
      <c r="Q11690" s="13"/>
    </row>
    <row r="11691" spans="3:17" x14ac:dyDescent="0.25">
      <c r="C11691" s="12"/>
      <c r="D11691" s="7"/>
      <c r="P11691" s="14"/>
      <c r="Q11691" s="13"/>
    </row>
    <row r="11692" spans="3:17" x14ac:dyDescent="0.25">
      <c r="C11692" s="12"/>
      <c r="D11692" s="7"/>
      <c r="P11692" s="14"/>
      <c r="Q11692" s="13"/>
    </row>
    <row r="11693" spans="3:17" x14ac:dyDescent="0.25">
      <c r="C11693" s="12"/>
      <c r="D11693" s="7"/>
      <c r="P11693" s="14"/>
      <c r="Q11693" s="13"/>
    </row>
    <row r="11694" spans="3:17" x14ac:dyDescent="0.25">
      <c r="C11694" s="12"/>
      <c r="D11694" s="7"/>
      <c r="P11694" s="14"/>
      <c r="Q11694" s="13"/>
    </row>
    <row r="11695" spans="3:17" x14ac:dyDescent="0.25">
      <c r="C11695" s="12"/>
      <c r="D11695" s="7"/>
      <c r="P11695" s="14"/>
      <c r="Q11695" s="13"/>
    </row>
    <row r="11696" spans="3:17" x14ac:dyDescent="0.25">
      <c r="C11696" s="12"/>
      <c r="D11696" s="7"/>
      <c r="P11696" s="14"/>
      <c r="Q11696" s="13"/>
    </row>
    <row r="11697" spans="3:17" x14ac:dyDescent="0.25">
      <c r="C11697" s="12"/>
      <c r="D11697" s="7"/>
      <c r="P11697" s="14"/>
      <c r="Q11697" s="13"/>
    </row>
    <row r="11698" spans="3:17" x14ac:dyDescent="0.25">
      <c r="C11698" s="12"/>
      <c r="D11698" s="7"/>
      <c r="P11698" s="14"/>
      <c r="Q11698" s="13"/>
    </row>
    <row r="11699" spans="3:17" x14ac:dyDescent="0.25">
      <c r="C11699" s="12"/>
      <c r="D11699" s="7"/>
      <c r="P11699" s="14"/>
      <c r="Q11699" s="13"/>
    </row>
    <row r="11700" spans="3:17" x14ac:dyDescent="0.25">
      <c r="C11700" s="12"/>
      <c r="D11700" s="7"/>
      <c r="P11700" s="14"/>
      <c r="Q11700" s="13"/>
    </row>
    <row r="11701" spans="3:17" x14ac:dyDescent="0.25">
      <c r="C11701" s="12"/>
      <c r="D11701" s="7"/>
      <c r="P11701" s="14"/>
      <c r="Q11701" s="13"/>
    </row>
    <row r="11702" spans="3:17" x14ac:dyDescent="0.25">
      <c r="C11702" s="12"/>
      <c r="D11702" s="7"/>
      <c r="P11702" s="14"/>
      <c r="Q11702" s="13"/>
    </row>
    <row r="11703" spans="3:17" x14ac:dyDescent="0.25">
      <c r="C11703" s="12"/>
      <c r="D11703" s="7"/>
      <c r="P11703" s="14"/>
      <c r="Q11703" s="13"/>
    </row>
    <row r="11704" spans="3:17" x14ac:dyDescent="0.25">
      <c r="C11704" s="12"/>
      <c r="D11704" s="7"/>
      <c r="P11704" s="14"/>
      <c r="Q11704" s="13"/>
    </row>
    <row r="11705" spans="3:17" x14ac:dyDescent="0.25">
      <c r="C11705" s="12"/>
      <c r="D11705" s="7"/>
      <c r="P11705" s="14"/>
      <c r="Q11705" s="13"/>
    </row>
    <row r="11706" spans="3:17" x14ac:dyDescent="0.25">
      <c r="C11706" s="12"/>
      <c r="D11706" s="7"/>
      <c r="P11706" s="14"/>
      <c r="Q11706" s="13"/>
    </row>
    <row r="11707" spans="3:17" x14ac:dyDescent="0.25">
      <c r="C11707" s="12"/>
      <c r="D11707" s="7"/>
      <c r="P11707" s="14"/>
      <c r="Q11707" s="13"/>
    </row>
    <row r="11708" spans="3:17" x14ac:dyDescent="0.25">
      <c r="C11708" s="12"/>
      <c r="D11708" s="7"/>
      <c r="P11708" s="14"/>
      <c r="Q11708" s="13"/>
    </row>
    <row r="11709" spans="3:17" x14ac:dyDescent="0.25">
      <c r="C11709" s="12"/>
      <c r="D11709" s="7"/>
      <c r="P11709" s="14"/>
      <c r="Q11709" s="13"/>
    </row>
    <row r="11710" spans="3:17" x14ac:dyDescent="0.25">
      <c r="C11710" s="12"/>
      <c r="D11710" s="7"/>
      <c r="P11710" s="14"/>
      <c r="Q11710" s="13"/>
    </row>
    <row r="11711" spans="3:17" x14ac:dyDescent="0.25">
      <c r="C11711" s="12"/>
      <c r="D11711" s="7"/>
      <c r="P11711" s="14"/>
      <c r="Q11711" s="13"/>
    </row>
    <row r="11712" spans="3:17" x14ac:dyDescent="0.25">
      <c r="C11712" s="12"/>
      <c r="D11712" s="7"/>
      <c r="P11712" s="14"/>
      <c r="Q11712" s="13"/>
    </row>
    <row r="11713" spans="3:17" x14ac:dyDescent="0.25">
      <c r="C11713" s="12"/>
      <c r="D11713" s="7"/>
      <c r="P11713" s="14"/>
      <c r="Q11713" s="13"/>
    </row>
    <row r="11714" spans="3:17" x14ac:dyDescent="0.25">
      <c r="C11714" s="12"/>
      <c r="D11714" s="7"/>
      <c r="P11714" s="14"/>
      <c r="Q11714" s="13"/>
    </row>
    <row r="11715" spans="3:17" x14ac:dyDescent="0.25">
      <c r="C11715" s="12"/>
      <c r="D11715" s="7"/>
      <c r="P11715" s="14"/>
      <c r="Q11715" s="13"/>
    </row>
    <row r="11716" spans="3:17" x14ac:dyDescent="0.25">
      <c r="C11716" s="12"/>
      <c r="D11716" s="7"/>
      <c r="P11716" s="14"/>
      <c r="Q11716" s="13"/>
    </row>
    <row r="11717" spans="3:17" x14ac:dyDescent="0.25">
      <c r="C11717" s="12"/>
      <c r="D11717" s="7"/>
      <c r="P11717" s="14"/>
      <c r="Q11717" s="13"/>
    </row>
    <row r="11718" spans="3:17" x14ac:dyDescent="0.25">
      <c r="C11718" s="12"/>
      <c r="D11718" s="7"/>
      <c r="P11718" s="14"/>
      <c r="Q11718" s="13"/>
    </row>
    <row r="11719" spans="3:17" x14ac:dyDescent="0.25">
      <c r="C11719" s="12"/>
      <c r="D11719" s="7"/>
      <c r="P11719" s="14"/>
      <c r="Q11719" s="13"/>
    </row>
    <row r="11720" spans="3:17" x14ac:dyDescent="0.25">
      <c r="C11720" s="12"/>
      <c r="D11720" s="7"/>
      <c r="P11720" s="14"/>
      <c r="Q11720" s="13"/>
    </row>
    <row r="11721" spans="3:17" x14ac:dyDescent="0.25">
      <c r="C11721" s="12"/>
      <c r="D11721" s="7"/>
      <c r="P11721" s="14"/>
      <c r="Q11721" s="13"/>
    </row>
    <row r="11722" spans="3:17" x14ac:dyDescent="0.25">
      <c r="C11722" s="12"/>
      <c r="D11722" s="7"/>
      <c r="P11722" s="14"/>
      <c r="Q11722" s="13"/>
    </row>
    <row r="11723" spans="3:17" x14ac:dyDescent="0.25">
      <c r="C11723" s="12"/>
      <c r="D11723" s="7"/>
      <c r="P11723" s="14"/>
      <c r="Q11723" s="13"/>
    </row>
    <row r="11724" spans="3:17" x14ac:dyDescent="0.25">
      <c r="C11724" s="12"/>
      <c r="D11724" s="7"/>
      <c r="P11724" s="14"/>
      <c r="Q11724" s="13"/>
    </row>
    <row r="11725" spans="3:17" x14ac:dyDescent="0.25">
      <c r="C11725" s="12"/>
      <c r="D11725" s="7"/>
      <c r="P11725" s="14"/>
      <c r="Q11725" s="13"/>
    </row>
    <row r="11726" spans="3:17" x14ac:dyDescent="0.25">
      <c r="C11726" s="12"/>
      <c r="D11726" s="7"/>
      <c r="P11726" s="14"/>
      <c r="Q11726" s="13"/>
    </row>
    <row r="11727" spans="3:17" x14ac:dyDescent="0.25">
      <c r="C11727" s="12"/>
      <c r="D11727" s="7"/>
      <c r="P11727" s="14"/>
      <c r="Q11727" s="13"/>
    </row>
    <row r="11728" spans="3:17" x14ac:dyDescent="0.25">
      <c r="C11728" s="12"/>
      <c r="D11728" s="7"/>
      <c r="P11728" s="14"/>
      <c r="Q11728" s="13"/>
    </row>
    <row r="11729" spans="3:17" x14ac:dyDescent="0.25">
      <c r="C11729" s="12"/>
      <c r="D11729" s="7"/>
      <c r="P11729" s="14"/>
      <c r="Q11729" s="13"/>
    </row>
    <row r="11730" spans="3:17" x14ac:dyDescent="0.25">
      <c r="C11730" s="12"/>
      <c r="D11730" s="7"/>
      <c r="P11730" s="14"/>
      <c r="Q11730" s="13"/>
    </row>
    <row r="11731" spans="3:17" x14ac:dyDescent="0.25">
      <c r="C11731" s="12"/>
      <c r="D11731" s="7"/>
      <c r="P11731" s="14"/>
      <c r="Q11731" s="13"/>
    </row>
    <row r="11732" spans="3:17" x14ac:dyDescent="0.25">
      <c r="C11732" s="12"/>
      <c r="D11732" s="7"/>
      <c r="P11732" s="14"/>
      <c r="Q11732" s="13"/>
    </row>
    <row r="11733" spans="3:17" x14ac:dyDescent="0.25">
      <c r="C11733" s="12"/>
      <c r="D11733" s="7"/>
      <c r="P11733" s="14"/>
      <c r="Q11733" s="13"/>
    </row>
    <row r="11734" spans="3:17" x14ac:dyDescent="0.25">
      <c r="C11734" s="12"/>
      <c r="D11734" s="7"/>
      <c r="P11734" s="14"/>
      <c r="Q11734" s="13"/>
    </row>
    <row r="11735" spans="3:17" x14ac:dyDescent="0.25">
      <c r="C11735" s="12"/>
      <c r="D11735" s="7"/>
      <c r="P11735" s="14"/>
      <c r="Q11735" s="13"/>
    </row>
    <row r="11736" spans="3:17" x14ac:dyDescent="0.25">
      <c r="C11736" s="12"/>
      <c r="D11736" s="7"/>
      <c r="P11736" s="14"/>
      <c r="Q11736" s="13"/>
    </row>
    <row r="11737" spans="3:17" x14ac:dyDescent="0.25">
      <c r="C11737" s="12"/>
      <c r="D11737" s="7"/>
      <c r="P11737" s="14"/>
      <c r="Q11737" s="13"/>
    </row>
    <row r="11738" spans="3:17" x14ac:dyDescent="0.25">
      <c r="C11738" s="12"/>
      <c r="D11738" s="7"/>
      <c r="P11738" s="14"/>
      <c r="Q11738" s="13"/>
    </row>
    <row r="11739" spans="3:17" x14ac:dyDescent="0.25">
      <c r="C11739" s="12"/>
      <c r="D11739" s="7"/>
      <c r="P11739" s="14"/>
      <c r="Q11739" s="13"/>
    </row>
    <row r="11740" spans="3:17" x14ac:dyDescent="0.25">
      <c r="C11740" s="12"/>
      <c r="D11740" s="7"/>
      <c r="P11740" s="14"/>
      <c r="Q11740" s="13"/>
    </row>
    <row r="11741" spans="3:17" x14ac:dyDescent="0.25">
      <c r="C11741" s="12"/>
      <c r="D11741" s="7"/>
      <c r="P11741" s="14"/>
      <c r="Q11741" s="13"/>
    </row>
    <row r="11742" spans="3:17" x14ac:dyDescent="0.25">
      <c r="C11742" s="12"/>
      <c r="D11742" s="7"/>
      <c r="P11742" s="14"/>
      <c r="Q11742" s="13"/>
    </row>
    <row r="11743" spans="3:17" x14ac:dyDescent="0.25">
      <c r="C11743" s="12"/>
      <c r="D11743" s="7"/>
      <c r="P11743" s="14"/>
      <c r="Q11743" s="13"/>
    </row>
    <row r="11744" spans="3:17" x14ac:dyDescent="0.25">
      <c r="C11744" s="12"/>
      <c r="D11744" s="7"/>
      <c r="P11744" s="14"/>
      <c r="Q11744" s="13"/>
    </row>
    <row r="11745" spans="3:17" x14ac:dyDescent="0.25">
      <c r="C11745" s="12"/>
      <c r="D11745" s="7"/>
      <c r="P11745" s="14"/>
      <c r="Q11745" s="13"/>
    </row>
    <row r="11746" spans="3:17" x14ac:dyDescent="0.25">
      <c r="C11746" s="12"/>
      <c r="D11746" s="7"/>
      <c r="P11746" s="14"/>
      <c r="Q11746" s="13"/>
    </row>
    <row r="11747" spans="3:17" x14ac:dyDescent="0.25">
      <c r="C11747" s="12"/>
      <c r="D11747" s="7"/>
      <c r="P11747" s="14"/>
      <c r="Q11747" s="13"/>
    </row>
    <row r="11748" spans="3:17" x14ac:dyDescent="0.25">
      <c r="C11748" s="12"/>
      <c r="D11748" s="7"/>
      <c r="P11748" s="14"/>
      <c r="Q11748" s="13"/>
    </row>
    <row r="11749" spans="3:17" x14ac:dyDescent="0.25">
      <c r="C11749" s="12"/>
      <c r="D11749" s="7"/>
      <c r="P11749" s="14"/>
      <c r="Q11749" s="13"/>
    </row>
    <row r="11750" spans="3:17" x14ac:dyDescent="0.25">
      <c r="C11750" s="12"/>
      <c r="D11750" s="7"/>
      <c r="P11750" s="14"/>
      <c r="Q11750" s="13"/>
    </row>
    <row r="11751" spans="3:17" x14ac:dyDescent="0.25">
      <c r="C11751" s="12"/>
      <c r="D11751" s="7"/>
      <c r="P11751" s="14"/>
      <c r="Q11751" s="13"/>
    </row>
    <row r="11752" spans="3:17" x14ac:dyDescent="0.25">
      <c r="C11752" s="12"/>
      <c r="D11752" s="7"/>
      <c r="P11752" s="14"/>
      <c r="Q11752" s="13"/>
    </row>
    <row r="11753" spans="3:17" x14ac:dyDescent="0.25">
      <c r="C11753" s="12"/>
      <c r="D11753" s="7"/>
      <c r="P11753" s="14"/>
      <c r="Q11753" s="13"/>
    </row>
    <row r="11754" spans="3:17" x14ac:dyDescent="0.25">
      <c r="C11754" s="12"/>
      <c r="D11754" s="7"/>
      <c r="P11754" s="14"/>
      <c r="Q11754" s="13"/>
    </row>
    <row r="11755" spans="3:17" x14ac:dyDescent="0.25">
      <c r="C11755" s="12"/>
      <c r="D11755" s="7"/>
      <c r="P11755" s="14"/>
      <c r="Q11755" s="13"/>
    </row>
    <row r="11756" spans="3:17" x14ac:dyDescent="0.25">
      <c r="C11756" s="12"/>
      <c r="D11756" s="7"/>
      <c r="P11756" s="14"/>
      <c r="Q11756" s="13"/>
    </row>
    <row r="11757" spans="3:17" x14ac:dyDescent="0.25">
      <c r="C11757" s="12"/>
      <c r="D11757" s="7"/>
      <c r="P11757" s="14"/>
      <c r="Q11757" s="13"/>
    </row>
    <row r="11758" spans="3:17" x14ac:dyDescent="0.25">
      <c r="C11758" s="12"/>
      <c r="D11758" s="7"/>
      <c r="P11758" s="14"/>
      <c r="Q11758" s="13"/>
    </row>
    <row r="11759" spans="3:17" x14ac:dyDescent="0.25">
      <c r="C11759" s="12"/>
      <c r="D11759" s="7"/>
      <c r="P11759" s="14"/>
      <c r="Q11759" s="13"/>
    </row>
    <row r="11760" spans="3:17" x14ac:dyDescent="0.25">
      <c r="C11760" s="12"/>
      <c r="D11760" s="7"/>
      <c r="P11760" s="14"/>
      <c r="Q11760" s="13"/>
    </row>
    <row r="11761" spans="3:17" x14ac:dyDescent="0.25">
      <c r="C11761" s="12"/>
      <c r="D11761" s="7"/>
      <c r="P11761" s="14"/>
      <c r="Q11761" s="13"/>
    </row>
    <row r="11762" spans="3:17" x14ac:dyDescent="0.25">
      <c r="C11762" s="12"/>
      <c r="D11762" s="7"/>
      <c r="P11762" s="14"/>
      <c r="Q11762" s="13"/>
    </row>
    <row r="11763" spans="3:17" x14ac:dyDescent="0.25">
      <c r="C11763" s="12"/>
      <c r="D11763" s="7"/>
      <c r="P11763" s="14"/>
      <c r="Q11763" s="13"/>
    </row>
    <row r="11764" spans="3:17" x14ac:dyDescent="0.25">
      <c r="C11764" s="12"/>
      <c r="D11764" s="7"/>
      <c r="P11764" s="14"/>
      <c r="Q11764" s="13"/>
    </row>
    <row r="11765" spans="3:17" x14ac:dyDescent="0.25">
      <c r="C11765" s="12"/>
      <c r="D11765" s="7"/>
      <c r="P11765" s="14"/>
      <c r="Q11765" s="13"/>
    </row>
    <row r="11766" spans="3:17" x14ac:dyDescent="0.25">
      <c r="C11766" s="12"/>
      <c r="D11766" s="7"/>
      <c r="P11766" s="14"/>
      <c r="Q11766" s="13"/>
    </row>
    <row r="11767" spans="3:17" x14ac:dyDescent="0.25">
      <c r="C11767" s="12"/>
      <c r="D11767" s="7"/>
      <c r="P11767" s="14"/>
      <c r="Q11767" s="13"/>
    </row>
    <row r="11768" spans="3:17" x14ac:dyDescent="0.25">
      <c r="C11768" s="12"/>
      <c r="D11768" s="7"/>
      <c r="P11768" s="14"/>
      <c r="Q11768" s="13"/>
    </row>
    <row r="11769" spans="3:17" x14ac:dyDescent="0.25">
      <c r="C11769" s="12"/>
      <c r="D11769" s="7"/>
      <c r="P11769" s="14"/>
      <c r="Q11769" s="13"/>
    </row>
    <row r="11770" spans="3:17" x14ac:dyDescent="0.25">
      <c r="C11770" s="12"/>
      <c r="D11770" s="7"/>
      <c r="P11770" s="14"/>
      <c r="Q11770" s="13"/>
    </row>
    <row r="11771" spans="3:17" x14ac:dyDescent="0.25">
      <c r="C11771" s="12"/>
      <c r="D11771" s="7"/>
      <c r="P11771" s="14"/>
      <c r="Q11771" s="13"/>
    </row>
    <row r="11772" spans="3:17" x14ac:dyDescent="0.25">
      <c r="C11772" s="12"/>
      <c r="D11772" s="7"/>
      <c r="P11772" s="14"/>
      <c r="Q11772" s="13"/>
    </row>
    <row r="11773" spans="3:17" x14ac:dyDescent="0.25">
      <c r="C11773" s="12"/>
      <c r="D11773" s="7"/>
      <c r="P11773" s="14"/>
      <c r="Q11773" s="13"/>
    </row>
    <row r="11774" spans="3:17" x14ac:dyDescent="0.25">
      <c r="C11774" s="12"/>
      <c r="D11774" s="7"/>
      <c r="P11774" s="14"/>
      <c r="Q11774" s="13"/>
    </row>
    <row r="11775" spans="3:17" x14ac:dyDescent="0.25">
      <c r="C11775" s="12"/>
      <c r="D11775" s="7"/>
      <c r="P11775" s="14"/>
      <c r="Q11775" s="13"/>
    </row>
    <row r="11776" spans="3:17" x14ac:dyDescent="0.25">
      <c r="C11776" s="12"/>
      <c r="D11776" s="7"/>
      <c r="P11776" s="14"/>
      <c r="Q11776" s="13"/>
    </row>
    <row r="11777" spans="3:17" x14ac:dyDescent="0.25">
      <c r="C11777" s="12"/>
      <c r="D11777" s="7"/>
      <c r="P11777" s="14"/>
      <c r="Q11777" s="13"/>
    </row>
    <row r="11778" spans="3:17" x14ac:dyDescent="0.25">
      <c r="C11778" s="12"/>
      <c r="D11778" s="7"/>
      <c r="P11778" s="14"/>
      <c r="Q11778" s="13"/>
    </row>
    <row r="11779" spans="3:17" x14ac:dyDescent="0.25">
      <c r="C11779" s="12"/>
      <c r="D11779" s="7"/>
      <c r="P11779" s="14"/>
      <c r="Q11779" s="13"/>
    </row>
    <row r="11780" spans="3:17" x14ac:dyDescent="0.25">
      <c r="C11780" s="12"/>
      <c r="D11780" s="7"/>
      <c r="P11780" s="14"/>
      <c r="Q11780" s="13"/>
    </row>
    <row r="11781" spans="3:17" x14ac:dyDescent="0.25">
      <c r="C11781" s="12"/>
      <c r="D11781" s="7"/>
      <c r="P11781" s="14"/>
      <c r="Q11781" s="13"/>
    </row>
    <row r="11782" spans="3:17" x14ac:dyDescent="0.25">
      <c r="C11782" s="12"/>
      <c r="D11782" s="7"/>
      <c r="P11782" s="14"/>
      <c r="Q11782" s="13"/>
    </row>
    <row r="11783" spans="3:17" x14ac:dyDescent="0.25">
      <c r="C11783" s="12"/>
      <c r="D11783" s="7"/>
      <c r="P11783" s="14"/>
      <c r="Q11783" s="13"/>
    </row>
    <row r="11784" spans="3:17" x14ac:dyDescent="0.25">
      <c r="C11784" s="12"/>
      <c r="D11784" s="7"/>
      <c r="P11784" s="14"/>
      <c r="Q11784" s="13"/>
    </row>
    <row r="11785" spans="3:17" x14ac:dyDescent="0.25">
      <c r="C11785" s="12"/>
      <c r="D11785" s="7"/>
      <c r="P11785" s="14"/>
      <c r="Q11785" s="13"/>
    </row>
    <row r="11786" spans="3:17" x14ac:dyDescent="0.25">
      <c r="C11786" s="12"/>
      <c r="D11786" s="7"/>
      <c r="P11786" s="14"/>
      <c r="Q11786" s="13"/>
    </row>
    <row r="11787" spans="3:17" x14ac:dyDescent="0.25">
      <c r="C11787" s="12"/>
      <c r="D11787" s="7"/>
      <c r="P11787" s="14"/>
      <c r="Q11787" s="13"/>
    </row>
    <row r="11788" spans="3:17" x14ac:dyDescent="0.25">
      <c r="C11788" s="12"/>
      <c r="D11788" s="7"/>
      <c r="P11788" s="14"/>
      <c r="Q11788" s="13"/>
    </row>
    <row r="11789" spans="3:17" x14ac:dyDescent="0.25">
      <c r="C11789" s="12"/>
      <c r="D11789" s="7"/>
      <c r="P11789" s="14"/>
      <c r="Q11789" s="13"/>
    </row>
    <row r="11790" spans="3:17" x14ac:dyDescent="0.25">
      <c r="C11790" s="12"/>
      <c r="D11790" s="7"/>
      <c r="P11790" s="14"/>
      <c r="Q11790" s="13"/>
    </row>
    <row r="11791" spans="3:17" x14ac:dyDescent="0.25">
      <c r="C11791" s="12"/>
      <c r="D11791" s="7"/>
      <c r="P11791" s="14"/>
      <c r="Q11791" s="13"/>
    </row>
    <row r="11792" spans="3:17" x14ac:dyDescent="0.25">
      <c r="C11792" s="12"/>
      <c r="D11792" s="7"/>
      <c r="P11792" s="14"/>
      <c r="Q11792" s="13"/>
    </row>
    <row r="11793" spans="3:17" x14ac:dyDescent="0.25">
      <c r="C11793" s="12"/>
      <c r="D11793" s="7"/>
      <c r="P11793" s="14"/>
      <c r="Q11793" s="13"/>
    </row>
    <row r="11794" spans="3:17" x14ac:dyDescent="0.25">
      <c r="C11794" s="12"/>
      <c r="D11794" s="7"/>
      <c r="P11794" s="14"/>
      <c r="Q11794" s="13"/>
    </row>
    <row r="11795" spans="3:17" x14ac:dyDescent="0.25">
      <c r="C11795" s="12"/>
      <c r="D11795" s="7"/>
      <c r="P11795" s="14"/>
      <c r="Q11795" s="13"/>
    </row>
    <row r="11796" spans="3:17" x14ac:dyDescent="0.25">
      <c r="C11796" s="12"/>
      <c r="D11796" s="7"/>
      <c r="P11796" s="14"/>
      <c r="Q11796" s="13"/>
    </row>
    <row r="11797" spans="3:17" x14ac:dyDescent="0.25">
      <c r="C11797" s="12"/>
      <c r="D11797" s="7"/>
      <c r="P11797" s="14"/>
      <c r="Q11797" s="13"/>
    </row>
    <row r="11798" spans="3:17" x14ac:dyDescent="0.25">
      <c r="C11798" s="12"/>
      <c r="D11798" s="7"/>
      <c r="P11798" s="14"/>
      <c r="Q11798" s="13"/>
    </row>
    <row r="11799" spans="3:17" x14ac:dyDescent="0.25">
      <c r="C11799" s="12"/>
      <c r="D11799" s="7"/>
      <c r="P11799" s="14"/>
      <c r="Q11799" s="13"/>
    </row>
    <row r="11800" spans="3:17" x14ac:dyDescent="0.25">
      <c r="C11800" s="12"/>
      <c r="D11800" s="7"/>
      <c r="P11800" s="14"/>
      <c r="Q11800" s="13"/>
    </row>
    <row r="11801" spans="3:17" x14ac:dyDescent="0.25">
      <c r="C11801" s="12"/>
      <c r="D11801" s="7"/>
      <c r="P11801" s="14"/>
      <c r="Q11801" s="13"/>
    </row>
    <row r="11802" spans="3:17" x14ac:dyDescent="0.25">
      <c r="C11802" s="12"/>
      <c r="D11802" s="7"/>
      <c r="P11802" s="14"/>
      <c r="Q11802" s="13"/>
    </row>
    <row r="11803" spans="3:17" x14ac:dyDescent="0.25">
      <c r="C11803" s="12"/>
      <c r="D11803" s="7"/>
      <c r="P11803" s="14"/>
      <c r="Q11803" s="13"/>
    </row>
    <row r="11804" spans="3:17" x14ac:dyDescent="0.25">
      <c r="C11804" s="12"/>
      <c r="D11804" s="7"/>
      <c r="P11804" s="14"/>
      <c r="Q11804" s="13"/>
    </row>
    <row r="11805" spans="3:17" x14ac:dyDescent="0.25">
      <c r="C11805" s="12"/>
      <c r="D11805" s="7"/>
      <c r="P11805" s="14"/>
      <c r="Q11805" s="13"/>
    </row>
    <row r="11806" spans="3:17" x14ac:dyDescent="0.25">
      <c r="C11806" s="12"/>
      <c r="D11806" s="7"/>
      <c r="P11806" s="14"/>
      <c r="Q11806" s="13"/>
    </row>
    <row r="11807" spans="3:17" x14ac:dyDescent="0.25">
      <c r="C11807" s="12"/>
      <c r="D11807" s="7"/>
      <c r="P11807" s="14"/>
      <c r="Q11807" s="13"/>
    </row>
    <row r="11808" spans="3:17" x14ac:dyDescent="0.25">
      <c r="C11808" s="12"/>
      <c r="D11808" s="7"/>
      <c r="P11808" s="14"/>
      <c r="Q11808" s="13"/>
    </row>
    <row r="11809" spans="3:17" x14ac:dyDescent="0.25">
      <c r="C11809" s="12"/>
      <c r="D11809" s="7"/>
      <c r="P11809" s="14"/>
      <c r="Q11809" s="13"/>
    </row>
    <row r="11810" spans="3:17" x14ac:dyDescent="0.25">
      <c r="C11810" s="12"/>
      <c r="D11810" s="7"/>
      <c r="P11810" s="14"/>
      <c r="Q11810" s="13"/>
    </row>
    <row r="11811" spans="3:17" x14ac:dyDescent="0.25">
      <c r="C11811" s="12"/>
      <c r="D11811" s="7"/>
      <c r="P11811" s="14"/>
      <c r="Q11811" s="13"/>
    </row>
    <row r="11812" spans="3:17" x14ac:dyDescent="0.25">
      <c r="C11812" s="12"/>
      <c r="D11812" s="7"/>
      <c r="P11812" s="14"/>
      <c r="Q11812" s="13"/>
    </row>
    <row r="11813" spans="3:17" x14ac:dyDescent="0.25">
      <c r="C11813" s="12"/>
      <c r="D11813" s="7"/>
      <c r="P11813" s="14"/>
      <c r="Q11813" s="13"/>
    </row>
    <row r="11814" spans="3:17" x14ac:dyDescent="0.25">
      <c r="C11814" s="12"/>
      <c r="D11814" s="7"/>
      <c r="P11814" s="14"/>
      <c r="Q11814" s="13"/>
    </row>
    <row r="11815" spans="3:17" x14ac:dyDescent="0.25">
      <c r="C11815" s="12"/>
      <c r="D11815" s="7"/>
      <c r="P11815" s="14"/>
      <c r="Q11815" s="13"/>
    </row>
    <row r="11816" spans="3:17" x14ac:dyDescent="0.25">
      <c r="C11816" s="12"/>
      <c r="D11816" s="7"/>
      <c r="P11816" s="14"/>
      <c r="Q11816" s="13"/>
    </row>
    <row r="11817" spans="3:17" x14ac:dyDescent="0.25">
      <c r="C11817" s="12"/>
      <c r="D11817" s="7"/>
      <c r="P11817" s="14"/>
      <c r="Q11817" s="13"/>
    </row>
    <row r="11818" spans="3:17" x14ac:dyDescent="0.25">
      <c r="C11818" s="12"/>
      <c r="D11818" s="7"/>
      <c r="P11818" s="14"/>
      <c r="Q11818" s="13"/>
    </row>
    <row r="11819" spans="3:17" x14ac:dyDescent="0.25">
      <c r="C11819" s="12"/>
      <c r="D11819" s="7"/>
      <c r="P11819" s="14"/>
      <c r="Q11819" s="13"/>
    </row>
    <row r="11820" spans="3:17" x14ac:dyDescent="0.25">
      <c r="C11820" s="12"/>
      <c r="D11820" s="7"/>
      <c r="P11820" s="14"/>
      <c r="Q11820" s="13"/>
    </row>
    <row r="11821" spans="3:17" x14ac:dyDescent="0.25">
      <c r="C11821" s="12"/>
      <c r="D11821" s="7"/>
      <c r="P11821" s="14"/>
      <c r="Q11821" s="13"/>
    </row>
    <row r="11822" spans="3:17" x14ac:dyDescent="0.25">
      <c r="C11822" s="12"/>
      <c r="D11822" s="7"/>
      <c r="P11822" s="14"/>
      <c r="Q11822" s="13"/>
    </row>
    <row r="11823" spans="3:17" x14ac:dyDescent="0.25">
      <c r="C11823" s="12"/>
      <c r="D11823" s="7"/>
      <c r="P11823" s="14"/>
      <c r="Q11823" s="13"/>
    </row>
    <row r="11824" spans="3:17" x14ac:dyDescent="0.25">
      <c r="C11824" s="12"/>
      <c r="D11824" s="7"/>
      <c r="P11824" s="14"/>
      <c r="Q11824" s="13"/>
    </row>
    <row r="11825" spans="3:17" x14ac:dyDescent="0.25">
      <c r="C11825" s="12"/>
      <c r="D11825" s="7"/>
      <c r="P11825" s="14"/>
      <c r="Q11825" s="13"/>
    </row>
    <row r="11826" spans="3:17" x14ac:dyDescent="0.25">
      <c r="C11826" s="12"/>
      <c r="D11826" s="7"/>
      <c r="P11826" s="14"/>
      <c r="Q11826" s="13"/>
    </row>
    <row r="11827" spans="3:17" x14ac:dyDescent="0.25">
      <c r="C11827" s="12"/>
      <c r="D11827" s="7"/>
      <c r="P11827" s="14"/>
      <c r="Q11827" s="13"/>
    </row>
    <row r="11828" spans="3:17" x14ac:dyDescent="0.25">
      <c r="C11828" s="12"/>
      <c r="D11828" s="7"/>
      <c r="P11828" s="14"/>
      <c r="Q11828" s="13"/>
    </row>
    <row r="11829" spans="3:17" x14ac:dyDescent="0.25">
      <c r="C11829" s="12"/>
      <c r="D11829" s="7"/>
      <c r="P11829" s="14"/>
      <c r="Q11829" s="13"/>
    </row>
    <row r="11830" spans="3:17" x14ac:dyDescent="0.25">
      <c r="C11830" s="12"/>
      <c r="D11830" s="7"/>
      <c r="P11830" s="14"/>
      <c r="Q11830" s="13"/>
    </row>
    <row r="11831" spans="3:17" x14ac:dyDescent="0.25">
      <c r="C11831" s="12"/>
      <c r="D11831" s="7"/>
      <c r="P11831" s="14"/>
      <c r="Q11831" s="13"/>
    </row>
    <row r="11832" spans="3:17" x14ac:dyDescent="0.25">
      <c r="C11832" s="12"/>
      <c r="D11832" s="7"/>
      <c r="P11832" s="14"/>
      <c r="Q11832" s="13"/>
    </row>
    <row r="11833" spans="3:17" x14ac:dyDescent="0.25">
      <c r="C11833" s="12"/>
      <c r="D11833" s="7"/>
      <c r="P11833" s="14"/>
      <c r="Q11833" s="13"/>
    </row>
    <row r="11834" spans="3:17" x14ac:dyDescent="0.25">
      <c r="C11834" s="12"/>
      <c r="D11834" s="7"/>
      <c r="P11834" s="14"/>
      <c r="Q11834" s="13"/>
    </row>
    <row r="11835" spans="3:17" x14ac:dyDescent="0.25">
      <c r="C11835" s="12"/>
      <c r="D11835" s="7"/>
      <c r="P11835" s="14"/>
      <c r="Q11835" s="13"/>
    </row>
    <row r="11836" spans="3:17" x14ac:dyDescent="0.25">
      <c r="C11836" s="12"/>
      <c r="D11836" s="7"/>
      <c r="P11836" s="14"/>
      <c r="Q11836" s="13"/>
    </row>
    <row r="11837" spans="3:17" x14ac:dyDescent="0.25">
      <c r="C11837" s="12"/>
      <c r="D11837" s="7"/>
      <c r="P11837" s="14"/>
      <c r="Q11837" s="13"/>
    </row>
    <row r="11838" spans="3:17" x14ac:dyDescent="0.25">
      <c r="C11838" s="12"/>
      <c r="D11838" s="7"/>
      <c r="P11838" s="14"/>
      <c r="Q11838" s="13"/>
    </row>
    <row r="11839" spans="3:17" x14ac:dyDescent="0.25">
      <c r="C11839" s="12"/>
      <c r="D11839" s="7"/>
      <c r="P11839" s="14"/>
      <c r="Q11839" s="13"/>
    </row>
    <row r="11840" spans="3:17" x14ac:dyDescent="0.25">
      <c r="C11840" s="12"/>
      <c r="D11840" s="7"/>
      <c r="P11840" s="14"/>
      <c r="Q11840" s="13"/>
    </row>
    <row r="11841" spans="3:17" x14ac:dyDescent="0.25">
      <c r="C11841" s="12"/>
      <c r="D11841" s="7"/>
      <c r="P11841" s="14"/>
      <c r="Q11841" s="13"/>
    </row>
    <row r="11842" spans="3:17" x14ac:dyDescent="0.25">
      <c r="C11842" s="12"/>
      <c r="D11842" s="7"/>
      <c r="P11842" s="14"/>
      <c r="Q11842" s="13"/>
    </row>
    <row r="11843" spans="3:17" x14ac:dyDescent="0.25">
      <c r="C11843" s="12"/>
      <c r="D11843" s="7"/>
      <c r="P11843" s="14"/>
      <c r="Q11843" s="13"/>
    </row>
    <row r="11844" spans="3:17" x14ac:dyDescent="0.25">
      <c r="C11844" s="12"/>
      <c r="D11844" s="7"/>
      <c r="P11844" s="14"/>
      <c r="Q11844" s="13"/>
    </row>
    <row r="11845" spans="3:17" x14ac:dyDescent="0.25">
      <c r="C11845" s="12"/>
      <c r="D11845" s="7"/>
      <c r="P11845" s="14"/>
      <c r="Q11845" s="13"/>
    </row>
    <row r="11846" spans="3:17" x14ac:dyDescent="0.25">
      <c r="C11846" s="12"/>
      <c r="D11846" s="7"/>
      <c r="P11846" s="14"/>
      <c r="Q11846" s="13"/>
    </row>
    <row r="11847" spans="3:17" x14ac:dyDescent="0.25">
      <c r="C11847" s="12"/>
      <c r="D11847" s="7"/>
      <c r="P11847" s="14"/>
      <c r="Q11847" s="13"/>
    </row>
    <row r="11848" spans="3:17" x14ac:dyDescent="0.25">
      <c r="C11848" s="12"/>
      <c r="D11848" s="7"/>
      <c r="P11848" s="14"/>
      <c r="Q11848" s="13"/>
    </row>
    <row r="11849" spans="3:17" x14ac:dyDescent="0.25">
      <c r="C11849" s="12"/>
      <c r="D11849" s="7"/>
      <c r="P11849" s="14"/>
      <c r="Q11849" s="13"/>
    </row>
    <row r="11850" spans="3:17" x14ac:dyDescent="0.25">
      <c r="C11850" s="12"/>
      <c r="D11850" s="7"/>
      <c r="P11850" s="14"/>
      <c r="Q11850" s="13"/>
    </row>
    <row r="11851" spans="3:17" x14ac:dyDescent="0.25">
      <c r="C11851" s="12"/>
      <c r="D11851" s="7"/>
      <c r="P11851" s="14"/>
      <c r="Q11851" s="13"/>
    </row>
    <row r="11852" spans="3:17" x14ac:dyDescent="0.25">
      <c r="C11852" s="12"/>
      <c r="D11852" s="7"/>
      <c r="P11852" s="14"/>
      <c r="Q11852" s="13"/>
    </row>
    <row r="11853" spans="3:17" x14ac:dyDescent="0.25">
      <c r="C11853" s="12"/>
      <c r="D11853" s="7"/>
      <c r="P11853" s="14"/>
      <c r="Q11853" s="13"/>
    </row>
    <row r="11854" spans="3:17" x14ac:dyDescent="0.25">
      <c r="C11854" s="12"/>
      <c r="D11854" s="7"/>
      <c r="P11854" s="14"/>
      <c r="Q11854" s="13"/>
    </row>
    <row r="11855" spans="3:17" x14ac:dyDescent="0.25">
      <c r="C11855" s="12"/>
      <c r="D11855" s="7"/>
      <c r="P11855" s="14"/>
      <c r="Q11855" s="13"/>
    </row>
    <row r="11856" spans="3:17" x14ac:dyDescent="0.25">
      <c r="C11856" s="12"/>
      <c r="D11856" s="7"/>
      <c r="P11856" s="14"/>
      <c r="Q11856" s="13"/>
    </row>
    <row r="11857" spans="3:17" x14ac:dyDescent="0.25">
      <c r="C11857" s="12"/>
      <c r="D11857" s="7"/>
      <c r="P11857" s="14"/>
      <c r="Q11857" s="13"/>
    </row>
    <row r="11858" spans="3:17" x14ac:dyDescent="0.25">
      <c r="C11858" s="12"/>
      <c r="D11858" s="7"/>
      <c r="P11858" s="14"/>
      <c r="Q11858" s="13"/>
    </row>
    <row r="11859" spans="3:17" x14ac:dyDescent="0.25">
      <c r="C11859" s="12"/>
      <c r="D11859" s="7"/>
      <c r="P11859" s="14"/>
      <c r="Q11859" s="13"/>
    </row>
    <row r="11860" spans="3:17" x14ac:dyDescent="0.25">
      <c r="C11860" s="12"/>
      <c r="D11860" s="7"/>
      <c r="P11860" s="14"/>
      <c r="Q11860" s="13"/>
    </row>
    <row r="11861" spans="3:17" x14ac:dyDescent="0.25">
      <c r="C11861" s="12"/>
      <c r="D11861" s="7"/>
      <c r="P11861" s="14"/>
      <c r="Q11861" s="13"/>
    </row>
    <row r="11862" spans="3:17" x14ac:dyDescent="0.25">
      <c r="C11862" s="12"/>
      <c r="D11862" s="7"/>
      <c r="P11862" s="14"/>
      <c r="Q11862" s="13"/>
    </row>
    <row r="11863" spans="3:17" x14ac:dyDescent="0.25">
      <c r="C11863" s="12"/>
      <c r="D11863" s="7"/>
      <c r="P11863" s="14"/>
      <c r="Q11863" s="13"/>
    </row>
    <row r="11864" spans="3:17" x14ac:dyDescent="0.25">
      <c r="C11864" s="12"/>
      <c r="D11864" s="7"/>
      <c r="P11864" s="14"/>
      <c r="Q11864" s="13"/>
    </row>
    <row r="11865" spans="3:17" x14ac:dyDescent="0.25">
      <c r="C11865" s="12"/>
      <c r="D11865" s="7"/>
      <c r="P11865" s="14"/>
      <c r="Q11865" s="13"/>
    </row>
    <row r="11866" spans="3:17" x14ac:dyDescent="0.25">
      <c r="C11866" s="12"/>
      <c r="D11866" s="7"/>
      <c r="P11866" s="14"/>
      <c r="Q11866" s="13"/>
    </row>
    <row r="11867" spans="3:17" x14ac:dyDescent="0.25">
      <c r="C11867" s="12"/>
      <c r="D11867" s="7"/>
      <c r="P11867" s="14"/>
      <c r="Q11867" s="13"/>
    </row>
    <row r="11868" spans="3:17" x14ac:dyDescent="0.25">
      <c r="C11868" s="12"/>
      <c r="D11868" s="7"/>
      <c r="P11868" s="14"/>
      <c r="Q11868" s="13"/>
    </row>
    <row r="11869" spans="3:17" x14ac:dyDescent="0.25">
      <c r="C11869" s="12"/>
      <c r="D11869" s="7"/>
      <c r="P11869" s="14"/>
      <c r="Q11869" s="13"/>
    </row>
    <row r="11870" spans="3:17" x14ac:dyDescent="0.25">
      <c r="C11870" s="12"/>
      <c r="D11870" s="7"/>
      <c r="P11870" s="14"/>
      <c r="Q11870" s="13"/>
    </row>
    <row r="11871" spans="3:17" x14ac:dyDescent="0.25">
      <c r="C11871" s="12"/>
      <c r="D11871" s="7"/>
      <c r="P11871" s="14"/>
      <c r="Q11871" s="13"/>
    </row>
    <row r="11872" spans="3:17" x14ac:dyDescent="0.25">
      <c r="C11872" s="12"/>
      <c r="D11872" s="7"/>
      <c r="P11872" s="14"/>
      <c r="Q11872" s="13"/>
    </row>
    <row r="11873" spans="3:17" x14ac:dyDescent="0.25">
      <c r="C11873" s="12"/>
      <c r="D11873" s="7"/>
      <c r="P11873" s="14"/>
      <c r="Q11873" s="13"/>
    </row>
    <row r="11874" spans="3:17" x14ac:dyDescent="0.25">
      <c r="C11874" s="12"/>
      <c r="D11874" s="7"/>
      <c r="P11874" s="14"/>
      <c r="Q11874" s="13"/>
    </row>
    <row r="11875" spans="3:17" x14ac:dyDescent="0.25">
      <c r="C11875" s="12"/>
      <c r="D11875" s="7"/>
      <c r="P11875" s="14"/>
      <c r="Q11875" s="13"/>
    </row>
    <row r="11876" spans="3:17" x14ac:dyDescent="0.25">
      <c r="C11876" s="12"/>
      <c r="D11876" s="7"/>
      <c r="P11876" s="14"/>
      <c r="Q11876" s="13"/>
    </row>
    <row r="11877" spans="3:17" x14ac:dyDescent="0.25">
      <c r="C11877" s="12"/>
      <c r="D11877" s="7"/>
      <c r="P11877" s="14"/>
      <c r="Q11877" s="13"/>
    </row>
    <row r="11878" spans="3:17" x14ac:dyDescent="0.25">
      <c r="C11878" s="12"/>
      <c r="D11878" s="7"/>
      <c r="P11878" s="14"/>
      <c r="Q11878" s="13"/>
    </row>
    <row r="11879" spans="3:17" x14ac:dyDescent="0.25">
      <c r="C11879" s="12"/>
      <c r="D11879" s="7"/>
      <c r="P11879" s="14"/>
      <c r="Q11879" s="13"/>
    </row>
    <row r="11880" spans="3:17" x14ac:dyDescent="0.25">
      <c r="C11880" s="12"/>
      <c r="D11880" s="7"/>
      <c r="P11880" s="14"/>
      <c r="Q11880" s="13"/>
    </row>
    <row r="11881" spans="3:17" x14ac:dyDescent="0.25">
      <c r="C11881" s="12"/>
      <c r="D11881" s="7"/>
      <c r="P11881" s="14"/>
      <c r="Q11881" s="13"/>
    </row>
    <row r="11882" spans="3:17" x14ac:dyDescent="0.25">
      <c r="C11882" s="12"/>
      <c r="D11882" s="7"/>
      <c r="P11882" s="14"/>
      <c r="Q11882" s="13"/>
    </row>
    <row r="11883" spans="3:17" x14ac:dyDescent="0.25">
      <c r="C11883" s="12"/>
      <c r="D11883" s="7"/>
      <c r="P11883" s="14"/>
      <c r="Q11883" s="13"/>
    </row>
    <row r="11884" spans="3:17" x14ac:dyDescent="0.25">
      <c r="C11884" s="12"/>
      <c r="D11884" s="7"/>
      <c r="P11884" s="14"/>
      <c r="Q11884" s="13"/>
    </row>
    <row r="11885" spans="3:17" x14ac:dyDescent="0.25">
      <c r="C11885" s="12"/>
      <c r="D11885" s="7"/>
      <c r="P11885" s="14"/>
      <c r="Q11885" s="13"/>
    </row>
    <row r="11886" spans="3:17" x14ac:dyDescent="0.25">
      <c r="C11886" s="12"/>
      <c r="D11886" s="7"/>
      <c r="P11886" s="14"/>
      <c r="Q11886" s="13"/>
    </row>
    <row r="11887" spans="3:17" x14ac:dyDescent="0.25">
      <c r="C11887" s="12"/>
      <c r="D11887" s="7"/>
      <c r="P11887" s="14"/>
      <c r="Q11887" s="13"/>
    </row>
    <row r="11888" spans="3:17" x14ac:dyDescent="0.25">
      <c r="C11888" s="12"/>
      <c r="D11888" s="7"/>
      <c r="P11888" s="14"/>
      <c r="Q11888" s="13"/>
    </row>
    <row r="11889" spans="3:17" x14ac:dyDescent="0.25">
      <c r="C11889" s="12"/>
      <c r="D11889" s="7"/>
      <c r="P11889" s="14"/>
      <c r="Q11889" s="13"/>
    </row>
    <row r="11890" spans="3:17" x14ac:dyDescent="0.25">
      <c r="C11890" s="12"/>
      <c r="D11890" s="7"/>
      <c r="P11890" s="14"/>
      <c r="Q11890" s="13"/>
    </row>
    <row r="11891" spans="3:17" x14ac:dyDescent="0.25">
      <c r="C11891" s="12"/>
      <c r="D11891" s="7"/>
      <c r="P11891" s="14"/>
      <c r="Q11891" s="13"/>
    </row>
    <row r="11892" spans="3:17" x14ac:dyDescent="0.25">
      <c r="C11892" s="12"/>
      <c r="D11892" s="7"/>
      <c r="P11892" s="14"/>
      <c r="Q11892" s="13"/>
    </row>
    <row r="11893" spans="3:17" x14ac:dyDescent="0.25">
      <c r="C11893" s="12"/>
      <c r="D11893" s="7"/>
      <c r="P11893" s="14"/>
      <c r="Q11893" s="13"/>
    </row>
    <row r="11894" spans="3:17" x14ac:dyDescent="0.25">
      <c r="C11894" s="12"/>
      <c r="D11894" s="7"/>
      <c r="P11894" s="14"/>
      <c r="Q11894" s="13"/>
    </row>
    <row r="11895" spans="3:17" x14ac:dyDescent="0.25">
      <c r="C11895" s="12"/>
      <c r="D11895" s="7"/>
      <c r="P11895" s="14"/>
      <c r="Q11895" s="13"/>
    </row>
    <row r="11896" spans="3:17" x14ac:dyDescent="0.25">
      <c r="C11896" s="12"/>
      <c r="D11896" s="7"/>
      <c r="P11896" s="14"/>
      <c r="Q11896" s="13"/>
    </row>
    <row r="11897" spans="3:17" x14ac:dyDescent="0.25">
      <c r="C11897" s="12"/>
      <c r="D11897" s="7"/>
      <c r="P11897" s="14"/>
      <c r="Q11897" s="13"/>
    </row>
    <row r="11898" spans="3:17" x14ac:dyDescent="0.25">
      <c r="C11898" s="12"/>
      <c r="D11898" s="7"/>
      <c r="P11898" s="14"/>
      <c r="Q11898" s="13"/>
    </row>
    <row r="11899" spans="3:17" x14ac:dyDescent="0.25">
      <c r="C11899" s="12"/>
      <c r="D11899" s="7"/>
      <c r="P11899" s="14"/>
      <c r="Q11899" s="13"/>
    </row>
    <row r="11900" spans="3:17" x14ac:dyDescent="0.25">
      <c r="C11900" s="12"/>
      <c r="D11900" s="7"/>
      <c r="P11900" s="14"/>
      <c r="Q11900" s="13"/>
    </row>
    <row r="11901" spans="3:17" x14ac:dyDescent="0.25">
      <c r="C11901" s="12"/>
      <c r="D11901" s="7"/>
      <c r="P11901" s="14"/>
      <c r="Q11901" s="13"/>
    </row>
    <row r="11902" spans="3:17" x14ac:dyDescent="0.25">
      <c r="C11902" s="12"/>
      <c r="D11902" s="7"/>
      <c r="P11902" s="14"/>
      <c r="Q11902" s="13"/>
    </row>
    <row r="11903" spans="3:17" x14ac:dyDescent="0.25">
      <c r="C11903" s="12"/>
      <c r="D11903" s="7"/>
      <c r="P11903" s="14"/>
      <c r="Q11903" s="13"/>
    </row>
    <row r="11904" spans="3:17" x14ac:dyDescent="0.25">
      <c r="C11904" s="12"/>
      <c r="D11904" s="7"/>
      <c r="P11904" s="14"/>
      <c r="Q11904" s="13"/>
    </row>
    <row r="11905" spans="3:17" x14ac:dyDescent="0.25">
      <c r="C11905" s="12"/>
      <c r="D11905" s="7"/>
      <c r="P11905" s="14"/>
      <c r="Q11905" s="13"/>
    </row>
    <row r="11906" spans="3:17" x14ac:dyDescent="0.25">
      <c r="C11906" s="12"/>
      <c r="D11906" s="7"/>
      <c r="P11906" s="14"/>
      <c r="Q11906" s="13"/>
    </row>
    <row r="11907" spans="3:17" x14ac:dyDescent="0.25">
      <c r="C11907" s="12"/>
      <c r="D11907" s="7"/>
      <c r="P11907" s="14"/>
      <c r="Q11907" s="13"/>
    </row>
    <row r="11908" spans="3:17" x14ac:dyDescent="0.25">
      <c r="C11908" s="12"/>
      <c r="D11908" s="7"/>
      <c r="P11908" s="14"/>
      <c r="Q11908" s="13"/>
    </row>
    <row r="11909" spans="3:17" x14ac:dyDescent="0.25">
      <c r="C11909" s="12"/>
      <c r="D11909" s="7"/>
      <c r="P11909" s="14"/>
      <c r="Q11909" s="13"/>
    </row>
    <row r="11910" spans="3:17" x14ac:dyDescent="0.25">
      <c r="C11910" s="12"/>
      <c r="D11910" s="7"/>
      <c r="P11910" s="14"/>
      <c r="Q11910" s="13"/>
    </row>
    <row r="11911" spans="3:17" x14ac:dyDescent="0.25">
      <c r="C11911" s="12"/>
      <c r="D11911" s="7"/>
      <c r="P11911" s="14"/>
      <c r="Q11911" s="13"/>
    </row>
    <row r="11912" spans="3:17" x14ac:dyDescent="0.25">
      <c r="C11912" s="12"/>
      <c r="D11912" s="7"/>
      <c r="P11912" s="14"/>
      <c r="Q11912" s="13"/>
    </row>
    <row r="11913" spans="3:17" x14ac:dyDescent="0.25">
      <c r="C11913" s="12"/>
      <c r="D11913" s="7"/>
      <c r="P11913" s="14"/>
      <c r="Q11913" s="13"/>
    </row>
    <row r="11914" spans="3:17" x14ac:dyDescent="0.25">
      <c r="C11914" s="12"/>
      <c r="D11914" s="7"/>
      <c r="P11914" s="14"/>
      <c r="Q11914" s="13"/>
    </row>
    <row r="11915" spans="3:17" x14ac:dyDescent="0.25">
      <c r="C11915" s="12"/>
      <c r="D11915" s="7"/>
      <c r="P11915" s="14"/>
      <c r="Q11915" s="13"/>
    </row>
    <row r="11916" spans="3:17" x14ac:dyDescent="0.25">
      <c r="C11916" s="12"/>
      <c r="D11916" s="7"/>
      <c r="P11916" s="14"/>
      <c r="Q11916" s="13"/>
    </row>
    <row r="11917" spans="3:17" x14ac:dyDescent="0.25">
      <c r="C11917" s="12"/>
      <c r="D11917" s="7"/>
      <c r="P11917" s="14"/>
      <c r="Q11917" s="13"/>
    </row>
    <row r="11918" spans="3:17" x14ac:dyDescent="0.25">
      <c r="C11918" s="12"/>
      <c r="D11918" s="7"/>
      <c r="P11918" s="14"/>
      <c r="Q11918" s="13"/>
    </row>
    <row r="11919" spans="3:17" x14ac:dyDescent="0.25">
      <c r="C11919" s="12"/>
      <c r="D11919" s="7"/>
      <c r="P11919" s="14"/>
      <c r="Q11919" s="13"/>
    </row>
    <row r="11920" spans="3:17" x14ac:dyDescent="0.25">
      <c r="C11920" s="12"/>
      <c r="D11920" s="7"/>
      <c r="P11920" s="14"/>
      <c r="Q11920" s="13"/>
    </row>
    <row r="11921" spans="3:17" x14ac:dyDescent="0.25">
      <c r="C11921" s="12"/>
      <c r="D11921" s="7"/>
      <c r="P11921" s="14"/>
      <c r="Q11921" s="13"/>
    </row>
    <row r="11922" spans="3:17" x14ac:dyDescent="0.25">
      <c r="C11922" s="12"/>
      <c r="D11922" s="7"/>
      <c r="P11922" s="14"/>
      <c r="Q11922" s="13"/>
    </row>
    <row r="11923" spans="3:17" x14ac:dyDescent="0.25">
      <c r="C11923" s="12"/>
      <c r="D11923" s="7"/>
      <c r="P11923" s="14"/>
      <c r="Q11923" s="13"/>
    </row>
    <row r="11924" spans="3:17" x14ac:dyDescent="0.25">
      <c r="C11924" s="12"/>
      <c r="D11924" s="7"/>
      <c r="P11924" s="14"/>
      <c r="Q11924" s="13"/>
    </row>
    <row r="11925" spans="3:17" x14ac:dyDescent="0.25">
      <c r="C11925" s="12"/>
      <c r="D11925" s="7"/>
      <c r="P11925" s="14"/>
      <c r="Q11925" s="13"/>
    </row>
    <row r="11926" spans="3:17" x14ac:dyDescent="0.25">
      <c r="C11926" s="12"/>
      <c r="D11926" s="7"/>
      <c r="P11926" s="14"/>
      <c r="Q11926" s="13"/>
    </row>
    <row r="11927" spans="3:17" x14ac:dyDescent="0.25">
      <c r="C11927" s="12"/>
      <c r="D11927" s="7"/>
      <c r="P11927" s="14"/>
      <c r="Q11927" s="13"/>
    </row>
    <row r="11928" spans="3:17" x14ac:dyDescent="0.25">
      <c r="C11928" s="12"/>
      <c r="D11928" s="7"/>
      <c r="P11928" s="14"/>
      <c r="Q11928" s="13"/>
    </row>
    <row r="11929" spans="3:17" x14ac:dyDescent="0.25">
      <c r="C11929" s="12"/>
      <c r="D11929" s="7"/>
      <c r="P11929" s="14"/>
      <c r="Q11929" s="13"/>
    </row>
    <row r="11930" spans="3:17" x14ac:dyDescent="0.25">
      <c r="C11930" s="12"/>
      <c r="D11930" s="7"/>
      <c r="P11930" s="14"/>
      <c r="Q11930" s="13"/>
    </row>
    <row r="11931" spans="3:17" x14ac:dyDescent="0.25">
      <c r="C11931" s="12"/>
      <c r="D11931" s="7"/>
      <c r="P11931" s="14"/>
      <c r="Q11931" s="13"/>
    </row>
    <row r="11932" spans="3:17" x14ac:dyDescent="0.25">
      <c r="C11932" s="12"/>
      <c r="D11932" s="7"/>
      <c r="P11932" s="14"/>
      <c r="Q11932" s="13"/>
    </row>
    <row r="11933" spans="3:17" x14ac:dyDescent="0.25">
      <c r="C11933" s="12"/>
      <c r="D11933" s="7"/>
      <c r="P11933" s="14"/>
      <c r="Q11933" s="13"/>
    </row>
    <row r="11934" spans="3:17" x14ac:dyDescent="0.25">
      <c r="C11934" s="12"/>
      <c r="D11934" s="7"/>
      <c r="P11934" s="14"/>
      <c r="Q11934" s="13"/>
    </row>
    <row r="11935" spans="3:17" x14ac:dyDescent="0.25">
      <c r="C11935" s="12"/>
      <c r="D11935" s="7"/>
      <c r="P11935" s="14"/>
      <c r="Q11935" s="13"/>
    </row>
    <row r="11936" spans="3:17" x14ac:dyDescent="0.25">
      <c r="C11936" s="12"/>
      <c r="D11936" s="7"/>
      <c r="P11936" s="14"/>
      <c r="Q11936" s="13"/>
    </row>
    <row r="11937" spans="3:17" x14ac:dyDescent="0.25">
      <c r="C11937" s="12"/>
      <c r="D11937" s="7"/>
      <c r="P11937" s="14"/>
      <c r="Q11937" s="13"/>
    </row>
    <row r="11938" spans="3:17" x14ac:dyDescent="0.25">
      <c r="C11938" s="12"/>
      <c r="D11938" s="7"/>
      <c r="P11938" s="14"/>
      <c r="Q11938" s="13"/>
    </row>
    <row r="11939" spans="3:17" x14ac:dyDescent="0.25">
      <c r="C11939" s="12"/>
      <c r="D11939" s="7"/>
      <c r="P11939" s="14"/>
      <c r="Q11939" s="13"/>
    </row>
    <row r="11940" spans="3:17" x14ac:dyDescent="0.25">
      <c r="C11940" s="12"/>
      <c r="D11940" s="7"/>
      <c r="P11940" s="14"/>
      <c r="Q11940" s="13"/>
    </row>
    <row r="11941" spans="3:17" x14ac:dyDescent="0.25">
      <c r="C11941" s="12"/>
      <c r="D11941" s="7"/>
      <c r="P11941" s="14"/>
      <c r="Q11941" s="13"/>
    </row>
    <row r="11942" spans="3:17" x14ac:dyDescent="0.25">
      <c r="C11942" s="12"/>
      <c r="D11942" s="7"/>
      <c r="P11942" s="14"/>
      <c r="Q11942" s="13"/>
    </row>
    <row r="11943" spans="3:17" x14ac:dyDescent="0.25">
      <c r="C11943" s="12"/>
      <c r="D11943" s="7"/>
      <c r="P11943" s="14"/>
      <c r="Q11943" s="13"/>
    </row>
    <row r="11944" spans="3:17" x14ac:dyDescent="0.25">
      <c r="C11944" s="12"/>
      <c r="D11944" s="7"/>
      <c r="P11944" s="14"/>
      <c r="Q11944" s="13"/>
    </row>
    <row r="11945" spans="3:17" x14ac:dyDescent="0.25">
      <c r="C11945" s="12"/>
      <c r="D11945" s="7"/>
      <c r="P11945" s="14"/>
      <c r="Q11945" s="13"/>
    </row>
    <row r="11946" spans="3:17" x14ac:dyDescent="0.25">
      <c r="C11946" s="12"/>
      <c r="D11946" s="7"/>
      <c r="P11946" s="14"/>
      <c r="Q11946" s="13"/>
    </row>
    <row r="11947" spans="3:17" x14ac:dyDescent="0.25">
      <c r="C11947" s="12"/>
      <c r="D11947" s="7"/>
      <c r="P11947" s="14"/>
      <c r="Q11947" s="13"/>
    </row>
    <row r="11948" spans="3:17" x14ac:dyDescent="0.25">
      <c r="C11948" s="12"/>
      <c r="D11948" s="7"/>
      <c r="P11948" s="14"/>
      <c r="Q11948" s="13"/>
    </row>
    <row r="11949" spans="3:17" x14ac:dyDescent="0.25">
      <c r="C11949" s="12"/>
      <c r="D11949" s="7"/>
      <c r="P11949" s="14"/>
      <c r="Q11949" s="13"/>
    </row>
    <row r="11950" spans="3:17" x14ac:dyDescent="0.25">
      <c r="C11950" s="12"/>
      <c r="D11950" s="7"/>
      <c r="P11950" s="14"/>
      <c r="Q11950" s="13"/>
    </row>
    <row r="11951" spans="3:17" x14ac:dyDescent="0.25">
      <c r="C11951" s="12"/>
      <c r="D11951" s="7"/>
      <c r="P11951" s="14"/>
      <c r="Q11951" s="13"/>
    </row>
    <row r="11952" spans="3:17" x14ac:dyDescent="0.25">
      <c r="C11952" s="12"/>
      <c r="D11952" s="7"/>
      <c r="P11952" s="14"/>
      <c r="Q11952" s="13"/>
    </row>
    <row r="11953" spans="3:17" x14ac:dyDescent="0.25">
      <c r="C11953" s="12"/>
      <c r="D11953" s="7"/>
      <c r="P11953" s="14"/>
      <c r="Q11953" s="13"/>
    </row>
    <row r="11954" spans="3:17" x14ac:dyDescent="0.25">
      <c r="C11954" s="12"/>
      <c r="D11954" s="7"/>
      <c r="P11954" s="14"/>
      <c r="Q11954" s="13"/>
    </row>
    <row r="11955" spans="3:17" x14ac:dyDescent="0.25">
      <c r="C11955" s="12"/>
      <c r="D11955" s="7"/>
      <c r="P11955" s="14"/>
      <c r="Q11955" s="13"/>
    </row>
    <row r="11956" spans="3:17" x14ac:dyDescent="0.25">
      <c r="C11956" s="12"/>
      <c r="D11956" s="7"/>
      <c r="P11956" s="14"/>
      <c r="Q11956" s="13"/>
    </row>
    <row r="11957" spans="3:17" x14ac:dyDescent="0.25">
      <c r="C11957" s="12"/>
      <c r="D11957" s="7"/>
      <c r="P11957" s="14"/>
      <c r="Q11957" s="13"/>
    </row>
    <row r="11958" spans="3:17" x14ac:dyDescent="0.25">
      <c r="C11958" s="12"/>
      <c r="D11958" s="7"/>
      <c r="P11958" s="14"/>
      <c r="Q11958" s="13"/>
    </row>
    <row r="11959" spans="3:17" x14ac:dyDescent="0.25">
      <c r="C11959" s="12"/>
      <c r="D11959" s="7"/>
      <c r="P11959" s="14"/>
      <c r="Q11959" s="13"/>
    </row>
    <row r="11960" spans="3:17" x14ac:dyDescent="0.25">
      <c r="C11960" s="12"/>
      <c r="D11960" s="7"/>
      <c r="P11960" s="14"/>
      <c r="Q11960" s="13"/>
    </row>
    <row r="11961" spans="3:17" x14ac:dyDescent="0.25">
      <c r="C11961" s="12"/>
      <c r="D11961" s="7"/>
      <c r="P11961" s="14"/>
      <c r="Q11961" s="13"/>
    </row>
    <row r="11962" spans="3:17" x14ac:dyDescent="0.25">
      <c r="C11962" s="12"/>
      <c r="D11962" s="7"/>
      <c r="P11962" s="14"/>
      <c r="Q11962" s="13"/>
    </row>
    <row r="11963" spans="3:17" x14ac:dyDescent="0.25">
      <c r="C11963" s="12"/>
      <c r="D11963" s="7"/>
      <c r="P11963" s="14"/>
      <c r="Q11963" s="13"/>
    </row>
    <row r="11964" spans="3:17" x14ac:dyDescent="0.25">
      <c r="C11964" s="12"/>
      <c r="D11964" s="7"/>
      <c r="P11964" s="14"/>
      <c r="Q11964" s="13"/>
    </row>
    <row r="11965" spans="3:17" x14ac:dyDescent="0.25">
      <c r="C11965" s="12"/>
      <c r="D11965" s="7"/>
      <c r="P11965" s="14"/>
      <c r="Q11965" s="13"/>
    </row>
    <row r="11966" spans="3:17" x14ac:dyDescent="0.25">
      <c r="C11966" s="12"/>
      <c r="D11966" s="7"/>
      <c r="P11966" s="14"/>
      <c r="Q11966" s="13"/>
    </row>
    <row r="11967" spans="3:17" x14ac:dyDescent="0.25">
      <c r="C11967" s="12"/>
      <c r="D11967" s="7"/>
      <c r="P11967" s="14"/>
      <c r="Q11967" s="13"/>
    </row>
    <row r="11968" spans="3:17" x14ac:dyDescent="0.25">
      <c r="C11968" s="12"/>
      <c r="D11968" s="7"/>
      <c r="P11968" s="14"/>
      <c r="Q11968" s="13"/>
    </row>
    <row r="11969" spans="3:17" x14ac:dyDescent="0.25">
      <c r="C11969" s="12"/>
      <c r="D11969" s="7"/>
      <c r="P11969" s="14"/>
      <c r="Q11969" s="13"/>
    </row>
    <row r="11970" spans="3:17" x14ac:dyDescent="0.25">
      <c r="C11970" s="12"/>
      <c r="D11970" s="7"/>
      <c r="P11970" s="14"/>
      <c r="Q11970" s="13"/>
    </row>
    <row r="11971" spans="3:17" x14ac:dyDescent="0.25">
      <c r="C11971" s="12"/>
      <c r="D11971" s="7"/>
      <c r="P11971" s="14"/>
      <c r="Q11971" s="13"/>
    </row>
    <row r="11972" spans="3:17" x14ac:dyDescent="0.25">
      <c r="C11972" s="12"/>
      <c r="D11972" s="7"/>
      <c r="P11972" s="14"/>
      <c r="Q11972" s="13"/>
    </row>
    <row r="11973" spans="3:17" x14ac:dyDescent="0.25">
      <c r="C11973" s="12"/>
      <c r="D11973" s="7"/>
      <c r="P11973" s="14"/>
      <c r="Q11973" s="13"/>
    </row>
    <row r="11974" spans="3:17" x14ac:dyDescent="0.25">
      <c r="C11974" s="12"/>
      <c r="D11974" s="7"/>
      <c r="P11974" s="14"/>
      <c r="Q11974" s="13"/>
    </row>
    <row r="11975" spans="3:17" x14ac:dyDescent="0.25">
      <c r="C11975" s="12"/>
      <c r="D11975" s="7"/>
      <c r="P11975" s="14"/>
      <c r="Q11975" s="13"/>
    </row>
    <row r="11976" spans="3:17" x14ac:dyDescent="0.25">
      <c r="C11976" s="12"/>
      <c r="D11976" s="7"/>
      <c r="P11976" s="14"/>
      <c r="Q11976" s="13"/>
    </row>
    <row r="11977" spans="3:17" x14ac:dyDescent="0.25">
      <c r="C11977" s="12"/>
      <c r="D11977" s="7"/>
      <c r="P11977" s="14"/>
      <c r="Q11977" s="13"/>
    </row>
    <row r="11978" spans="3:17" x14ac:dyDescent="0.25">
      <c r="C11978" s="12"/>
      <c r="D11978" s="7"/>
      <c r="P11978" s="14"/>
      <c r="Q11978" s="13"/>
    </row>
    <row r="11979" spans="3:17" x14ac:dyDescent="0.25">
      <c r="C11979" s="12"/>
      <c r="D11979" s="7"/>
      <c r="P11979" s="14"/>
      <c r="Q11979" s="13"/>
    </row>
    <row r="11980" spans="3:17" x14ac:dyDescent="0.25">
      <c r="C11980" s="12"/>
      <c r="D11980" s="7"/>
      <c r="P11980" s="14"/>
      <c r="Q11980" s="13"/>
    </row>
    <row r="11981" spans="3:17" x14ac:dyDescent="0.25">
      <c r="C11981" s="12"/>
      <c r="D11981" s="7"/>
      <c r="P11981" s="14"/>
      <c r="Q11981" s="13"/>
    </row>
    <row r="11982" spans="3:17" x14ac:dyDescent="0.25">
      <c r="C11982" s="12"/>
      <c r="D11982" s="7"/>
      <c r="P11982" s="14"/>
      <c r="Q11982" s="13"/>
    </row>
    <row r="11983" spans="3:17" x14ac:dyDescent="0.25">
      <c r="C11983" s="12"/>
      <c r="D11983" s="7"/>
      <c r="P11983" s="14"/>
      <c r="Q11983" s="13"/>
    </row>
    <row r="11984" spans="3:17" x14ac:dyDescent="0.25">
      <c r="C11984" s="12"/>
      <c r="D11984" s="7"/>
      <c r="P11984" s="14"/>
      <c r="Q11984" s="13"/>
    </row>
    <row r="11985" spans="3:17" x14ac:dyDescent="0.25">
      <c r="C11985" s="12"/>
      <c r="D11985" s="7"/>
      <c r="P11985" s="14"/>
      <c r="Q11985" s="13"/>
    </row>
    <row r="11986" spans="3:17" x14ac:dyDescent="0.25">
      <c r="C11986" s="12"/>
      <c r="D11986" s="7"/>
      <c r="P11986" s="14"/>
      <c r="Q11986" s="13"/>
    </row>
    <row r="11987" spans="3:17" x14ac:dyDescent="0.25">
      <c r="C11987" s="12"/>
      <c r="D11987" s="7"/>
      <c r="P11987" s="14"/>
      <c r="Q11987" s="13"/>
    </row>
    <row r="11988" spans="3:17" x14ac:dyDescent="0.25">
      <c r="C11988" s="12"/>
      <c r="D11988" s="7"/>
      <c r="P11988" s="14"/>
      <c r="Q11988" s="13"/>
    </row>
    <row r="11989" spans="3:17" x14ac:dyDescent="0.25">
      <c r="C11989" s="12"/>
      <c r="D11989" s="7"/>
      <c r="P11989" s="14"/>
      <c r="Q11989" s="13"/>
    </row>
    <row r="11990" spans="3:17" x14ac:dyDescent="0.25">
      <c r="C11990" s="12"/>
      <c r="D11990" s="7"/>
      <c r="P11990" s="14"/>
      <c r="Q11990" s="13"/>
    </row>
    <row r="11991" spans="3:17" x14ac:dyDescent="0.25">
      <c r="C11991" s="12"/>
      <c r="D11991" s="7"/>
      <c r="P11991" s="14"/>
      <c r="Q11991" s="13"/>
    </row>
    <row r="11992" spans="3:17" x14ac:dyDescent="0.25">
      <c r="C11992" s="12"/>
      <c r="D11992" s="7"/>
      <c r="P11992" s="14"/>
      <c r="Q11992" s="13"/>
    </row>
    <row r="11993" spans="3:17" x14ac:dyDescent="0.25">
      <c r="C11993" s="12"/>
      <c r="D11993" s="7"/>
      <c r="P11993" s="14"/>
      <c r="Q11993" s="13"/>
    </row>
    <row r="11994" spans="3:17" x14ac:dyDescent="0.25">
      <c r="C11994" s="12"/>
      <c r="D11994" s="7"/>
      <c r="P11994" s="14"/>
      <c r="Q11994" s="13"/>
    </row>
    <row r="11995" spans="3:17" x14ac:dyDescent="0.25">
      <c r="C11995" s="12"/>
      <c r="D11995" s="7"/>
      <c r="P11995" s="14"/>
      <c r="Q11995" s="13"/>
    </row>
    <row r="11996" spans="3:17" x14ac:dyDescent="0.25">
      <c r="C11996" s="12"/>
      <c r="D11996" s="7"/>
      <c r="P11996" s="14"/>
      <c r="Q11996" s="13"/>
    </row>
    <row r="11997" spans="3:17" x14ac:dyDescent="0.25">
      <c r="C11997" s="12"/>
      <c r="D11997" s="7"/>
      <c r="P11997" s="14"/>
      <c r="Q11997" s="13"/>
    </row>
    <row r="11998" spans="3:17" x14ac:dyDescent="0.25">
      <c r="C11998" s="12"/>
      <c r="D11998" s="7"/>
      <c r="P11998" s="14"/>
      <c r="Q11998" s="13"/>
    </row>
    <row r="11999" spans="3:17" x14ac:dyDescent="0.25">
      <c r="C11999" s="12"/>
      <c r="D11999" s="7"/>
      <c r="P11999" s="14"/>
      <c r="Q11999" s="13"/>
    </row>
    <row r="12000" spans="3:17" x14ac:dyDescent="0.25">
      <c r="C12000" s="12"/>
      <c r="D12000" s="7"/>
      <c r="P12000" s="14"/>
      <c r="Q12000" s="13"/>
    </row>
    <row r="12001" spans="3:17" x14ac:dyDescent="0.25">
      <c r="C12001" s="12"/>
      <c r="D12001" s="7"/>
      <c r="P12001" s="14"/>
      <c r="Q12001" s="13"/>
    </row>
    <row r="12002" spans="3:17" x14ac:dyDescent="0.25">
      <c r="C12002" s="12"/>
      <c r="D12002" s="7"/>
      <c r="P12002" s="14"/>
      <c r="Q12002" s="13"/>
    </row>
    <row r="12003" spans="3:17" x14ac:dyDescent="0.25">
      <c r="C12003" s="12"/>
      <c r="D12003" s="7"/>
      <c r="P12003" s="14"/>
      <c r="Q12003" s="13"/>
    </row>
    <row r="12004" spans="3:17" x14ac:dyDescent="0.25">
      <c r="C12004" s="12"/>
      <c r="D12004" s="7"/>
      <c r="P12004" s="14"/>
      <c r="Q12004" s="13"/>
    </row>
    <row r="12005" spans="3:17" x14ac:dyDescent="0.25">
      <c r="C12005" s="12"/>
      <c r="D12005" s="7"/>
      <c r="P12005" s="14"/>
      <c r="Q12005" s="13"/>
    </row>
    <row r="12006" spans="3:17" x14ac:dyDescent="0.25">
      <c r="C12006" s="12"/>
      <c r="D12006" s="7"/>
      <c r="P12006" s="14"/>
      <c r="Q12006" s="13"/>
    </row>
    <row r="12007" spans="3:17" x14ac:dyDescent="0.25">
      <c r="C12007" s="12"/>
      <c r="D12007" s="7"/>
      <c r="P12007" s="14"/>
      <c r="Q12007" s="13"/>
    </row>
    <row r="12008" spans="3:17" x14ac:dyDescent="0.25">
      <c r="C12008" s="12"/>
      <c r="D12008" s="7"/>
      <c r="P12008" s="14"/>
      <c r="Q12008" s="13"/>
    </row>
    <row r="12009" spans="3:17" x14ac:dyDescent="0.25">
      <c r="C12009" s="12"/>
      <c r="D12009" s="7"/>
      <c r="P12009" s="14"/>
      <c r="Q12009" s="13"/>
    </row>
    <row r="12010" spans="3:17" x14ac:dyDescent="0.25">
      <c r="C12010" s="12"/>
      <c r="D12010" s="7"/>
      <c r="P12010" s="14"/>
      <c r="Q12010" s="13"/>
    </row>
    <row r="12011" spans="3:17" x14ac:dyDescent="0.25">
      <c r="C12011" s="12"/>
      <c r="D12011" s="7"/>
      <c r="P12011" s="14"/>
      <c r="Q12011" s="13"/>
    </row>
    <row r="12012" spans="3:17" x14ac:dyDescent="0.25">
      <c r="C12012" s="12"/>
      <c r="D12012" s="7"/>
      <c r="P12012" s="14"/>
      <c r="Q12012" s="13"/>
    </row>
    <row r="12013" spans="3:17" x14ac:dyDescent="0.25">
      <c r="C12013" s="12"/>
      <c r="D12013" s="7"/>
      <c r="P12013" s="14"/>
      <c r="Q12013" s="13"/>
    </row>
    <row r="12014" spans="3:17" x14ac:dyDescent="0.25">
      <c r="C12014" s="12"/>
      <c r="D12014" s="7"/>
      <c r="P12014" s="14"/>
      <c r="Q12014" s="13"/>
    </row>
    <row r="12015" spans="3:17" x14ac:dyDescent="0.25">
      <c r="C12015" s="12"/>
      <c r="D12015" s="7"/>
      <c r="P12015" s="14"/>
      <c r="Q12015" s="13"/>
    </row>
    <row r="12016" spans="3:17" x14ac:dyDescent="0.25">
      <c r="C12016" s="12"/>
      <c r="D12016" s="7"/>
      <c r="P12016" s="14"/>
      <c r="Q12016" s="13"/>
    </row>
    <row r="12017" spans="3:17" x14ac:dyDescent="0.25">
      <c r="C12017" s="12"/>
      <c r="D12017" s="7"/>
      <c r="P12017" s="14"/>
      <c r="Q12017" s="13"/>
    </row>
    <row r="12018" spans="3:17" x14ac:dyDescent="0.25">
      <c r="C12018" s="12"/>
      <c r="D12018" s="7"/>
      <c r="P12018" s="14"/>
      <c r="Q12018" s="13"/>
    </row>
    <row r="12019" spans="3:17" x14ac:dyDescent="0.25">
      <c r="C12019" s="12"/>
      <c r="D12019" s="7"/>
      <c r="P12019" s="14"/>
      <c r="Q12019" s="13"/>
    </row>
    <row r="12020" spans="3:17" x14ac:dyDescent="0.25">
      <c r="C12020" s="12"/>
      <c r="D12020" s="7"/>
      <c r="P12020" s="14"/>
      <c r="Q12020" s="13"/>
    </row>
    <row r="12021" spans="3:17" x14ac:dyDescent="0.25">
      <c r="C12021" s="12"/>
      <c r="D12021" s="7"/>
      <c r="P12021" s="14"/>
      <c r="Q12021" s="13"/>
    </row>
    <row r="12022" spans="3:17" x14ac:dyDescent="0.25">
      <c r="C12022" s="12"/>
      <c r="D12022" s="7"/>
      <c r="P12022" s="14"/>
      <c r="Q12022" s="13"/>
    </row>
    <row r="12023" spans="3:17" x14ac:dyDescent="0.25">
      <c r="C12023" s="12"/>
      <c r="D12023" s="7"/>
      <c r="P12023" s="14"/>
      <c r="Q12023" s="13"/>
    </row>
    <row r="12024" spans="3:17" x14ac:dyDescent="0.25">
      <c r="C12024" s="12"/>
      <c r="D12024" s="7"/>
      <c r="P12024" s="14"/>
      <c r="Q12024" s="13"/>
    </row>
    <row r="12025" spans="3:17" x14ac:dyDescent="0.25">
      <c r="C12025" s="12"/>
      <c r="D12025" s="7"/>
      <c r="P12025" s="14"/>
      <c r="Q12025" s="13"/>
    </row>
    <row r="12026" spans="3:17" x14ac:dyDescent="0.25">
      <c r="C12026" s="12"/>
      <c r="D12026" s="7"/>
      <c r="P12026" s="14"/>
      <c r="Q12026" s="13"/>
    </row>
    <row r="12027" spans="3:17" x14ac:dyDescent="0.25">
      <c r="C12027" s="12"/>
      <c r="D12027" s="7"/>
      <c r="P12027" s="14"/>
      <c r="Q12027" s="13"/>
    </row>
    <row r="12028" spans="3:17" x14ac:dyDescent="0.25">
      <c r="C12028" s="12"/>
      <c r="D12028" s="7"/>
      <c r="P12028" s="14"/>
      <c r="Q12028" s="13"/>
    </row>
    <row r="12029" spans="3:17" x14ac:dyDescent="0.25">
      <c r="C12029" s="12"/>
      <c r="D12029" s="7"/>
      <c r="P12029" s="14"/>
      <c r="Q12029" s="13"/>
    </row>
    <row r="12030" spans="3:17" x14ac:dyDescent="0.25">
      <c r="C12030" s="12"/>
      <c r="D12030" s="7"/>
      <c r="P12030" s="14"/>
      <c r="Q12030" s="13"/>
    </row>
    <row r="12031" spans="3:17" x14ac:dyDescent="0.25">
      <c r="C12031" s="12"/>
      <c r="D12031" s="7"/>
      <c r="P12031" s="14"/>
      <c r="Q12031" s="13"/>
    </row>
    <row r="12032" spans="3:17" x14ac:dyDescent="0.25">
      <c r="C12032" s="12"/>
      <c r="D12032" s="7"/>
      <c r="P12032" s="14"/>
      <c r="Q12032" s="13"/>
    </row>
    <row r="12033" spans="3:17" x14ac:dyDescent="0.25">
      <c r="C12033" s="12"/>
      <c r="D12033" s="7"/>
      <c r="P12033" s="14"/>
      <c r="Q12033" s="13"/>
    </row>
    <row r="12034" spans="3:17" x14ac:dyDescent="0.25">
      <c r="C12034" s="12"/>
      <c r="D12034" s="7"/>
      <c r="P12034" s="14"/>
      <c r="Q12034" s="13"/>
    </row>
    <row r="12035" spans="3:17" x14ac:dyDescent="0.25">
      <c r="C12035" s="12"/>
      <c r="D12035" s="7"/>
      <c r="P12035" s="14"/>
      <c r="Q12035" s="13"/>
    </row>
    <row r="12036" spans="3:17" x14ac:dyDescent="0.25">
      <c r="C12036" s="12"/>
      <c r="D12036" s="7"/>
      <c r="P12036" s="14"/>
      <c r="Q12036" s="13"/>
    </row>
    <row r="12037" spans="3:17" x14ac:dyDescent="0.25">
      <c r="C12037" s="12"/>
      <c r="D12037" s="7"/>
      <c r="P12037" s="14"/>
      <c r="Q12037" s="13"/>
    </row>
    <row r="12038" spans="3:17" x14ac:dyDescent="0.25">
      <c r="C12038" s="12"/>
      <c r="D12038" s="7"/>
      <c r="P12038" s="14"/>
      <c r="Q12038" s="13"/>
    </row>
    <row r="12039" spans="3:17" x14ac:dyDescent="0.25">
      <c r="C12039" s="12"/>
      <c r="D12039" s="7"/>
      <c r="P12039" s="14"/>
      <c r="Q12039" s="13"/>
    </row>
    <row r="12040" spans="3:17" x14ac:dyDescent="0.25">
      <c r="C12040" s="12"/>
      <c r="D12040" s="7"/>
      <c r="P12040" s="14"/>
      <c r="Q12040" s="13"/>
    </row>
    <row r="12041" spans="3:17" x14ac:dyDescent="0.25">
      <c r="C12041" s="12"/>
      <c r="D12041" s="7"/>
      <c r="P12041" s="14"/>
      <c r="Q12041" s="13"/>
    </row>
    <row r="12042" spans="3:17" x14ac:dyDescent="0.25">
      <c r="C12042" s="12"/>
      <c r="D12042" s="7"/>
      <c r="P12042" s="14"/>
      <c r="Q12042" s="13"/>
    </row>
    <row r="12043" spans="3:17" x14ac:dyDescent="0.25">
      <c r="C12043" s="12"/>
      <c r="D12043" s="7"/>
      <c r="P12043" s="14"/>
      <c r="Q12043" s="13"/>
    </row>
    <row r="12044" spans="3:17" x14ac:dyDescent="0.25">
      <c r="C12044" s="12"/>
      <c r="D12044" s="7"/>
      <c r="P12044" s="14"/>
      <c r="Q12044" s="13"/>
    </row>
    <row r="12045" spans="3:17" x14ac:dyDescent="0.25">
      <c r="C12045" s="12"/>
      <c r="D12045" s="7"/>
      <c r="P12045" s="14"/>
      <c r="Q12045" s="13"/>
    </row>
    <row r="12046" spans="3:17" x14ac:dyDescent="0.25">
      <c r="C12046" s="12"/>
      <c r="D12046" s="7"/>
      <c r="P12046" s="14"/>
      <c r="Q12046" s="13"/>
    </row>
    <row r="12047" spans="3:17" x14ac:dyDescent="0.25">
      <c r="C12047" s="12"/>
      <c r="D12047" s="7"/>
      <c r="P12047" s="14"/>
      <c r="Q12047" s="13"/>
    </row>
    <row r="12048" spans="3:17" x14ac:dyDescent="0.25">
      <c r="C12048" s="12"/>
      <c r="D12048" s="7"/>
      <c r="P12048" s="14"/>
      <c r="Q12048" s="13"/>
    </row>
    <row r="12049" spans="3:17" x14ac:dyDescent="0.25">
      <c r="C12049" s="12"/>
      <c r="D12049" s="7"/>
      <c r="P12049" s="14"/>
      <c r="Q12049" s="13"/>
    </row>
    <row r="12050" spans="3:17" x14ac:dyDescent="0.25">
      <c r="C12050" s="12"/>
      <c r="D12050" s="7"/>
      <c r="P12050" s="14"/>
      <c r="Q12050" s="13"/>
    </row>
    <row r="12051" spans="3:17" x14ac:dyDescent="0.25">
      <c r="C12051" s="12"/>
      <c r="D12051" s="7"/>
      <c r="P12051" s="14"/>
      <c r="Q12051" s="13"/>
    </row>
    <row r="12052" spans="3:17" x14ac:dyDescent="0.25">
      <c r="C12052" s="12"/>
      <c r="D12052" s="7"/>
      <c r="P12052" s="14"/>
      <c r="Q12052" s="13"/>
    </row>
    <row r="12053" spans="3:17" x14ac:dyDescent="0.25">
      <c r="C12053" s="12"/>
      <c r="D12053" s="7"/>
      <c r="P12053" s="14"/>
      <c r="Q12053" s="13"/>
    </row>
    <row r="12054" spans="3:17" x14ac:dyDescent="0.25">
      <c r="C12054" s="12"/>
      <c r="D12054" s="7"/>
      <c r="P12054" s="14"/>
      <c r="Q12054" s="13"/>
    </row>
    <row r="12055" spans="3:17" x14ac:dyDescent="0.25">
      <c r="C12055" s="12"/>
      <c r="D12055" s="7"/>
      <c r="P12055" s="14"/>
      <c r="Q12055" s="13"/>
    </row>
    <row r="12056" spans="3:17" x14ac:dyDescent="0.25">
      <c r="C12056" s="12"/>
      <c r="D12056" s="7"/>
      <c r="P12056" s="14"/>
      <c r="Q12056" s="13"/>
    </row>
    <row r="12057" spans="3:17" x14ac:dyDescent="0.25">
      <c r="C12057" s="12"/>
      <c r="D12057" s="7"/>
      <c r="P12057" s="14"/>
      <c r="Q12057" s="13"/>
    </row>
    <row r="12058" spans="3:17" x14ac:dyDescent="0.25">
      <c r="C12058" s="12"/>
      <c r="D12058" s="7"/>
      <c r="P12058" s="14"/>
      <c r="Q12058" s="13"/>
    </row>
    <row r="12059" spans="3:17" x14ac:dyDescent="0.25">
      <c r="C12059" s="12"/>
      <c r="D12059" s="7"/>
      <c r="P12059" s="14"/>
      <c r="Q12059" s="13"/>
    </row>
    <row r="12060" spans="3:17" x14ac:dyDescent="0.25">
      <c r="C12060" s="12"/>
      <c r="D12060" s="7"/>
      <c r="P12060" s="14"/>
      <c r="Q12060" s="13"/>
    </row>
    <row r="12061" spans="3:17" x14ac:dyDescent="0.25">
      <c r="C12061" s="12"/>
      <c r="D12061" s="7"/>
      <c r="P12061" s="14"/>
      <c r="Q12061" s="13"/>
    </row>
    <row r="12062" spans="3:17" x14ac:dyDescent="0.25">
      <c r="C12062" s="12"/>
      <c r="D12062" s="7"/>
      <c r="P12062" s="14"/>
      <c r="Q12062" s="13"/>
    </row>
    <row r="12063" spans="3:17" x14ac:dyDescent="0.25">
      <c r="C12063" s="12"/>
      <c r="D12063" s="7"/>
      <c r="P12063" s="14"/>
      <c r="Q12063" s="13"/>
    </row>
    <row r="12064" spans="3:17" x14ac:dyDescent="0.25">
      <c r="C12064" s="12"/>
      <c r="D12064" s="7"/>
      <c r="P12064" s="14"/>
      <c r="Q12064" s="13"/>
    </row>
    <row r="12065" spans="3:17" x14ac:dyDescent="0.25">
      <c r="C12065" s="12"/>
      <c r="D12065" s="7"/>
      <c r="P12065" s="14"/>
      <c r="Q12065" s="13"/>
    </row>
    <row r="12066" spans="3:17" x14ac:dyDescent="0.25">
      <c r="C12066" s="12"/>
      <c r="D12066" s="7"/>
      <c r="P12066" s="14"/>
      <c r="Q12066" s="13"/>
    </row>
    <row r="12067" spans="3:17" x14ac:dyDescent="0.25">
      <c r="C12067" s="12"/>
      <c r="D12067" s="7"/>
      <c r="P12067" s="14"/>
      <c r="Q12067" s="13"/>
    </row>
    <row r="12068" spans="3:17" x14ac:dyDescent="0.25">
      <c r="C12068" s="12"/>
      <c r="D12068" s="7"/>
      <c r="P12068" s="14"/>
      <c r="Q12068" s="13"/>
    </row>
    <row r="12069" spans="3:17" x14ac:dyDescent="0.25">
      <c r="C12069" s="12"/>
      <c r="D12069" s="7"/>
      <c r="P12069" s="14"/>
      <c r="Q12069" s="13"/>
    </row>
    <row r="12070" spans="3:17" x14ac:dyDescent="0.25">
      <c r="C12070" s="12"/>
      <c r="D12070" s="7"/>
      <c r="P12070" s="14"/>
      <c r="Q12070" s="13"/>
    </row>
    <row r="12071" spans="3:17" x14ac:dyDescent="0.25">
      <c r="C12071" s="12"/>
      <c r="D12071" s="7"/>
      <c r="P12071" s="14"/>
      <c r="Q12071" s="13"/>
    </row>
    <row r="12072" spans="3:17" x14ac:dyDescent="0.25">
      <c r="C12072" s="12"/>
      <c r="D12072" s="7"/>
      <c r="P12072" s="14"/>
      <c r="Q12072" s="13"/>
    </row>
    <row r="12073" spans="3:17" x14ac:dyDescent="0.25">
      <c r="C12073" s="12"/>
      <c r="D12073" s="7"/>
      <c r="P12073" s="14"/>
      <c r="Q12073" s="13"/>
    </row>
    <row r="12074" spans="3:17" x14ac:dyDescent="0.25">
      <c r="C12074" s="12"/>
      <c r="D12074" s="7"/>
      <c r="P12074" s="14"/>
      <c r="Q12074" s="13"/>
    </row>
    <row r="12075" spans="3:17" x14ac:dyDescent="0.25">
      <c r="C12075" s="12"/>
      <c r="D12075" s="7"/>
      <c r="P12075" s="14"/>
      <c r="Q12075" s="13"/>
    </row>
    <row r="12076" spans="3:17" x14ac:dyDescent="0.25">
      <c r="C12076" s="12"/>
      <c r="D12076" s="7"/>
      <c r="P12076" s="14"/>
      <c r="Q12076" s="13"/>
    </row>
    <row r="12077" spans="3:17" x14ac:dyDescent="0.25">
      <c r="C12077" s="12"/>
      <c r="D12077" s="7"/>
      <c r="P12077" s="14"/>
      <c r="Q12077" s="13"/>
    </row>
    <row r="12078" spans="3:17" x14ac:dyDescent="0.25">
      <c r="C12078" s="12"/>
      <c r="D12078" s="7"/>
      <c r="P12078" s="14"/>
      <c r="Q12078" s="13"/>
    </row>
    <row r="12079" spans="3:17" x14ac:dyDescent="0.25">
      <c r="C12079" s="12"/>
      <c r="D12079" s="7"/>
      <c r="P12079" s="14"/>
      <c r="Q12079" s="13"/>
    </row>
    <row r="12080" spans="3:17" x14ac:dyDescent="0.25">
      <c r="C12080" s="12"/>
      <c r="D12080" s="7"/>
      <c r="P12080" s="14"/>
      <c r="Q12080" s="13"/>
    </row>
    <row r="12081" spans="3:17" x14ac:dyDescent="0.25">
      <c r="C12081" s="12"/>
      <c r="D12081" s="7"/>
      <c r="P12081" s="14"/>
      <c r="Q12081" s="13"/>
    </row>
    <row r="12082" spans="3:17" x14ac:dyDescent="0.25">
      <c r="C12082" s="12"/>
      <c r="D12082" s="7"/>
      <c r="P12082" s="14"/>
      <c r="Q12082" s="13"/>
    </row>
    <row r="12083" spans="3:17" x14ac:dyDescent="0.25">
      <c r="C12083" s="12"/>
      <c r="D12083" s="7"/>
      <c r="P12083" s="14"/>
      <c r="Q12083" s="13"/>
    </row>
    <row r="12084" spans="3:17" x14ac:dyDescent="0.25">
      <c r="C12084" s="12"/>
      <c r="D12084" s="7"/>
      <c r="P12084" s="14"/>
      <c r="Q12084" s="13"/>
    </row>
    <row r="12085" spans="3:17" x14ac:dyDescent="0.25">
      <c r="C12085" s="12"/>
      <c r="D12085" s="7"/>
      <c r="P12085" s="14"/>
      <c r="Q12085" s="13"/>
    </row>
    <row r="12086" spans="3:17" x14ac:dyDescent="0.25">
      <c r="C12086" s="12"/>
      <c r="D12086" s="7"/>
      <c r="P12086" s="14"/>
      <c r="Q12086" s="13"/>
    </row>
    <row r="12087" spans="3:17" x14ac:dyDescent="0.25">
      <c r="C12087" s="12"/>
      <c r="D12087" s="7"/>
      <c r="P12087" s="14"/>
      <c r="Q12087" s="13"/>
    </row>
    <row r="12088" spans="3:17" x14ac:dyDescent="0.25">
      <c r="C12088" s="12"/>
      <c r="D12088" s="7"/>
      <c r="P12088" s="14"/>
      <c r="Q12088" s="13"/>
    </row>
    <row r="12089" spans="3:17" x14ac:dyDescent="0.25">
      <c r="C12089" s="12"/>
      <c r="D12089" s="7"/>
      <c r="P12089" s="14"/>
      <c r="Q12089" s="13"/>
    </row>
    <row r="12090" spans="3:17" x14ac:dyDescent="0.25">
      <c r="C12090" s="12"/>
      <c r="D12090" s="7"/>
      <c r="P12090" s="14"/>
      <c r="Q12090" s="13"/>
    </row>
    <row r="12091" spans="3:17" x14ac:dyDescent="0.25">
      <c r="C12091" s="12"/>
      <c r="D12091" s="7"/>
      <c r="P12091" s="14"/>
      <c r="Q12091" s="13"/>
    </row>
    <row r="12092" spans="3:17" x14ac:dyDescent="0.25">
      <c r="C12092" s="12"/>
      <c r="D12092" s="7"/>
      <c r="P12092" s="14"/>
      <c r="Q12092" s="13"/>
    </row>
    <row r="12093" spans="3:17" x14ac:dyDescent="0.25">
      <c r="C12093" s="12"/>
      <c r="D12093" s="7"/>
      <c r="P12093" s="14"/>
      <c r="Q12093" s="13"/>
    </row>
    <row r="12094" spans="3:17" x14ac:dyDescent="0.25">
      <c r="C12094" s="12"/>
      <c r="D12094" s="7"/>
      <c r="P12094" s="14"/>
      <c r="Q12094" s="13"/>
    </row>
    <row r="12095" spans="3:17" x14ac:dyDescent="0.25">
      <c r="C12095" s="12"/>
      <c r="D12095" s="7"/>
      <c r="P12095" s="14"/>
      <c r="Q12095" s="13"/>
    </row>
    <row r="12096" spans="3:17" x14ac:dyDescent="0.25">
      <c r="C12096" s="12"/>
      <c r="D12096" s="7"/>
      <c r="P12096" s="14"/>
      <c r="Q12096" s="13"/>
    </row>
    <row r="12097" spans="3:17" x14ac:dyDescent="0.25">
      <c r="C12097" s="12"/>
      <c r="D12097" s="7"/>
      <c r="P12097" s="14"/>
      <c r="Q12097" s="13"/>
    </row>
    <row r="12098" spans="3:17" x14ac:dyDescent="0.25">
      <c r="C12098" s="12"/>
      <c r="D12098" s="7"/>
      <c r="P12098" s="14"/>
      <c r="Q12098" s="13"/>
    </row>
    <row r="12099" spans="3:17" x14ac:dyDescent="0.25">
      <c r="C12099" s="12"/>
      <c r="D12099" s="7"/>
      <c r="P12099" s="14"/>
      <c r="Q12099" s="13"/>
    </row>
    <row r="12100" spans="3:17" x14ac:dyDescent="0.25">
      <c r="C12100" s="12"/>
      <c r="D12100" s="7"/>
      <c r="P12100" s="14"/>
      <c r="Q12100" s="13"/>
    </row>
    <row r="12101" spans="3:17" x14ac:dyDescent="0.25">
      <c r="C12101" s="12"/>
      <c r="D12101" s="7"/>
      <c r="P12101" s="14"/>
      <c r="Q12101" s="13"/>
    </row>
    <row r="12102" spans="3:17" x14ac:dyDescent="0.25">
      <c r="C12102" s="12"/>
      <c r="D12102" s="7"/>
      <c r="P12102" s="14"/>
      <c r="Q12102" s="13"/>
    </row>
    <row r="12103" spans="3:17" x14ac:dyDescent="0.25">
      <c r="C12103" s="12"/>
      <c r="D12103" s="7"/>
      <c r="P12103" s="14"/>
      <c r="Q12103" s="13"/>
    </row>
    <row r="12104" spans="3:17" x14ac:dyDescent="0.25">
      <c r="C12104" s="12"/>
      <c r="D12104" s="7"/>
      <c r="P12104" s="14"/>
      <c r="Q12104" s="13"/>
    </row>
    <row r="12105" spans="3:17" x14ac:dyDescent="0.25">
      <c r="C12105" s="12"/>
      <c r="D12105" s="7"/>
      <c r="P12105" s="14"/>
      <c r="Q12105" s="13"/>
    </row>
    <row r="12106" spans="3:17" x14ac:dyDescent="0.25">
      <c r="C12106" s="12"/>
      <c r="D12106" s="7"/>
      <c r="P12106" s="14"/>
      <c r="Q12106" s="13"/>
    </row>
    <row r="12107" spans="3:17" x14ac:dyDescent="0.25">
      <c r="C12107" s="12"/>
      <c r="D12107" s="7"/>
      <c r="P12107" s="14"/>
      <c r="Q12107" s="13"/>
    </row>
    <row r="12108" spans="3:17" x14ac:dyDescent="0.25">
      <c r="C12108" s="12"/>
      <c r="D12108" s="7"/>
      <c r="P12108" s="14"/>
      <c r="Q12108" s="13"/>
    </row>
    <row r="12109" spans="3:17" x14ac:dyDescent="0.25">
      <c r="C12109" s="12"/>
      <c r="D12109" s="7"/>
      <c r="P12109" s="14"/>
      <c r="Q12109" s="13"/>
    </row>
    <row r="12110" spans="3:17" x14ac:dyDescent="0.25">
      <c r="C12110" s="12"/>
      <c r="D12110" s="7"/>
      <c r="P12110" s="14"/>
      <c r="Q12110" s="13"/>
    </row>
    <row r="12111" spans="3:17" x14ac:dyDescent="0.25">
      <c r="C12111" s="12"/>
      <c r="D12111" s="7"/>
      <c r="P12111" s="14"/>
      <c r="Q12111" s="13"/>
    </row>
    <row r="12112" spans="3:17" x14ac:dyDescent="0.25">
      <c r="C12112" s="12"/>
      <c r="D12112" s="7"/>
      <c r="P12112" s="14"/>
      <c r="Q12112" s="13"/>
    </row>
    <row r="12113" spans="3:17" x14ac:dyDescent="0.25">
      <c r="C12113" s="12"/>
      <c r="D12113" s="7"/>
      <c r="P12113" s="14"/>
      <c r="Q12113" s="13"/>
    </row>
    <row r="12114" spans="3:17" x14ac:dyDescent="0.25">
      <c r="C12114" s="12"/>
      <c r="D12114" s="7"/>
      <c r="P12114" s="14"/>
      <c r="Q12114" s="13"/>
    </row>
    <row r="12115" spans="3:17" x14ac:dyDescent="0.25">
      <c r="C12115" s="12"/>
      <c r="D12115" s="7"/>
      <c r="P12115" s="14"/>
      <c r="Q12115" s="13"/>
    </row>
    <row r="12116" spans="3:17" x14ac:dyDescent="0.25">
      <c r="C12116" s="12"/>
      <c r="D12116" s="7"/>
      <c r="P12116" s="14"/>
      <c r="Q12116" s="13"/>
    </row>
    <row r="12117" spans="3:17" x14ac:dyDescent="0.25">
      <c r="C12117" s="12"/>
      <c r="D12117" s="7"/>
      <c r="P12117" s="14"/>
      <c r="Q12117" s="13"/>
    </row>
    <row r="12118" spans="3:17" x14ac:dyDescent="0.25">
      <c r="C12118" s="12"/>
      <c r="D12118" s="7"/>
      <c r="P12118" s="14"/>
      <c r="Q12118" s="13"/>
    </row>
    <row r="12119" spans="3:17" x14ac:dyDescent="0.25">
      <c r="C12119" s="12"/>
      <c r="D12119" s="7"/>
      <c r="P12119" s="14"/>
      <c r="Q12119" s="13"/>
    </row>
    <row r="12120" spans="3:17" x14ac:dyDescent="0.25">
      <c r="C12120" s="12"/>
      <c r="D12120" s="7"/>
      <c r="P12120" s="14"/>
      <c r="Q12120" s="13"/>
    </row>
    <row r="12121" spans="3:17" x14ac:dyDescent="0.25">
      <c r="C12121" s="12"/>
      <c r="D12121" s="7"/>
      <c r="P12121" s="14"/>
      <c r="Q12121" s="13"/>
    </row>
    <row r="12122" spans="3:17" x14ac:dyDescent="0.25">
      <c r="C12122" s="12"/>
      <c r="D12122" s="7"/>
      <c r="P12122" s="14"/>
      <c r="Q12122" s="13"/>
    </row>
    <row r="12123" spans="3:17" x14ac:dyDescent="0.25">
      <c r="C12123" s="12"/>
      <c r="D12123" s="7"/>
      <c r="P12123" s="14"/>
      <c r="Q12123" s="13"/>
    </row>
    <row r="12124" spans="3:17" x14ac:dyDescent="0.25">
      <c r="C12124" s="12"/>
      <c r="D12124" s="7"/>
      <c r="P12124" s="14"/>
      <c r="Q12124" s="13"/>
    </row>
    <row r="12125" spans="3:17" x14ac:dyDescent="0.25">
      <c r="C12125" s="12"/>
      <c r="D12125" s="7"/>
      <c r="P12125" s="14"/>
      <c r="Q12125" s="13"/>
    </row>
    <row r="12126" spans="3:17" x14ac:dyDescent="0.25">
      <c r="C12126" s="12"/>
      <c r="D12126" s="7"/>
      <c r="P12126" s="14"/>
      <c r="Q12126" s="13"/>
    </row>
    <row r="12127" spans="3:17" x14ac:dyDescent="0.25">
      <c r="C12127" s="12"/>
      <c r="D12127" s="7"/>
      <c r="P12127" s="14"/>
      <c r="Q12127" s="13"/>
    </row>
    <row r="12128" spans="3:17" x14ac:dyDescent="0.25">
      <c r="C12128" s="12"/>
      <c r="D12128" s="7"/>
      <c r="P12128" s="14"/>
      <c r="Q12128" s="13"/>
    </row>
    <row r="12129" spans="3:17" x14ac:dyDescent="0.25">
      <c r="C12129" s="12"/>
      <c r="D12129" s="7"/>
      <c r="P12129" s="14"/>
      <c r="Q12129" s="13"/>
    </row>
    <row r="12130" spans="3:17" x14ac:dyDescent="0.25">
      <c r="C12130" s="12"/>
      <c r="D12130" s="7"/>
      <c r="P12130" s="14"/>
      <c r="Q12130" s="13"/>
    </row>
    <row r="12131" spans="3:17" x14ac:dyDescent="0.25">
      <c r="C12131" s="12"/>
      <c r="D12131" s="7"/>
      <c r="P12131" s="14"/>
      <c r="Q12131" s="13"/>
    </row>
    <row r="12132" spans="3:17" x14ac:dyDescent="0.25">
      <c r="C12132" s="12"/>
      <c r="D12132" s="7"/>
      <c r="P12132" s="14"/>
      <c r="Q12132" s="13"/>
    </row>
    <row r="12133" spans="3:17" x14ac:dyDescent="0.25">
      <c r="C12133" s="12"/>
      <c r="D12133" s="7"/>
      <c r="P12133" s="14"/>
      <c r="Q12133" s="13"/>
    </row>
    <row r="12134" spans="3:17" x14ac:dyDescent="0.25">
      <c r="C12134" s="12"/>
      <c r="D12134" s="7"/>
      <c r="P12134" s="14"/>
      <c r="Q12134" s="13"/>
    </row>
    <row r="12135" spans="3:17" x14ac:dyDescent="0.25">
      <c r="C12135" s="12"/>
      <c r="D12135" s="7"/>
      <c r="P12135" s="14"/>
      <c r="Q12135" s="13"/>
    </row>
    <row r="12136" spans="3:17" x14ac:dyDescent="0.25">
      <c r="C12136" s="12"/>
      <c r="D12136" s="7"/>
      <c r="P12136" s="14"/>
      <c r="Q12136" s="13"/>
    </row>
    <row r="12137" spans="3:17" x14ac:dyDescent="0.25">
      <c r="C12137" s="12"/>
      <c r="D12137" s="7"/>
      <c r="P12137" s="14"/>
      <c r="Q12137" s="13"/>
    </row>
    <row r="12138" spans="3:17" x14ac:dyDescent="0.25">
      <c r="C12138" s="12"/>
      <c r="D12138" s="7"/>
      <c r="P12138" s="14"/>
      <c r="Q12138" s="13"/>
    </row>
    <row r="12139" spans="3:17" x14ac:dyDescent="0.25">
      <c r="C12139" s="12"/>
      <c r="D12139" s="7"/>
      <c r="P12139" s="14"/>
      <c r="Q12139" s="13"/>
    </row>
    <row r="12140" spans="3:17" x14ac:dyDescent="0.25">
      <c r="C12140" s="12"/>
      <c r="D12140" s="7"/>
      <c r="P12140" s="14"/>
      <c r="Q12140" s="13"/>
    </row>
    <row r="12141" spans="3:17" x14ac:dyDescent="0.25">
      <c r="C12141" s="12"/>
      <c r="D12141" s="7"/>
      <c r="P12141" s="14"/>
      <c r="Q12141" s="13"/>
    </row>
    <row r="12142" spans="3:17" x14ac:dyDescent="0.25">
      <c r="C12142" s="12"/>
      <c r="D12142" s="7"/>
      <c r="P12142" s="14"/>
      <c r="Q12142" s="13"/>
    </row>
    <row r="12143" spans="3:17" x14ac:dyDescent="0.25">
      <c r="C12143" s="12"/>
      <c r="D12143" s="7"/>
      <c r="P12143" s="14"/>
      <c r="Q12143" s="13"/>
    </row>
    <row r="12144" spans="3:17" x14ac:dyDescent="0.25">
      <c r="C12144" s="12"/>
      <c r="D12144" s="7"/>
      <c r="P12144" s="14"/>
      <c r="Q12144" s="13"/>
    </row>
    <row r="12145" spans="3:17" x14ac:dyDescent="0.25">
      <c r="C12145" s="12"/>
      <c r="D12145" s="7"/>
      <c r="P12145" s="14"/>
      <c r="Q12145" s="13"/>
    </row>
    <row r="12146" spans="3:17" x14ac:dyDescent="0.25">
      <c r="C12146" s="12"/>
      <c r="D12146" s="7"/>
      <c r="P12146" s="14"/>
      <c r="Q12146" s="13"/>
    </row>
    <row r="12147" spans="3:17" x14ac:dyDescent="0.25">
      <c r="C12147" s="12"/>
      <c r="D12147" s="7"/>
      <c r="P12147" s="14"/>
      <c r="Q12147" s="13"/>
    </row>
    <row r="12148" spans="3:17" x14ac:dyDescent="0.25">
      <c r="C12148" s="12"/>
      <c r="D12148" s="7"/>
      <c r="P12148" s="14"/>
      <c r="Q12148" s="13"/>
    </row>
    <row r="12149" spans="3:17" x14ac:dyDescent="0.25">
      <c r="C12149" s="12"/>
      <c r="D12149" s="7"/>
      <c r="P12149" s="14"/>
      <c r="Q12149" s="13"/>
    </row>
    <row r="12150" spans="3:17" x14ac:dyDescent="0.25">
      <c r="C12150" s="12"/>
      <c r="D12150" s="7"/>
      <c r="P12150" s="14"/>
      <c r="Q12150" s="13"/>
    </row>
    <row r="12151" spans="3:17" x14ac:dyDescent="0.25">
      <c r="C12151" s="12"/>
      <c r="D12151" s="7"/>
      <c r="P12151" s="14"/>
      <c r="Q12151" s="13"/>
    </row>
    <row r="12152" spans="3:17" x14ac:dyDescent="0.25">
      <c r="C12152" s="12"/>
      <c r="D12152" s="7"/>
      <c r="P12152" s="14"/>
      <c r="Q12152" s="13"/>
    </row>
    <row r="12153" spans="3:17" x14ac:dyDescent="0.25">
      <c r="C12153" s="12"/>
      <c r="D12153" s="7"/>
      <c r="P12153" s="14"/>
      <c r="Q12153" s="13"/>
    </row>
    <row r="12154" spans="3:17" x14ac:dyDescent="0.25">
      <c r="C12154" s="12"/>
      <c r="D12154" s="7"/>
      <c r="P12154" s="14"/>
      <c r="Q12154" s="13"/>
    </row>
    <row r="12155" spans="3:17" x14ac:dyDescent="0.25">
      <c r="C12155" s="12"/>
      <c r="D12155" s="7"/>
      <c r="P12155" s="14"/>
      <c r="Q12155" s="13"/>
    </row>
    <row r="12156" spans="3:17" x14ac:dyDescent="0.25">
      <c r="C12156" s="12"/>
      <c r="D12156" s="7"/>
      <c r="P12156" s="14"/>
      <c r="Q12156" s="13"/>
    </row>
    <row r="12157" spans="3:17" x14ac:dyDescent="0.25">
      <c r="C12157" s="12"/>
      <c r="D12157" s="7"/>
      <c r="P12157" s="14"/>
      <c r="Q12157" s="13"/>
    </row>
    <row r="12158" spans="3:17" x14ac:dyDescent="0.25">
      <c r="C12158" s="12"/>
      <c r="D12158" s="7"/>
      <c r="P12158" s="14"/>
      <c r="Q12158" s="13"/>
    </row>
    <row r="12159" spans="3:17" x14ac:dyDescent="0.25">
      <c r="C12159" s="12"/>
      <c r="D12159" s="7"/>
      <c r="P12159" s="14"/>
      <c r="Q12159" s="13"/>
    </row>
    <row r="12160" spans="3:17" x14ac:dyDescent="0.25">
      <c r="C12160" s="12"/>
      <c r="D12160" s="7"/>
      <c r="P12160" s="14"/>
      <c r="Q12160" s="13"/>
    </row>
    <row r="12161" spans="3:17" x14ac:dyDescent="0.25">
      <c r="C12161" s="12"/>
      <c r="D12161" s="7"/>
      <c r="P12161" s="14"/>
      <c r="Q12161" s="13"/>
    </row>
    <row r="12162" spans="3:17" x14ac:dyDescent="0.25">
      <c r="C12162" s="12"/>
      <c r="D12162" s="7"/>
      <c r="P12162" s="14"/>
      <c r="Q12162" s="13"/>
    </row>
    <row r="12163" spans="3:17" x14ac:dyDescent="0.25">
      <c r="C12163" s="12"/>
      <c r="D12163" s="7"/>
      <c r="P12163" s="14"/>
      <c r="Q12163" s="13"/>
    </row>
    <row r="12164" spans="3:17" x14ac:dyDescent="0.25">
      <c r="C12164" s="12"/>
      <c r="D12164" s="7"/>
      <c r="P12164" s="14"/>
      <c r="Q12164" s="13"/>
    </row>
    <row r="12165" spans="3:17" x14ac:dyDescent="0.25">
      <c r="C12165" s="12"/>
      <c r="D12165" s="7"/>
      <c r="P12165" s="14"/>
      <c r="Q12165" s="13"/>
    </row>
    <row r="12166" spans="3:17" x14ac:dyDescent="0.25">
      <c r="C12166" s="12"/>
      <c r="D12166" s="7"/>
      <c r="P12166" s="14"/>
      <c r="Q12166" s="13"/>
    </row>
    <row r="12167" spans="3:17" x14ac:dyDescent="0.25">
      <c r="C12167" s="12"/>
      <c r="D12167" s="7"/>
      <c r="P12167" s="14"/>
      <c r="Q12167" s="13"/>
    </row>
    <row r="12168" spans="3:17" x14ac:dyDescent="0.25">
      <c r="C12168" s="12"/>
      <c r="D12168" s="7"/>
      <c r="P12168" s="14"/>
      <c r="Q12168" s="13"/>
    </row>
    <row r="12169" spans="3:17" x14ac:dyDescent="0.25">
      <c r="C12169" s="12"/>
      <c r="D12169" s="7"/>
      <c r="P12169" s="14"/>
      <c r="Q12169" s="13"/>
    </row>
    <row r="12170" spans="3:17" x14ac:dyDescent="0.25">
      <c r="C12170" s="12"/>
      <c r="D12170" s="7"/>
      <c r="P12170" s="14"/>
      <c r="Q12170" s="13"/>
    </row>
    <row r="12171" spans="3:17" x14ac:dyDescent="0.25">
      <c r="C12171" s="12"/>
      <c r="D12171" s="7"/>
      <c r="P12171" s="14"/>
      <c r="Q12171" s="13"/>
    </row>
    <row r="12172" spans="3:17" x14ac:dyDescent="0.25">
      <c r="C12172" s="12"/>
      <c r="D12172" s="7"/>
      <c r="P12172" s="14"/>
      <c r="Q12172" s="13"/>
    </row>
    <row r="12173" spans="3:17" x14ac:dyDescent="0.25">
      <c r="C12173" s="12"/>
      <c r="D12173" s="7"/>
      <c r="P12173" s="14"/>
      <c r="Q12173" s="13"/>
    </row>
    <row r="12174" spans="3:17" x14ac:dyDescent="0.25">
      <c r="C12174" s="12"/>
      <c r="D12174" s="7"/>
      <c r="P12174" s="14"/>
      <c r="Q12174" s="13"/>
    </row>
    <row r="12175" spans="3:17" x14ac:dyDescent="0.25">
      <c r="C12175" s="12"/>
      <c r="D12175" s="7"/>
      <c r="P12175" s="14"/>
      <c r="Q12175" s="13"/>
    </row>
    <row r="12176" spans="3:17" x14ac:dyDescent="0.25">
      <c r="C12176" s="12"/>
      <c r="D12176" s="7"/>
      <c r="P12176" s="14"/>
      <c r="Q12176" s="13"/>
    </row>
    <row r="12177" spans="3:17" x14ac:dyDescent="0.25">
      <c r="C12177" s="12"/>
      <c r="D12177" s="7"/>
      <c r="P12177" s="14"/>
      <c r="Q12177" s="13"/>
    </row>
    <row r="12178" spans="3:17" x14ac:dyDescent="0.25">
      <c r="C12178" s="12"/>
      <c r="D12178" s="7"/>
      <c r="P12178" s="14"/>
      <c r="Q12178" s="13"/>
    </row>
    <row r="12179" spans="3:17" x14ac:dyDescent="0.25">
      <c r="C12179" s="12"/>
      <c r="D12179" s="7"/>
      <c r="P12179" s="14"/>
      <c r="Q12179" s="13"/>
    </row>
    <row r="12180" spans="3:17" x14ac:dyDescent="0.25">
      <c r="C12180" s="12"/>
      <c r="D12180" s="7"/>
      <c r="P12180" s="14"/>
      <c r="Q12180" s="13"/>
    </row>
    <row r="12181" spans="3:17" x14ac:dyDescent="0.25">
      <c r="C12181" s="12"/>
      <c r="D12181" s="7"/>
      <c r="P12181" s="14"/>
      <c r="Q12181" s="13"/>
    </row>
    <row r="12182" spans="3:17" x14ac:dyDescent="0.25">
      <c r="C12182" s="12"/>
      <c r="D12182" s="7"/>
      <c r="P12182" s="14"/>
      <c r="Q12182" s="13"/>
    </row>
    <row r="12183" spans="3:17" x14ac:dyDescent="0.25">
      <c r="C12183" s="12"/>
      <c r="D12183" s="7"/>
      <c r="P12183" s="14"/>
      <c r="Q12183" s="13"/>
    </row>
    <row r="12184" spans="3:17" x14ac:dyDescent="0.25">
      <c r="C12184" s="12"/>
      <c r="D12184" s="7"/>
      <c r="P12184" s="14"/>
      <c r="Q12184" s="13"/>
    </row>
    <row r="12185" spans="3:17" x14ac:dyDescent="0.25">
      <c r="C12185" s="12"/>
      <c r="D12185" s="7"/>
      <c r="P12185" s="14"/>
      <c r="Q12185" s="13"/>
    </row>
    <row r="12186" spans="3:17" x14ac:dyDescent="0.25">
      <c r="C12186" s="12"/>
      <c r="D12186" s="7"/>
      <c r="P12186" s="14"/>
      <c r="Q12186" s="13"/>
    </row>
    <row r="12187" spans="3:17" x14ac:dyDescent="0.25">
      <c r="C12187" s="12"/>
      <c r="D12187" s="7"/>
      <c r="P12187" s="14"/>
      <c r="Q12187" s="13"/>
    </row>
    <row r="12188" spans="3:17" x14ac:dyDescent="0.25">
      <c r="C12188" s="12"/>
      <c r="D12188" s="7"/>
      <c r="P12188" s="14"/>
      <c r="Q12188" s="13"/>
    </row>
    <row r="12189" spans="3:17" x14ac:dyDescent="0.25">
      <c r="C12189" s="12"/>
      <c r="D12189" s="7"/>
      <c r="P12189" s="14"/>
      <c r="Q12189" s="13"/>
    </row>
    <row r="12190" spans="3:17" x14ac:dyDescent="0.25">
      <c r="C12190" s="12"/>
      <c r="D12190" s="7"/>
      <c r="P12190" s="14"/>
      <c r="Q12190" s="13"/>
    </row>
    <row r="12191" spans="3:17" x14ac:dyDescent="0.25">
      <c r="C12191" s="12"/>
      <c r="D12191" s="7"/>
      <c r="P12191" s="14"/>
      <c r="Q12191" s="13"/>
    </row>
    <row r="12192" spans="3:17" x14ac:dyDescent="0.25">
      <c r="C12192" s="12"/>
      <c r="D12192" s="7"/>
      <c r="P12192" s="14"/>
      <c r="Q12192" s="13"/>
    </row>
    <row r="12193" spans="3:17" x14ac:dyDescent="0.25">
      <c r="C12193" s="12"/>
      <c r="D12193" s="7"/>
      <c r="P12193" s="14"/>
      <c r="Q12193" s="13"/>
    </row>
    <row r="12194" spans="3:17" x14ac:dyDescent="0.25">
      <c r="C12194" s="12"/>
      <c r="D12194" s="7"/>
      <c r="P12194" s="14"/>
      <c r="Q12194" s="13"/>
    </row>
    <row r="12195" spans="3:17" x14ac:dyDescent="0.25">
      <c r="C12195" s="12"/>
      <c r="D12195" s="7"/>
      <c r="P12195" s="14"/>
      <c r="Q12195" s="13"/>
    </row>
    <row r="12196" spans="3:17" x14ac:dyDescent="0.25">
      <c r="C12196" s="12"/>
      <c r="D12196" s="7"/>
      <c r="P12196" s="14"/>
      <c r="Q12196" s="13"/>
    </row>
    <row r="12197" spans="3:17" x14ac:dyDescent="0.25">
      <c r="C12197" s="12"/>
      <c r="D12197" s="7"/>
      <c r="P12197" s="14"/>
      <c r="Q12197" s="13"/>
    </row>
    <row r="12198" spans="3:17" x14ac:dyDescent="0.25">
      <c r="C12198" s="12"/>
      <c r="D12198" s="7"/>
      <c r="P12198" s="14"/>
      <c r="Q12198" s="13"/>
    </row>
    <row r="12199" spans="3:17" x14ac:dyDescent="0.25">
      <c r="C12199" s="12"/>
      <c r="D12199" s="7"/>
      <c r="P12199" s="14"/>
      <c r="Q12199" s="13"/>
    </row>
    <row r="12200" spans="3:17" x14ac:dyDescent="0.25">
      <c r="C12200" s="12"/>
      <c r="D12200" s="7"/>
      <c r="P12200" s="14"/>
      <c r="Q12200" s="13"/>
    </row>
    <row r="12201" spans="3:17" x14ac:dyDescent="0.25">
      <c r="C12201" s="12"/>
      <c r="D12201" s="7"/>
      <c r="P12201" s="14"/>
      <c r="Q12201" s="13"/>
    </row>
    <row r="12202" spans="3:17" x14ac:dyDescent="0.25">
      <c r="C12202" s="12"/>
      <c r="D12202" s="7"/>
      <c r="P12202" s="14"/>
      <c r="Q12202" s="13"/>
    </row>
    <row r="12203" spans="3:17" x14ac:dyDescent="0.25">
      <c r="C12203" s="12"/>
      <c r="D12203" s="7"/>
      <c r="P12203" s="14"/>
      <c r="Q12203" s="13"/>
    </row>
    <row r="12204" spans="3:17" x14ac:dyDescent="0.25">
      <c r="C12204" s="12"/>
      <c r="D12204" s="7"/>
      <c r="P12204" s="14"/>
      <c r="Q12204" s="13"/>
    </row>
    <row r="12205" spans="3:17" x14ac:dyDescent="0.25">
      <c r="C12205" s="12"/>
      <c r="D12205" s="7"/>
      <c r="P12205" s="14"/>
      <c r="Q12205" s="13"/>
    </row>
    <row r="12206" spans="3:17" x14ac:dyDescent="0.25">
      <c r="C12206" s="12"/>
      <c r="D12206" s="7"/>
      <c r="P12206" s="14"/>
      <c r="Q12206" s="13"/>
    </row>
    <row r="12207" spans="3:17" x14ac:dyDescent="0.25">
      <c r="C12207" s="12"/>
      <c r="D12207" s="7"/>
      <c r="P12207" s="14"/>
      <c r="Q12207" s="13"/>
    </row>
    <row r="12208" spans="3:17" x14ac:dyDescent="0.25">
      <c r="C12208" s="12"/>
      <c r="D12208" s="7"/>
      <c r="P12208" s="14"/>
      <c r="Q12208" s="13"/>
    </row>
    <row r="12209" spans="3:17" x14ac:dyDescent="0.25">
      <c r="C12209" s="12"/>
      <c r="D12209" s="7"/>
      <c r="P12209" s="14"/>
      <c r="Q12209" s="13"/>
    </row>
    <row r="12210" spans="3:17" x14ac:dyDescent="0.25">
      <c r="C12210" s="12"/>
      <c r="D12210" s="7"/>
      <c r="P12210" s="14"/>
      <c r="Q12210" s="13"/>
    </row>
    <row r="12211" spans="3:17" x14ac:dyDescent="0.25">
      <c r="C12211" s="12"/>
      <c r="D12211" s="7"/>
      <c r="P12211" s="14"/>
      <c r="Q12211" s="13"/>
    </row>
    <row r="12212" spans="3:17" x14ac:dyDescent="0.25">
      <c r="C12212" s="12"/>
      <c r="D12212" s="7"/>
      <c r="P12212" s="14"/>
      <c r="Q12212" s="13"/>
    </row>
    <row r="12213" spans="3:17" x14ac:dyDescent="0.25">
      <c r="C12213" s="12"/>
      <c r="D12213" s="7"/>
      <c r="P12213" s="14"/>
      <c r="Q12213" s="13"/>
    </row>
    <row r="12214" spans="3:17" x14ac:dyDescent="0.25">
      <c r="C12214" s="12"/>
      <c r="D12214" s="7"/>
      <c r="P12214" s="14"/>
      <c r="Q12214" s="13"/>
    </row>
    <row r="12215" spans="3:17" x14ac:dyDescent="0.25">
      <c r="C12215" s="12"/>
      <c r="D12215" s="7"/>
      <c r="P12215" s="14"/>
      <c r="Q12215" s="13"/>
    </row>
    <row r="12216" spans="3:17" x14ac:dyDescent="0.25">
      <c r="C12216" s="12"/>
      <c r="D12216" s="7"/>
      <c r="P12216" s="14"/>
      <c r="Q12216" s="13"/>
    </row>
    <row r="12217" spans="3:17" x14ac:dyDescent="0.25">
      <c r="C12217" s="12"/>
      <c r="D12217" s="7"/>
      <c r="P12217" s="14"/>
      <c r="Q12217" s="13"/>
    </row>
    <row r="12218" spans="3:17" x14ac:dyDescent="0.25">
      <c r="C12218" s="12"/>
      <c r="D12218" s="7"/>
      <c r="P12218" s="14"/>
      <c r="Q12218" s="13"/>
    </row>
    <row r="12219" spans="3:17" x14ac:dyDescent="0.25">
      <c r="C12219" s="12"/>
      <c r="D12219" s="7"/>
      <c r="P12219" s="14"/>
      <c r="Q12219" s="13"/>
    </row>
    <row r="12220" spans="3:17" x14ac:dyDescent="0.25">
      <c r="C12220" s="12"/>
      <c r="D12220" s="7"/>
      <c r="P12220" s="14"/>
      <c r="Q12220" s="13"/>
    </row>
    <row r="12221" spans="3:17" x14ac:dyDescent="0.25">
      <c r="C12221" s="12"/>
      <c r="D12221" s="7"/>
      <c r="P12221" s="14"/>
      <c r="Q12221" s="13"/>
    </row>
    <row r="12222" spans="3:17" x14ac:dyDescent="0.25">
      <c r="C12222" s="12"/>
      <c r="D12222" s="7"/>
      <c r="P12222" s="14"/>
      <c r="Q12222" s="13"/>
    </row>
    <row r="12223" spans="3:17" x14ac:dyDescent="0.25">
      <c r="C12223" s="12"/>
      <c r="D12223" s="7"/>
      <c r="P12223" s="14"/>
      <c r="Q12223" s="13"/>
    </row>
    <row r="12224" spans="3:17" x14ac:dyDescent="0.25">
      <c r="C12224" s="12"/>
      <c r="D12224" s="7"/>
      <c r="P12224" s="14"/>
      <c r="Q12224" s="13"/>
    </row>
    <row r="12225" spans="3:17" x14ac:dyDescent="0.25">
      <c r="C12225" s="12"/>
      <c r="D12225" s="7"/>
      <c r="P12225" s="14"/>
      <c r="Q12225" s="13"/>
    </row>
    <row r="12226" spans="3:17" x14ac:dyDescent="0.25">
      <c r="C12226" s="12"/>
      <c r="D12226" s="7"/>
      <c r="P12226" s="14"/>
      <c r="Q12226" s="13"/>
    </row>
    <row r="12227" spans="3:17" x14ac:dyDescent="0.25">
      <c r="C12227" s="12"/>
      <c r="D12227" s="7"/>
      <c r="P12227" s="14"/>
      <c r="Q12227" s="13"/>
    </row>
    <row r="12228" spans="3:17" x14ac:dyDescent="0.25">
      <c r="C12228" s="12"/>
      <c r="D12228" s="7"/>
      <c r="P12228" s="14"/>
      <c r="Q12228" s="13"/>
    </row>
    <row r="12229" spans="3:17" x14ac:dyDescent="0.25">
      <c r="C12229" s="12"/>
      <c r="D12229" s="7"/>
      <c r="P12229" s="14"/>
      <c r="Q12229" s="13"/>
    </row>
    <row r="12230" spans="3:17" x14ac:dyDescent="0.25">
      <c r="C12230" s="12"/>
      <c r="D12230" s="7"/>
      <c r="P12230" s="14"/>
      <c r="Q12230" s="13"/>
    </row>
    <row r="12231" spans="3:17" x14ac:dyDescent="0.25">
      <c r="C12231" s="12"/>
      <c r="D12231" s="7"/>
      <c r="P12231" s="14"/>
      <c r="Q12231" s="13"/>
    </row>
    <row r="12232" spans="3:17" x14ac:dyDescent="0.25">
      <c r="C12232" s="12"/>
      <c r="D12232" s="7"/>
      <c r="P12232" s="14"/>
      <c r="Q12232" s="13"/>
    </row>
    <row r="12233" spans="3:17" x14ac:dyDescent="0.25">
      <c r="C12233" s="12"/>
      <c r="D12233" s="7"/>
      <c r="P12233" s="14"/>
      <c r="Q12233" s="13"/>
    </row>
    <row r="12234" spans="3:17" x14ac:dyDescent="0.25">
      <c r="C12234" s="12"/>
      <c r="D12234" s="7"/>
      <c r="P12234" s="14"/>
      <c r="Q12234" s="13"/>
    </row>
    <row r="12235" spans="3:17" x14ac:dyDescent="0.25">
      <c r="C12235" s="12"/>
      <c r="D12235" s="7"/>
      <c r="P12235" s="14"/>
      <c r="Q12235" s="13"/>
    </row>
    <row r="12236" spans="3:17" x14ac:dyDescent="0.25">
      <c r="C12236" s="12"/>
      <c r="D12236" s="7"/>
      <c r="P12236" s="14"/>
      <c r="Q12236" s="13"/>
    </row>
    <row r="12237" spans="3:17" x14ac:dyDescent="0.25">
      <c r="C12237" s="12"/>
      <c r="D12237" s="7"/>
      <c r="P12237" s="14"/>
      <c r="Q12237" s="13"/>
    </row>
    <row r="12238" spans="3:17" x14ac:dyDescent="0.25">
      <c r="C12238" s="12"/>
      <c r="D12238" s="7"/>
      <c r="P12238" s="14"/>
      <c r="Q12238" s="13"/>
    </row>
    <row r="12239" spans="3:17" x14ac:dyDescent="0.25">
      <c r="C12239" s="12"/>
      <c r="D12239" s="7"/>
      <c r="P12239" s="14"/>
      <c r="Q12239" s="13"/>
    </row>
    <row r="12240" spans="3:17" x14ac:dyDescent="0.25">
      <c r="C12240" s="12"/>
      <c r="D12240" s="7"/>
      <c r="P12240" s="14"/>
      <c r="Q12240" s="13"/>
    </row>
    <row r="12241" spans="3:17" x14ac:dyDescent="0.25">
      <c r="C12241" s="12"/>
      <c r="D12241" s="7"/>
      <c r="P12241" s="14"/>
      <c r="Q12241" s="13"/>
    </row>
    <row r="12242" spans="3:17" x14ac:dyDescent="0.25">
      <c r="C12242" s="12"/>
      <c r="D12242" s="7"/>
      <c r="P12242" s="14"/>
      <c r="Q12242" s="13"/>
    </row>
    <row r="12243" spans="3:17" x14ac:dyDescent="0.25">
      <c r="C12243" s="12"/>
      <c r="D12243" s="7"/>
      <c r="P12243" s="14"/>
      <c r="Q12243" s="13"/>
    </row>
    <row r="12244" spans="3:17" x14ac:dyDescent="0.25">
      <c r="C12244" s="12"/>
      <c r="D12244" s="7"/>
      <c r="P12244" s="14"/>
      <c r="Q12244" s="13"/>
    </row>
    <row r="12245" spans="3:17" x14ac:dyDescent="0.25">
      <c r="C12245" s="12"/>
      <c r="D12245" s="7"/>
      <c r="P12245" s="14"/>
      <c r="Q12245" s="13"/>
    </row>
    <row r="12246" spans="3:17" x14ac:dyDescent="0.25">
      <c r="C12246" s="12"/>
      <c r="D12246" s="7"/>
      <c r="P12246" s="14"/>
      <c r="Q12246" s="13"/>
    </row>
    <row r="12247" spans="3:17" x14ac:dyDescent="0.25">
      <c r="C12247" s="12"/>
      <c r="D12247" s="7"/>
      <c r="P12247" s="14"/>
      <c r="Q12247" s="13"/>
    </row>
    <row r="12248" spans="3:17" x14ac:dyDescent="0.25">
      <c r="C12248" s="12"/>
      <c r="D12248" s="7"/>
      <c r="P12248" s="14"/>
      <c r="Q12248" s="13"/>
    </row>
    <row r="12249" spans="3:17" x14ac:dyDescent="0.25">
      <c r="C12249" s="12"/>
      <c r="D12249" s="7"/>
      <c r="P12249" s="14"/>
      <c r="Q12249" s="13"/>
    </row>
    <row r="12250" spans="3:17" x14ac:dyDescent="0.25">
      <c r="C12250" s="12"/>
      <c r="D12250" s="7"/>
      <c r="P12250" s="14"/>
      <c r="Q12250" s="13"/>
    </row>
    <row r="12251" spans="3:17" x14ac:dyDescent="0.25">
      <c r="C12251" s="12"/>
      <c r="D12251" s="7"/>
      <c r="P12251" s="14"/>
      <c r="Q12251" s="13"/>
    </row>
    <row r="12252" spans="3:17" x14ac:dyDescent="0.25">
      <c r="C12252" s="12"/>
      <c r="D12252" s="7"/>
      <c r="P12252" s="14"/>
      <c r="Q12252" s="13"/>
    </row>
    <row r="12253" spans="3:17" x14ac:dyDescent="0.25">
      <c r="C12253" s="12"/>
      <c r="D12253" s="7"/>
      <c r="P12253" s="14"/>
      <c r="Q12253" s="13"/>
    </row>
    <row r="12254" spans="3:17" x14ac:dyDescent="0.25">
      <c r="C12254" s="12"/>
      <c r="D12254" s="7"/>
      <c r="P12254" s="14"/>
      <c r="Q12254" s="13"/>
    </row>
    <row r="12255" spans="3:17" x14ac:dyDescent="0.25">
      <c r="C12255" s="12"/>
      <c r="D12255" s="7"/>
      <c r="P12255" s="14"/>
      <c r="Q12255" s="13"/>
    </row>
    <row r="12256" spans="3:17" x14ac:dyDescent="0.25">
      <c r="C12256" s="12"/>
      <c r="D12256" s="7"/>
      <c r="P12256" s="14"/>
      <c r="Q12256" s="13"/>
    </row>
    <row r="12257" spans="3:17" x14ac:dyDescent="0.25">
      <c r="C12257" s="12"/>
      <c r="D12257" s="7"/>
      <c r="P12257" s="14"/>
      <c r="Q12257" s="13"/>
    </row>
    <row r="12258" spans="3:17" x14ac:dyDescent="0.25">
      <c r="C12258" s="12"/>
      <c r="D12258" s="7"/>
      <c r="P12258" s="14"/>
      <c r="Q12258" s="13"/>
    </row>
    <row r="12259" spans="3:17" x14ac:dyDescent="0.25">
      <c r="C12259" s="12"/>
      <c r="D12259" s="7"/>
      <c r="P12259" s="14"/>
      <c r="Q12259" s="13"/>
    </row>
    <row r="12260" spans="3:17" x14ac:dyDescent="0.25">
      <c r="C12260" s="12"/>
      <c r="D12260" s="7"/>
      <c r="P12260" s="14"/>
      <c r="Q12260" s="13"/>
    </row>
    <row r="12261" spans="3:17" x14ac:dyDescent="0.25">
      <c r="C12261" s="12"/>
      <c r="D12261" s="7"/>
      <c r="P12261" s="14"/>
      <c r="Q12261" s="13"/>
    </row>
    <row r="12262" spans="3:17" x14ac:dyDescent="0.25">
      <c r="C12262" s="12"/>
      <c r="D12262" s="7"/>
      <c r="P12262" s="14"/>
      <c r="Q12262" s="13"/>
    </row>
    <row r="12263" spans="3:17" x14ac:dyDescent="0.25">
      <c r="C12263" s="12"/>
      <c r="D12263" s="7"/>
      <c r="P12263" s="14"/>
      <c r="Q12263" s="13"/>
    </row>
    <row r="12264" spans="3:17" x14ac:dyDescent="0.25">
      <c r="C12264" s="12"/>
      <c r="D12264" s="7"/>
      <c r="P12264" s="14"/>
      <c r="Q12264" s="13"/>
    </row>
    <row r="12265" spans="3:17" x14ac:dyDescent="0.25">
      <c r="C12265" s="12"/>
      <c r="D12265" s="7"/>
      <c r="P12265" s="14"/>
      <c r="Q12265" s="13"/>
    </row>
    <row r="12266" spans="3:17" x14ac:dyDescent="0.25">
      <c r="C12266" s="12"/>
      <c r="D12266" s="7"/>
      <c r="P12266" s="14"/>
      <c r="Q12266" s="13"/>
    </row>
    <row r="12267" spans="3:17" x14ac:dyDescent="0.25">
      <c r="C12267" s="12"/>
      <c r="D12267" s="7"/>
      <c r="P12267" s="14"/>
      <c r="Q12267" s="13"/>
    </row>
    <row r="12268" spans="3:17" x14ac:dyDescent="0.25">
      <c r="C12268" s="12"/>
      <c r="D12268" s="7"/>
      <c r="P12268" s="14"/>
      <c r="Q12268" s="13"/>
    </row>
    <row r="12269" spans="3:17" x14ac:dyDescent="0.25">
      <c r="C12269" s="12"/>
      <c r="D12269" s="7"/>
      <c r="P12269" s="14"/>
      <c r="Q12269" s="13"/>
    </row>
    <row r="12270" spans="3:17" x14ac:dyDescent="0.25">
      <c r="C12270" s="12"/>
      <c r="D12270" s="7"/>
      <c r="P12270" s="14"/>
      <c r="Q12270" s="13"/>
    </row>
    <row r="12271" spans="3:17" x14ac:dyDescent="0.25">
      <c r="C12271" s="12"/>
      <c r="D12271" s="7"/>
      <c r="P12271" s="14"/>
      <c r="Q12271" s="13"/>
    </row>
    <row r="12272" spans="3:17" x14ac:dyDescent="0.25">
      <c r="C12272" s="12"/>
      <c r="D12272" s="7"/>
      <c r="P12272" s="14"/>
      <c r="Q12272" s="13"/>
    </row>
    <row r="12273" spans="3:17" x14ac:dyDescent="0.25">
      <c r="C12273" s="12"/>
      <c r="D12273" s="7"/>
      <c r="P12273" s="14"/>
      <c r="Q12273" s="13"/>
    </row>
    <row r="12274" spans="3:17" x14ac:dyDescent="0.25">
      <c r="C12274" s="12"/>
      <c r="D12274" s="7"/>
      <c r="P12274" s="14"/>
      <c r="Q12274" s="13"/>
    </row>
    <row r="12275" spans="3:17" x14ac:dyDescent="0.25">
      <c r="C12275" s="12"/>
      <c r="D12275" s="7"/>
      <c r="P12275" s="14"/>
      <c r="Q12275" s="13"/>
    </row>
    <row r="12276" spans="3:17" x14ac:dyDescent="0.25">
      <c r="C12276" s="12"/>
      <c r="D12276" s="7"/>
      <c r="P12276" s="14"/>
      <c r="Q12276" s="13"/>
    </row>
    <row r="12277" spans="3:17" x14ac:dyDescent="0.25">
      <c r="C12277" s="12"/>
      <c r="D12277" s="7"/>
      <c r="P12277" s="14"/>
      <c r="Q12277" s="13"/>
    </row>
    <row r="12278" spans="3:17" x14ac:dyDescent="0.25">
      <c r="C12278" s="12"/>
      <c r="D12278" s="7"/>
      <c r="P12278" s="14"/>
      <c r="Q12278" s="13"/>
    </row>
    <row r="12279" spans="3:17" x14ac:dyDescent="0.25">
      <c r="C12279" s="12"/>
      <c r="D12279" s="7"/>
      <c r="P12279" s="14"/>
      <c r="Q12279" s="13"/>
    </row>
    <row r="12280" spans="3:17" x14ac:dyDescent="0.25">
      <c r="C12280" s="12"/>
      <c r="D12280" s="7"/>
      <c r="P12280" s="14"/>
      <c r="Q12280" s="13"/>
    </row>
    <row r="12281" spans="3:17" x14ac:dyDescent="0.25">
      <c r="C12281" s="12"/>
      <c r="D12281" s="7"/>
      <c r="P12281" s="14"/>
      <c r="Q12281" s="13"/>
    </row>
    <row r="12282" spans="3:17" x14ac:dyDescent="0.25">
      <c r="C12282" s="12"/>
      <c r="D12282" s="7"/>
      <c r="P12282" s="14"/>
      <c r="Q12282" s="13"/>
    </row>
    <row r="12283" spans="3:17" x14ac:dyDescent="0.25">
      <c r="C12283" s="12"/>
      <c r="D12283" s="7"/>
      <c r="P12283" s="14"/>
      <c r="Q12283" s="13"/>
    </row>
    <row r="12284" spans="3:17" x14ac:dyDescent="0.25">
      <c r="C12284" s="12"/>
      <c r="D12284" s="7"/>
      <c r="P12284" s="14"/>
      <c r="Q12284" s="13"/>
    </row>
    <row r="12285" spans="3:17" x14ac:dyDescent="0.25">
      <c r="C12285" s="12"/>
      <c r="D12285" s="7"/>
      <c r="P12285" s="14"/>
      <c r="Q12285" s="13"/>
    </row>
    <row r="12286" spans="3:17" x14ac:dyDescent="0.25">
      <c r="C12286" s="12"/>
      <c r="D12286" s="7"/>
      <c r="P12286" s="14"/>
      <c r="Q12286" s="13"/>
    </row>
    <row r="12287" spans="3:17" x14ac:dyDescent="0.25">
      <c r="C12287" s="12"/>
      <c r="D12287" s="7"/>
      <c r="P12287" s="14"/>
      <c r="Q12287" s="13"/>
    </row>
    <row r="12288" spans="3:17" x14ac:dyDescent="0.25">
      <c r="C12288" s="12"/>
      <c r="D12288" s="7"/>
      <c r="P12288" s="14"/>
      <c r="Q12288" s="13"/>
    </row>
    <row r="12289" spans="3:17" x14ac:dyDescent="0.25">
      <c r="C12289" s="12"/>
      <c r="D12289" s="7"/>
      <c r="P12289" s="14"/>
      <c r="Q12289" s="13"/>
    </row>
    <row r="12290" spans="3:17" x14ac:dyDescent="0.25">
      <c r="C12290" s="12"/>
      <c r="D12290" s="7"/>
      <c r="P12290" s="14"/>
      <c r="Q12290" s="13"/>
    </row>
    <row r="12291" spans="3:17" x14ac:dyDescent="0.25">
      <c r="C12291" s="12"/>
      <c r="D12291" s="7"/>
      <c r="P12291" s="14"/>
      <c r="Q12291" s="13"/>
    </row>
    <row r="12292" spans="3:17" x14ac:dyDescent="0.25">
      <c r="C12292" s="12"/>
      <c r="D12292" s="7"/>
      <c r="P12292" s="14"/>
      <c r="Q12292" s="13"/>
    </row>
    <row r="12293" spans="3:17" x14ac:dyDescent="0.25">
      <c r="C12293" s="12"/>
      <c r="D12293" s="7"/>
      <c r="P12293" s="14"/>
      <c r="Q12293" s="13"/>
    </row>
    <row r="12294" spans="3:17" x14ac:dyDescent="0.25">
      <c r="C12294" s="12"/>
      <c r="D12294" s="7"/>
      <c r="P12294" s="14"/>
      <c r="Q12294" s="13"/>
    </row>
    <row r="12295" spans="3:17" x14ac:dyDescent="0.25">
      <c r="C12295" s="12"/>
      <c r="D12295" s="7"/>
      <c r="P12295" s="14"/>
      <c r="Q12295" s="13"/>
    </row>
    <row r="12296" spans="3:17" x14ac:dyDescent="0.25">
      <c r="C12296" s="12"/>
      <c r="D12296" s="7"/>
      <c r="P12296" s="14"/>
      <c r="Q12296" s="13"/>
    </row>
    <row r="12297" spans="3:17" x14ac:dyDescent="0.25">
      <c r="C12297" s="12"/>
      <c r="D12297" s="7"/>
      <c r="P12297" s="14"/>
      <c r="Q12297" s="13"/>
    </row>
    <row r="12298" spans="3:17" x14ac:dyDescent="0.25">
      <c r="C12298" s="12"/>
      <c r="D12298" s="7"/>
      <c r="P12298" s="14"/>
      <c r="Q12298" s="13"/>
    </row>
    <row r="12299" spans="3:17" x14ac:dyDescent="0.25">
      <c r="C12299" s="12"/>
      <c r="D12299" s="7"/>
      <c r="P12299" s="14"/>
      <c r="Q12299" s="13"/>
    </row>
    <row r="12300" spans="3:17" x14ac:dyDescent="0.25">
      <c r="C12300" s="12"/>
      <c r="D12300" s="7"/>
      <c r="P12300" s="14"/>
      <c r="Q12300" s="13"/>
    </row>
    <row r="12301" spans="3:17" x14ac:dyDescent="0.25">
      <c r="C12301" s="12"/>
      <c r="D12301" s="7"/>
      <c r="P12301" s="14"/>
      <c r="Q12301" s="13"/>
    </row>
    <row r="12302" spans="3:17" x14ac:dyDescent="0.25">
      <c r="C12302" s="12"/>
      <c r="D12302" s="7"/>
      <c r="P12302" s="14"/>
      <c r="Q12302" s="13"/>
    </row>
    <row r="12303" spans="3:17" x14ac:dyDescent="0.25">
      <c r="C12303" s="12"/>
      <c r="D12303" s="7"/>
      <c r="P12303" s="14"/>
      <c r="Q12303" s="13"/>
    </row>
    <row r="12304" spans="3:17" x14ac:dyDescent="0.25">
      <c r="C12304" s="12"/>
      <c r="D12304" s="7"/>
      <c r="P12304" s="14"/>
      <c r="Q12304" s="13"/>
    </row>
    <row r="12305" spans="3:17" x14ac:dyDescent="0.25">
      <c r="C12305" s="12"/>
      <c r="D12305" s="7"/>
      <c r="P12305" s="14"/>
      <c r="Q12305" s="13"/>
    </row>
    <row r="12306" spans="3:17" x14ac:dyDescent="0.25">
      <c r="C12306" s="12"/>
      <c r="D12306" s="7"/>
      <c r="P12306" s="14"/>
      <c r="Q12306" s="13"/>
    </row>
    <row r="12307" spans="3:17" x14ac:dyDescent="0.25">
      <c r="C12307" s="12"/>
      <c r="D12307" s="7"/>
      <c r="P12307" s="14"/>
      <c r="Q12307" s="13"/>
    </row>
    <row r="12308" spans="3:17" x14ac:dyDescent="0.25">
      <c r="C12308" s="12"/>
      <c r="D12308" s="7"/>
      <c r="P12308" s="14"/>
      <c r="Q12308" s="13"/>
    </row>
    <row r="12309" spans="3:17" x14ac:dyDescent="0.25">
      <c r="C12309" s="12"/>
      <c r="D12309" s="7"/>
      <c r="P12309" s="14"/>
      <c r="Q12309" s="13"/>
    </row>
    <row r="12310" spans="3:17" x14ac:dyDescent="0.25">
      <c r="C12310" s="12"/>
      <c r="D12310" s="7"/>
      <c r="P12310" s="14"/>
      <c r="Q12310" s="13"/>
    </row>
    <row r="12311" spans="3:17" x14ac:dyDescent="0.25">
      <c r="C12311" s="12"/>
      <c r="D12311" s="7"/>
      <c r="P12311" s="14"/>
      <c r="Q12311" s="13"/>
    </row>
    <row r="12312" spans="3:17" x14ac:dyDescent="0.25">
      <c r="C12312" s="12"/>
      <c r="D12312" s="7"/>
      <c r="P12312" s="14"/>
      <c r="Q12312" s="13"/>
    </row>
    <row r="12313" spans="3:17" x14ac:dyDescent="0.25">
      <c r="C12313" s="12"/>
      <c r="D12313" s="7"/>
      <c r="P12313" s="14"/>
      <c r="Q12313" s="13"/>
    </row>
    <row r="12314" spans="3:17" x14ac:dyDescent="0.25">
      <c r="C12314" s="12"/>
      <c r="D12314" s="7"/>
      <c r="P12314" s="14"/>
      <c r="Q12314" s="13"/>
    </row>
    <row r="12315" spans="3:17" x14ac:dyDescent="0.25">
      <c r="C12315" s="12"/>
      <c r="D12315" s="7"/>
      <c r="P12315" s="14"/>
      <c r="Q12315" s="13"/>
    </row>
    <row r="12316" spans="3:17" x14ac:dyDescent="0.25">
      <c r="C12316" s="12"/>
      <c r="D12316" s="7"/>
      <c r="P12316" s="14"/>
      <c r="Q12316" s="13"/>
    </row>
    <row r="12317" spans="3:17" x14ac:dyDescent="0.25">
      <c r="C12317" s="12"/>
      <c r="D12317" s="7"/>
      <c r="P12317" s="14"/>
      <c r="Q12317" s="13"/>
    </row>
    <row r="12318" spans="3:17" x14ac:dyDescent="0.25">
      <c r="C12318" s="12"/>
      <c r="D12318" s="7"/>
      <c r="P12318" s="14"/>
      <c r="Q12318" s="13"/>
    </row>
    <row r="12319" spans="3:17" x14ac:dyDescent="0.25">
      <c r="C12319" s="12"/>
      <c r="D12319" s="7"/>
      <c r="P12319" s="14"/>
      <c r="Q12319" s="13"/>
    </row>
    <row r="12320" spans="3:17" x14ac:dyDescent="0.25">
      <c r="C12320" s="12"/>
      <c r="D12320" s="7"/>
      <c r="P12320" s="14"/>
      <c r="Q12320" s="13"/>
    </row>
    <row r="12321" spans="3:17" x14ac:dyDescent="0.25">
      <c r="C12321" s="12"/>
      <c r="D12321" s="7"/>
      <c r="P12321" s="14"/>
      <c r="Q12321" s="13"/>
    </row>
    <row r="12322" spans="3:17" x14ac:dyDescent="0.25">
      <c r="C12322" s="12"/>
      <c r="D12322" s="7"/>
      <c r="P12322" s="14"/>
      <c r="Q12322" s="13"/>
    </row>
    <row r="12323" spans="3:17" x14ac:dyDescent="0.25">
      <c r="C12323" s="12"/>
      <c r="D12323" s="7"/>
      <c r="P12323" s="14"/>
      <c r="Q12323" s="13"/>
    </row>
    <row r="12324" spans="3:17" x14ac:dyDescent="0.25">
      <c r="C12324" s="12"/>
      <c r="D12324" s="7"/>
      <c r="P12324" s="14"/>
      <c r="Q12324" s="13"/>
    </row>
    <row r="12325" spans="3:17" x14ac:dyDescent="0.25">
      <c r="C12325" s="12"/>
      <c r="D12325" s="7"/>
      <c r="P12325" s="14"/>
      <c r="Q12325" s="13"/>
    </row>
    <row r="12326" spans="3:17" x14ac:dyDescent="0.25">
      <c r="C12326" s="12"/>
      <c r="D12326" s="7"/>
      <c r="P12326" s="14"/>
      <c r="Q12326" s="13"/>
    </row>
    <row r="12327" spans="3:17" x14ac:dyDescent="0.25">
      <c r="C12327" s="12"/>
      <c r="D12327" s="7"/>
      <c r="P12327" s="14"/>
      <c r="Q12327" s="13"/>
    </row>
    <row r="12328" spans="3:17" x14ac:dyDescent="0.25">
      <c r="C12328" s="12"/>
      <c r="D12328" s="7"/>
      <c r="P12328" s="14"/>
      <c r="Q12328" s="13"/>
    </row>
    <row r="12329" spans="3:17" x14ac:dyDescent="0.25">
      <c r="C12329" s="12"/>
      <c r="D12329" s="7"/>
      <c r="P12329" s="14"/>
      <c r="Q12329" s="13"/>
    </row>
    <row r="12330" spans="3:17" x14ac:dyDescent="0.25">
      <c r="C12330" s="12"/>
      <c r="D12330" s="7"/>
      <c r="P12330" s="14"/>
      <c r="Q12330" s="13"/>
    </row>
    <row r="12331" spans="3:17" x14ac:dyDescent="0.25">
      <c r="C12331" s="12"/>
      <c r="D12331" s="7"/>
      <c r="P12331" s="14"/>
      <c r="Q12331" s="13"/>
    </row>
    <row r="12332" spans="3:17" x14ac:dyDescent="0.25">
      <c r="C12332" s="12"/>
      <c r="D12332" s="7"/>
      <c r="P12332" s="14"/>
      <c r="Q12332" s="13"/>
    </row>
    <row r="12333" spans="3:17" x14ac:dyDescent="0.25">
      <c r="C12333" s="12"/>
      <c r="D12333" s="7"/>
      <c r="P12333" s="14"/>
      <c r="Q12333" s="13"/>
    </row>
    <row r="12334" spans="3:17" x14ac:dyDescent="0.25">
      <c r="C12334" s="12"/>
      <c r="D12334" s="7"/>
      <c r="P12334" s="14"/>
      <c r="Q12334" s="13"/>
    </row>
    <row r="12335" spans="3:17" x14ac:dyDescent="0.25">
      <c r="C12335" s="12"/>
      <c r="D12335" s="7"/>
      <c r="P12335" s="14"/>
      <c r="Q12335" s="13"/>
    </row>
    <row r="12336" spans="3:17" x14ac:dyDescent="0.25">
      <c r="C12336" s="12"/>
      <c r="D12336" s="7"/>
      <c r="P12336" s="14"/>
      <c r="Q12336" s="13"/>
    </row>
    <row r="12337" spans="3:17" x14ac:dyDescent="0.25">
      <c r="C12337" s="12"/>
      <c r="D12337" s="7"/>
      <c r="P12337" s="14"/>
      <c r="Q12337" s="13"/>
    </row>
    <row r="12338" spans="3:17" x14ac:dyDescent="0.25">
      <c r="C12338" s="12"/>
      <c r="D12338" s="7"/>
      <c r="P12338" s="14"/>
      <c r="Q12338" s="13"/>
    </row>
    <row r="12339" spans="3:17" x14ac:dyDescent="0.25">
      <c r="C12339" s="12"/>
      <c r="D12339" s="7"/>
      <c r="P12339" s="14"/>
      <c r="Q12339" s="13"/>
    </row>
    <row r="12340" spans="3:17" x14ac:dyDescent="0.25">
      <c r="C12340" s="12"/>
      <c r="D12340" s="7"/>
      <c r="P12340" s="14"/>
      <c r="Q12340" s="13"/>
    </row>
    <row r="12341" spans="3:17" x14ac:dyDescent="0.25">
      <c r="C12341" s="12"/>
      <c r="D12341" s="7"/>
      <c r="P12341" s="14"/>
      <c r="Q12341" s="13"/>
    </row>
    <row r="12342" spans="3:17" x14ac:dyDescent="0.25">
      <c r="C12342" s="12"/>
      <c r="D12342" s="7"/>
      <c r="P12342" s="14"/>
      <c r="Q12342" s="13"/>
    </row>
    <row r="12343" spans="3:17" x14ac:dyDescent="0.25">
      <c r="C12343" s="12"/>
      <c r="D12343" s="7"/>
      <c r="P12343" s="14"/>
      <c r="Q12343" s="13"/>
    </row>
    <row r="12344" spans="3:17" x14ac:dyDescent="0.25">
      <c r="C12344" s="12"/>
      <c r="D12344" s="7"/>
      <c r="P12344" s="14"/>
      <c r="Q12344" s="13"/>
    </row>
    <row r="12345" spans="3:17" x14ac:dyDescent="0.25">
      <c r="C12345" s="12"/>
      <c r="D12345" s="7"/>
      <c r="P12345" s="14"/>
      <c r="Q12345" s="13"/>
    </row>
    <row r="12346" spans="3:17" x14ac:dyDescent="0.25">
      <c r="C12346" s="12"/>
      <c r="D12346" s="7"/>
      <c r="P12346" s="14"/>
      <c r="Q12346" s="13"/>
    </row>
    <row r="12347" spans="3:17" x14ac:dyDescent="0.25">
      <c r="C12347" s="12"/>
      <c r="D12347" s="7"/>
      <c r="P12347" s="14"/>
      <c r="Q12347" s="13"/>
    </row>
    <row r="12348" spans="3:17" x14ac:dyDescent="0.25">
      <c r="C12348" s="12"/>
      <c r="D12348" s="7"/>
      <c r="P12348" s="14"/>
      <c r="Q12348" s="13"/>
    </row>
    <row r="12349" spans="3:17" x14ac:dyDescent="0.25">
      <c r="C12349" s="12"/>
      <c r="D12349" s="7"/>
      <c r="P12349" s="14"/>
      <c r="Q12349" s="13"/>
    </row>
    <row r="12350" spans="3:17" x14ac:dyDescent="0.25">
      <c r="C12350" s="12"/>
      <c r="D12350" s="7"/>
      <c r="P12350" s="14"/>
      <c r="Q12350" s="13"/>
    </row>
    <row r="12351" spans="3:17" x14ac:dyDescent="0.25">
      <c r="C12351" s="12"/>
      <c r="D12351" s="7"/>
      <c r="P12351" s="14"/>
      <c r="Q12351" s="13"/>
    </row>
    <row r="12352" spans="3:17" x14ac:dyDescent="0.25">
      <c r="C12352" s="12"/>
      <c r="D12352" s="7"/>
      <c r="P12352" s="14"/>
      <c r="Q12352" s="13"/>
    </row>
    <row r="12353" spans="3:17" x14ac:dyDescent="0.25">
      <c r="C12353" s="12"/>
      <c r="D12353" s="7"/>
      <c r="P12353" s="14"/>
      <c r="Q12353" s="13"/>
    </row>
    <row r="12354" spans="3:17" x14ac:dyDescent="0.25">
      <c r="C12354" s="12"/>
      <c r="D12354" s="7"/>
      <c r="P12354" s="14"/>
      <c r="Q12354" s="13"/>
    </row>
    <row r="12355" spans="3:17" x14ac:dyDescent="0.25">
      <c r="C12355" s="12"/>
      <c r="D12355" s="7"/>
      <c r="P12355" s="14"/>
      <c r="Q12355" s="13"/>
    </row>
    <row r="12356" spans="3:17" x14ac:dyDescent="0.25">
      <c r="C12356" s="12"/>
      <c r="D12356" s="7"/>
      <c r="P12356" s="14"/>
      <c r="Q12356" s="13"/>
    </row>
    <row r="12357" spans="3:17" x14ac:dyDescent="0.25">
      <c r="C12357" s="12"/>
      <c r="D12357" s="7"/>
      <c r="P12357" s="14"/>
      <c r="Q12357" s="13"/>
    </row>
    <row r="12358" spans="3:17" x14ac:dyDescent="0.25">
      <c r="C12358" s="12"/>
      <c r="D12358" s="7"/>
      <c r="P12358" s="14"/>
      <c r="Q12358" s="13"/>
    </row>
    <row r="12359" spans="3:17" x14ac:dyDescent="0.25">
      <c r="C12359" s="12"/>
      <c r="D12359" s="7"/>
      <c r="P12359" s="14"/>
      <c r="Q12359" s="13"/>
    </row>
    <row r="12360" spans="3:17" x14ac:dyDescent="0.25">
      <c r="C12360" s="12"/>
      <c r="D12360" s="7"/>
      <c r="P12360" s="14"/>
      <c r="Q12360" s="13"/>
    </row>
    <row r="12361" spans="3:17" x14ac:dyDescent="0.25">
      <c r="C12361" s="12"/>
      <c r="D12361" s="7"/>
      <c r="P12361" s="14"/>
      <c r="Q12361" s="13"/>
    </row>
    <row r="12362" spans="3:17" x14ac:dyDescent="0.25">
      <c r="C12362" s="12"/>
      <c r="D12362" s="7"/>
      <c r="P12362" s="14"/>
      <c r="Q12362" s="13"/>
    </row>
    <row r="12363" spans="3:17" x14ac:dyDescent="0.25">
      <c r="C12363" s="12"/>
      <c r="D12363" s="7"/>
      <c r="P12363" s="14"/>
      <c r="Q12363" s="13"/>
    </row>
    <row r="12364" spans="3:17" x14ac:dyDescent="0.25">
      <c r="C12364" s="12"/>
      <c r="D12364" s="7"/>
      <c r="P12364" s="14"/>
      <c r="Q12364" s="13"/>
    </row>
    <row r="12365" spans="3:17" x14ac:dyDescent="0.25">
      <c r="C12365" s="12"/>
      <c r="D12365" s="7"/>
      <c r="P12365" s="14"/>
      <c r="Q12365" s="13"/>
    </row>
    <row r="12366" spans="3:17" x14ac:dyDescent="0.25">
      <c r="C12366" s="12"/>
      <c r="D12366" s="7"/>
      <c r="P12366" s="14"/>
      <c r="Q12366" s="13"/>
    </row>
    <row r="12367" spans="3:17" x14ac:dyDescent="0.25">
      <c r="C12367" s="12"/>
      <c r="D12367" s="7"/>
      <c r="P12367" s="14"/>
      <c r="Q12367" s="13"/>
    </row>
    <row r="12368" spans="3:17" x14ac:dyDescent="0.25">
      <c r="C12368" s="12"/>
      <c r="D12368" s="7"/>
      <c r="P12368" s="14"/>
      <c r="Q12368" s="13"/>
    </row>
    <row r="12369" spans="3:17" x14ac:dyDescent="0.25">
      <c r="C12369" s="12"/>
      <c r="D12369" s="7"/>
      <c r="P12369" s="14"/>
      <c r="Q12369" s="13"/>
    </row>
    <row r="12370" spans="3:17" x14ac:dyDescent="0.25">
      <c r="C12370" s="12"/>
      <c r="D12370" s="7"/>
      <c r="P12370" s="14"/>
      <c r="Q12370" s="13"/>
    </row>
    <row r="12371" spans="3:17" x14ac:dyDescent="0.25">
      <c r="C12371" s="12"/>
      <c r="D12371" s="7"/>
      <c r="P12371" s="14"/>
      <c r="Q12371" s="13"/>
    </row>
    <row r="12372" spans="3:17" x14ac:dyDescent="0.25">
      <c r="C12372" s="12"/>
      <c r="D12372" s="7"/>
      <c r="P12372" s="14"/>
      <c r="Q12372" s="13"/>
    </row>
    <row r="12373" spans="3:17" x14ac:dyDescent="0.25">
      <c r="C12373" s="12"/>
      <c r="D12373" s="7"/>
      <c r="P12373" s="14"/>
      <c r="Q12373" s="13"/>
    </row>
    <row r="12374" spans="3:17" x14ac:dyDescent="0.25">
      <c r="C12374" s="12"/>
      <c r="D12374" s="7"/>
      <c r="P12374" s="14"/>
      <c r="Q12374" s="13"/>
    </row>
    <row r="12375" spans="3:17" x14ac:dyDescent="0.25">
      <c r="C12375" s="12"/>
      <c r="D12375" s="7"/>
      <c r="P12375" s="14"/>
      <c r="Q12375" s="13"/>
    </row>
    <row r="12376" spans="3:17" x14ac:dyDescent="0.25">
      <c r="C12376" s="12"/>
      <c r="D12376" s="7"/>
      <c r="P12376" s="14"/>
      <c r="Q12376" s="13"/>
    </row>
    <row r="12377" spans="3:17" x14ac:dyDescent="0.25">
      <c r="C12377" s="12"/>
      <c r="D12377" s="7"/>
      <c r="P12377" s="14"/>
      <c r="Q12377" s="13"/>
    </row>
    <row r="12378" spans="3:17" x14ac:dyDescent="0.25">
      <c r="C12378" s="12"/>
      <c r="D12378" s="7"/>
      <c r="P12378" s="14"/>
      <c r="Q12378" s="13"/>
    </row>
    <row r="12379" spans="3:17" x14ac:dyDescent="0.25">
      <c r="C12379" s="12"/>
      <c r="D12379" s="7"/>
      <c r="P12379" s="14"/>
      <c r="Q12379" s="13"/>
    </row>
    <row r="12380" spans="3:17" x14ac:dyDescent="0.25">
      <c r="C12380" s="12"/>
      <c r="D12380" s="7"/>
      <c r="P12380" s="14"/>
      <c r="Q12380" s="13"/>
    </row>
    <row r="12381" spans="3:17" x14ac:dyDescent="0.25">
      <c r="C12381" s="12"/>
      <c r="D12381" s="7"/>
      <c r="P12381" s="14"/>
      <c r="Q12381" s="13"/>
    </row>
    <row r="12382" spans="3:17" x14ac:dyDescent="0.25">
      <c r="C12382" s="12"/>
      <c r="D12382" s="7"/>
      <c r="P12382" s="14"/>
      <c r="Q12382" s="13"/>
    </row>
    <row r="12383" spans="3:17" x14ac:dyDescent="0.25">
      <c r="C12383" s="12"/>
      <c r="D12383" s="7"/>
      <c r="P12383" s="14"/>
      <c r="Q12383" s="13"/>
    </row>
    <row r="12384" spans="3:17" x14ac:dyDescent="0.25">
      <c r="C12384" s="12"/>
      <c r="D12384" s="7"/>
      <c r="P12384" s="14"/>
      <c r="Q12384" s="13"/>
    </row>
    <row r="12385" spans="3:17" x14ac:dyDescent="0.25">
      <c r="C12385" s="12"/>
      <c r="D12385" s="7"/>
      <c r="P12385" s="14"/>
      <c r="Q12385" s="13"/>
    </row>
    <row r="12386" spans="3:17" x14ac:dyDescent="0.25">
      <c r="C12386" s="12"/>
      <c r="D12386" s="7"/>
      <c r="P12386" s="14"/>
      <c r="Q12386" s="13"/>
    </row>
    <row r="12387" spans="3:17" x14ac:dyDescent="0.25">
      <c r="C12387" s="12"/>
      <c r="D12387" s="7"/>
      <c r="P12387" s="14"/>
      <c r="Q12387" s="13"/>
    </row>
    <row r="12388" spans="3:17" x14ac:dyDescent="0.25">
      <c r="C12388" s="12"/>
      <c r="D12388" s="7"/>
      <c r="P12388" s="14"/>
      <c r="Q12388" s="13"/>
    </row>
    <row r="12389" spans="3:17" x14ac:dyDescent="0.25">
      <c r="C12389" s="12"/>
      <c r="D12389" s="7"/>
      <c r="P12389" s="14"/>
      <c r="Q12389" s="13"/>
    </row>
    <row r="12390" spans="3:17" x14ac:dyDescent="0.25">
      <c r="C12390" s="12"/>
      <c r="D12390" s="7"/>
      <c r="P12390" s="14"/>
      <c r="Q12390" s="13"/>
    </row>
    <row r="12391" spans="3:17" x14ac:dyDescent="0.25">
      <c r="C12391" s="12"/>
      <c r="D12391" s="7"/>
      <c r="P12391" s="14"/>
      <c r="Q12391" s="13"/>
    </row>
    <row r="12392" spans="3:17" x14ac:dyDescent="0.25">
      <c r="C12392" s="12"/>
      <c r="D12392" s="7"/>
      <c r="P12392" s="14"/>
      <c r="Q12392" s="13"/>
    </row>
    <row r="12393" spans="3:17" x14ac:dyDescent="0.25">
      <c r="C12393" s="12"/>
      <c r="D12393" s="7"/>
      <c r="P12393" s="14"/>
      <c r="Q12393" s="13"/>
    </row>
    <row r="12394" spans="3:17" x14ac:dyDescent="0.25">
      <c r="C12394" s="12"/>
      <c r="D12394" s="7"/>
      <c r="P12394" s="14"/>
      <c r="Q12394" s="13"/>
    </row>
    <row r="12395" spans="3:17" x14ac:dyDescent="0.25">
      <c r="C12395" s="12"/>
      <c r="D12395" s="7"/>
      <c r="P12395" s="14"/>
      <c r="Q12395" s="13"/>
    </row>
    <row r="12396" spans="3:17" x14ac:dyDescent="0.25">
      <c r="C12396" s="12"/>
      <c r="D12396" s="7"/>
      <c r="P12396" s="14"/>
      <c r="Q12396" s="13"/>
    </row>
    <row r="12397" spans="3:17" x14ac:dyDescent="0.25">
      <c r="C12397" s="12"/>
      <c r="D12397" s="7"/>
      <c r="P12397" s="14"/>
      <c r="Q12397" s="13"/>
    </row>
    <row r="12398" spans="3:17" x14ac:dyDescent="0.25">
      <c r="C12398" s="12"/>
      <c r="D12398" s="7"/>
      <c r="P12398" s="14"/>
      <c r="Q12398" s="13"/>
    </row>
    <row r="12399" spans="3:17" x14ac:dyDescent="0.25">
      <c r="C12399" s="12"/>
      <c r="D12399" s="7"/>
      <c r="P12399" s="14"/>
      <c r="Q12399" s="13"/>
    </row>
    <row r="12400" spans="3:17" x14ac:dyDescent="0.25">
      <c r="C12400" s="12"/>
      <c r="D12400" s="7"/>
      <c r="P12400" s="14"/>
      <c r="Q12400" s="13"/>
    </row>
    <row r="12401" spans="3:17" x14ac:dyDescent="0.25">
      <c r="C12401" s="12"/>
      <c r="D12401" s="7"/>
      <c r="P12401" s="14"/>
      <c r="Q12401" s="13"/>
    </row>
    <row r="12402" spans="3:17" x14ac:dyDescent="0.25">
      <c r="C12402" s="12"/>
      <c r="D12402" s="7"/>
      <c r="P12402" s="14"/>
      <c r="Q12402" s="13"/>
    </row>
    <row r="12403" spans="3:17" x14ac:dyDescent="0.25">
      <c r="C12403" s="12"/>
      <c r="D12403" s="7"/>
      <c r="P12403" s="14"/>
      <c r="Q12403" s="13"/>
    </row>
    <row r="12404" spans="3:17" x14ac:dyDescent="0.25">
      <c r="C12404" s="12"/>
      <c r="D12404" s="7"/>
      <c r="P12404" s="14"/>
      <c r="Q12404" s="13"/>
    </row>
    <row r="12405" spans="3:17" x14ac:dyDescent="0.25">
      <c r="C12405" s="12"/>
      <c r="D12405" s="7"/>
      <c r="P12405" s="14"/>
      <c r="Q12405" s="13"/>
    </row>
    <row r="12406" spans="3:17" x14ac:dyDescent="0.25">
      <c r="C12406" s="12"/>
      <c r="D12406" s="7"/>
      <c r="P12406" s="14"/>
      <c r="Q12406" s="13"/>
    </row>
    <row r="12407" spans="3:17" x14ac:dyDescent="0.25">
      <c r="C12407" s="12"/>
      <c r="D12407" s="7"/>
      <c r="P12407" s="14"/>
      <c r="Q12407" s="13"/>
    </row>
    <row r="12408" spans="3:17" x14ac:dyDescent="0.25">
      <c r="C12408" s="12"/>
      <c r="D12408" s="7"/>
      <c r="P12408" s="14"/>
      <c r="Q12408" s="13"/>
    </row>
    <row r="12409" spans="3:17" x14ac:dyDescent="0.25">
      <c r="C12409" s="12"/>
      <c r="D12409" s="7"/>
      <c r="P12409" s="14"/>
      <c r="Q12409" s="13"/>
    </row>
    <row r="12410" spans="3:17" x14ac:dyDescent="0.25">
      <c r="C12410" s="12"/>
      <c r="D12410" s="7"/>
      <c r="P12410" s="14"/>
      <c r="Q12410" s="13"/>
    </row>
    <row r="12411" spans="3:17" x14ac:dyDescent="0.25">
      <c r="C12411" s="12"/>
      <c r="D12411" s="7"/>
      <c r="P12411" s="14"/>
      <c r="Q12411" s="13"/>
    </row>
    <row r="12412" spans="3:17" x14ac:dyDescent="0.25">
      <c r="C12412" s="12"/>
      <c r="D12412" s="7"/>
      <c r="P12412" s="14"/>
      <c r="Q12412" s="13"/>
    </row>
    <row r="12413" spans="3:17" x14ac:dyDescent="0.25">
      <c r="C12413" s="12"/>
      <c r="D12413" s="7"/>
      <c r="P12413" s="14"/>
      <c r="Q12413" s="13"/>
    </row>
    <row r="12414" spans="3:17" x14ac:dyDescent="0.25">
      <c r="C12414" s="12"/>
      <c r="D12414" s="7"/>
      <c r="P12414" s="14"/>
      <c r="Q12414" s="13"/>
    </row>
    <row r="12415" spans="3:17" x14ac:dyDescent="0.25">
      <c r="C12415" s="12"/>
      <c r="D12415" s="7"/>
      <c r="P12415" s="14"/>
      <c r="Q12415" s="13"/>
    </row>
    <row r="12416" spans="3:17" x14ac:dyDescent="0.25">
      <c r="C12416" s="12"/>
      <c r="D12416" s="7"/>
      <c r="P12416" s="14"/>
      <c r="Q12416" s="13"/>
    </row>
    <row r="12417" spans="3:17" x14ac:dyDescent="0.25">
      <c r="C12417" s="12"/>
      <c r="D12417" s="7"/>
      <c r="P12417" s="14"/>
      <c r="Q12417" s="13"/>
    </row>
    <row r="12418" spans="3:17" x14ac:dyDescent="0.25">
      <c r="C12418" s="12"/>
      <c r="D12418" s="7"/>
      <c r="P12418" s="14"/>
      <c r="Q12418" s="13"/>
    </row>
    <row r="12419" spans="3:17" x14ac:dyDescent="0.25">
      <c r="C12419" s="12"/>
      <c r="D12419" s="7"/>
      <c r="P12419" s="14"/>
      <c r="Q12419" s="13"/>
    </row>
    <row r="12420" spans="3:17" x14ac:dyDescent="0.25">
      <c r="C12420" s="12"/>
      <c r="D12420" s="7"/>
      <c r="P12420" s="14"/>
      <c r="Q12420" s="13"/>
    </row>
    <row r="12421" spans="3:17" x14ac:dyDescent="0.25">
      <c r="C12421" s="12"/>
      <c r="D12421" s="7"/>
      <c r="P12421" s="14"/>
      <c r="Q12421" s="13"/>
    </row>
    <row r="12422" spans="3:17" x14ac:dyDescent="0.25">
      <c r="C12422" s="12"/>
      <c r="D12422" s="7"/>
      <c r="P12422" s="14"/>
      <c r="Q12422" s="13"/>
    </row>
    <row r="12423" spans="3:17" x14ac:dyDescent="0.25">
      <c r="C12423" s="12"/>
      <c r="D12423" s="7"/>
      <c r="P12423" s="14"/>
      <c r="Q12423" s="13"/>
    </row>
    <row r="12424" spans="3:17" x14ac:dyDescent="0.25">
      <c r="C12424" s="12"/>
      <c r="D12424" s="7"/>
      <c r="P12424" s="14"/>
      <c r="Q12424" s="13"/>
    </row>
    <row r="12425" spans="3:17" x14ac:dyDescent="0.25">
      <c r="C12425" s="12"/>
      <c r="D12425" s="7"/>
      <c r="P12425" s="14"/>
      <c r="Q12425" s="13"/>
    </row>
    <row r="12426" spans="3:17" x14ac:dyDescent="0.25">
      <c r="C12426" s="12"/>
      <c r="D12426" s="7"/>
      <c r="P12426" s="14"/>
      <c r="Q12426" s="13"/>
    </row>
    <row r="12427" spans="3:17" x14ac:dyDescent="0.25">
      <c r="C12427" s="12"/>
      <c r="D12427" s="7"/>
      <c r="P12427" s="14"/>
      <c r="Q12427" s="13"/>
    </row>
    <row r="12428" spans="3:17" x14ac:dyDescent="0.25">
      <c r="C12428" s="12"/>
      <c r="D12428" s="7"/>
      <c r="P12428" s="14"/>
      <c r="Q12428" s="13"/>
    </row>
    <row r="12429" spans="3:17" x14ac:dyDescent="0.25">
      <c r="C12429" s="12"/>
      <c r="D12429" s="7"/>
      <c r="P12429" s="14"/>
      <c r="Q12429" s="13"/>
    </row>
    <row r="12430" spans="3:17" x14ac:dyDescent="0.25">
      <c r="C12430" s="12"/>
      <c r="D12430" s="7"/>
      <c r="P12430" s="14"/>
      <c r="Q12430" s="13"/>
    </row>
    <row r="12431" spans="3:17" x14ac:dyDescent="0.25">
      <c r="C12431" s="12"/>
      <c r="D12431" s="7"/>
      <c r="P12431" s="14"/>
      <c r="Q12431" s="13"/>
    </row>
    <row r="12432" spans="3:17" x14ac:dyDescent="0.25">
      <c r="C12432" s="12"/>
      <c r="D12432" s="7"/>
      <c r="P12432" s="14"/>
      <c r="Q12432" s="13"/>
    </row>
    <row r="12433" spans="3:17" x14ac:dyDescent="0.25">
      <c r="C12433" s="12"/>
      <c r="D12433" s="7"/>
      <c r="P12433" s="14"/>
      <c r="Q12433" s="13"/>
    </row>
    <row r="12434" spans="3:17" x14ac:dyDescent="0.25">
      <c r="C12434" s="12"/>
      <c r="D12434" s="7"/>
      <c r="P12434" s="14"/>
      <c r="Q12434" s="13"/>
    </row>
    <row r="12435" spans="3:17" x14ac:dyDescent="0.25">
      <c r="C12435" s="12"/>
      <c r="D12435" s="7"/>
      <c r="P12435" s="14"/>
      <c r="Q12435" s="13"/>
    </row>
    <row r="12436" spans="3:17" x14ac:dyDescent="0.25">
      <c r="C12436" s="12"/>
      <c r="D12436" s="7"/>
      <c r="P12436" s="14"/>
      <c r="Q12436" s="13"/>
    </row>
    <row r="12437" spans="3:17" x14ac:dyDescent="0.25">
      <c r="C12437" s="12"/>
      <c r="D12437" s="7"/>
      <c r="P12437" s="14"/>
      <c r="Q12437" s="13"/>
    </row>
    <row r="12438" spans="3:17" x14ac:dyDescent="0.25">
      <c r="C12438" s="12"/>
      <c r="D12438" s="7"/>
      <c r="P12438" s="14"/>
      <c r="Q12438" s="13"/>
    </row>
    <row r="12439" spans="3:17" x14ac:dyDescent="0.25">
      <c r="C12439" s="12"/>
      <c r="D12439" s="7"/>
      <c r="P12439" s="14"/>
      <c r="Q12439" s="13"/>
    </row>
    <row r="12440" spans="3:17" x14ac:dyDescent="0.25">
      <c r="C12440" s="12"/>
      <c r="D12440" s="7"/>
      <c r="P12440" s="14"/>
      <c r="Q12440" s="13"/>
    </row>
    <row r="12441" spans="3:17" x14ac:dyDescent="0.25">
      <c r="C12441" s="12"/>
      <c r="D12441" s="7"/>
      <c r="P12441" s="14"/>
      <c r="Q12441" s="13"/>
    </row>
    <row r="12442" spans="3:17" x14ac:dyDescent="0.25">
      <c r="C12442" s="12"/>
      <c r="D12442" s="7"/>
      <c r="P12442" s="14"/>
      <c r="Q12442" s="13"/>
    </row>
    <row r="12443" spans="3:17" x14ac:dyDescent="0.25">
      <c r="C12443" s="12"/>
      <c r="D12443" s="7"/>
      <c r="P12443" s="14"/>
      <c r="Q12443" s="13"/>
    </row>
    <row r="12444" spans="3:17" x14ac:dyDescent="0.25">
      <c r="C12444" s="12"/>
      <c r="D12444" s="7"/>
      <c r="P12444" s="14"/>
      <c r="Q12444" s="13"/>
    </row>
    <row r="12445" spans="3:17" x14ac:dyDescent="0.25">
      <c r="C12445" s="12"/>
      <c r="D12445" s="7"/>
      <c r="P12445" s="14"/>
      <c r="Q12445" s="13"/>
    </row>
    <row r="12446" spans="3:17" x14ac:dyDescent="0.25">
      <c r="C12446" s="12"/>
      <c r="D12446" s="7"/>
      <c r="P12446" s="14"/>
      <c r="Q12446" s="13"/>
    </row>
    <row r="12447" spans="3:17" x14ac:dyDescent="0.25">
      <c r="C12447" s="12"/>
      <c r="D12447" s="7"/>
      <c r="P12447" s="14"/>
      <c r="Q12447" s="13"/>
    </row>
    <row r="12448" spans="3:17" x14ac:dyDescent="0.25">
      <c r="C12448" s="12"/>
      <c r="D12448" s="7"/>
      <c r="P12448" s="14"/>
      <c r="Q12448" s="13"/>
    </row>
    <row r="12449" spans="3:17" x14ac:dyDescent="0.25">
      <c r="C12449" s="12"/>
      <c r="D12449" s="7"/>
      <c r="P12449" s="14"/>
      <c r="Q12449" s="13"/>
    </row>
    <row r="12450" spans="3:17" x14ac:dyDescent="0.25">
      <c r="C12450" s="12"/>
      <c r="D12450" s="7"/>
      <c r="P12450" s="14"/>
      <c r="Q12450" s="13"/>
    </row>
    <row r="12451" spans="3:17" x14ac:dyDescent="0.25">
      <c r="C12451" s="12"/>
      <c r="D12451" s="7"/>
      <c r="P12451" s="14"/>
      <c r="Q12451" s="13"/>
    </row>
    <row r="12452" spans="3:17" x14ac:dyDescent="0.25">
      <c r="C12452" s="12"/>
      <c r="D12452" s="7"/>
      <c r="P12452" s="14"/>
      <c r="Q12452" s="13"/>
    </row>
    <row r="12453" spans="3:17" x14ac:dyDescent="0.25">
      <c r="C12453" s="12"/>
      <c r="D12453" s="7"/>
      <c r="P12453" s="14"/>
      <c r="Q12453" s="13"/>
    </row>
    <row r="12454" spans="3:17" x14ac:dyDescent="0.25">
      <c r="C12454" s="12"/>
      <c r="D12454" s="7"/>
      <c r="P12454" s="14"/>
      <c r="Q12454" s="13"/>
    </row>
    <row r="12455" spans="3:17" x14ac:dyDescent="0.25">
      <c r="C12455" s="12"/>
      <c r="D12455" s="7"/>
      <c r="P12455" s="14"/>
      <c r="Q12455" s="13"/>
    </row>
    <row r="12456" spans="3:17" x14ac:dyDescent="0.25">
      <c r="C12456" s="12"/>
      <c r="D12456" s="7"/>
      <c r="P12456" s="14"/>
      <c r="Q12456" s="13"/>
    </row>
    <row r="12457" spans="3:17" x14ac:dyDescent="0.25">
      <c r="C12457" s="12"/>
      <c r="D12457" s="7"/>
      <c r="P12457" s="14"/>
      <c r="Q12457" s="13"/>
    </row>
    <row r="12458" spans="3:17" x14ac:dyDescent="0.25">
      <c r="C12458" s="12"/>
      <c r="D12458" s="7"/>
      <c r="P12458" s="14"/>
      <c r="Q12458" s="13"/>
    </row>
    <row r="12459" spans="3:17" x14ac:dyDescent="0.25">
      <c r="C12459" s="12"/>
      <c r="D12459" s="7"/>
      <c r="P12459" s="14"/>
      <c r="Q12459" s="13"/>
    </row>
    <row r="12460" spans="3:17" x14ac:dyDescent="0.25">
      <c r="C12460" s="12"/>
      <c r="D12460" s="7"/>
      <c r="P12460" s="14"/>
      <c r="Q12460" s="13"/>
    </row>
    <row r="12461" spans="3:17" x14ac:dyDescent="0.25">
      <c r="C12461" s="12"/>
      <c r="D12461" s="7"/>
      <c r="P12461" s="14"/>
      <c r="Q12461" s="13"/>
    </row>
    <row r="12462" spans="3:17" x14ac:dyDescent="0.25">
      <c r="C12462" s="12"/>
      <c r="D12462" s="7"/>
      <c r="P12462" s="14"/>
      <c r="Q12462" s="13"/>
    </row>
    <row r="12463" spans="3:17" x14ac:dyDescent="0.25">
      <c r="C12463" s="12"/>
      <c r="D12463" s="7"/>
      <c r="P12463" s="14"/>
      <c r="Q12463" s="13"/>
    </row>
    <row r="12464" spans="3:17" x14ac:dyDescent="0.25">
      <c r="C12464" s="12"/>
      <c r="D12464" s="7"/>
      <c r="P12464" s="14"/>
      <c r="Q12464" s="13"/>
    </row>
    <row r="12465" spans="3:17" x14ac:dyDescent="0.25">
      <c r="C12465" s="12"/>
      <c r="D12465" s="7"/>
      <c r="P12465" s="14"/>
      <c r="Q12465" s="13"/>
    </row>
    <row r="12466" spans="3:17" x14ac:dyDescent="0.25">
      <c r="C12466" s="12"/>
      <c r="D12466" s="7"/>
      <c r="P12466" s="14"/>
      <c r="Q12466" s="13"/>
    </row>
    <row r="12467" spans="3:17" x14ac:dyDescent="0.25">
      <c r="C12467" s="12"/>
      <c r="D12467" s="7"/>
      <c r="P12467" s="14"/>
      <c r="Q12467" s="13"/>
    </row>
    <row r="12468" spans="3:17" x14ac:dyDescent="0.25">
      <c r="C12468" s="12"/>
      <c r="D12468" s="7"/>
      <c r="P12468" s="14"/>
      <c r="Q12468" s="13"/>
    </row>
    <row r="12469" spans="3:17" x14ac:dyDescent="0.25">
      <c r="C12469" s="12"/>
      <c r="D12469" s="7"/>
      <c r="P12469" s="14"/>
      <c r="Q12469" s="13"/>
    </row>
    <row r="12470" spans="3:17" x14ac:dyDescent="0.25">
      <c r="C12470" s="12"/>
      <c r="D12470" s="7"/>
      <c r="P12470" s="14"/>
      <c r="Q12470" s="13"/>
    </row>
    <row r="12471" spans="3:17" x14ac:dyDescent="0.25">
      <c r="C12471" s="12"/>
      <c r="D12471" s="7"/>
      <c r="P12471" s="14"/>
      <c r="Q12471" s="13"/>
    </row>
    <row r="12472" spans="3:17" x14ac:dyDescent="0.25">
      <c r="C12472" s="12"/>
      <c r="D12472" s="7"/>
      <c r="P12472" s="14"/>
      <c r="Q12472" s="13"/>
    </row>
    <row r="12473" spans="3:17" x14ac:dyDescent="0.25">
      <c r="C12473" s="12"/>
      <c r="D12473" s="7"/>
      <c r="P12473" s="14"/>
      <c r="Q12473" s="13"/>
    </row>
    <row r="12474" spans="3:17" x14ac:dyDescent="0.25">
      <c r="C12474" s="12"/>
      <c r="D12474" s="7"/>
      <c r="P12474" s="14"/>
      <c r="Q12474" s="13"/>
    </row>
    <row r="12475" spans="3:17" x14ac:dyDescent="0.25">
      <c r="C12475" s="12"/>
      <c r="D12475" s="7"/>
      <c r="P12475" s="14"/>
      <c r="Q12475" s="13"/>
    </row>
    <row r="12476" spans="3:17" x14ac:dyDescent="0.25">
      <c r="C12476" s="12"/>
      <c r="D12476" s="7"/>
      <c r="P12476" s="14"/>
      <c r="Q12476" s="13"/>
    </row>
    <row r="12477" spans="3:17" x14ac:dyDescent="0.25">
      <c r="C12477" s="12"/>
      <c r="D12477" s="7"/>
      <c r="P12477" s="14"/>
      <c r="Q12477" s="13"/>
    </row>
    <row r="12478" spans="3:17" x14ac:dyDescent="0.25">
      <c r="C12478" s="12"/>
      <c r="D12478" s="7"/>
      <c r="P12478" s="14"/>
      <c r="Q12478" s="13"/>
    </row>
    <row r="12479" spans="3:17" x14ac:dyDescent="0.25">
      <c r="C12479" s="12"/>
      <c r="D12479" s="7"/>
      <c r="P12479" s="14"/>
      <c r="Q12479" s="13"/>
    </row>
    <row r="12480" spans="3:17" x14ac:dyDescent="0.25">
      <c r="C12480" s="12"/>
      <c r="D12480" s="7"/>
      <c r="P12480" s="14"/>
      <c r="Q12480" s="13"/>
    </row>
    <row r="12481" spans="3:17" x14ac:dyDescent="0.25">
      <c r="C12481" s="12"/>
      <c r="D12481" s="7"/>
      <c r="P12481" s="14"/>
      <c r="Q12481" s="13"/>
    </row>
    <row r="12482" spans="3:17" x14ac:dyDescent="0.25">
      <c r="C12482" s="12"/>
      <c r="D12482" s="7"/>
      <c r="P12482" s="14"/>
      <c r="Q12482" s="13"/>
    </row>
    <row r="12483" spans="3:17" x14ac:dyDescent="0.25">
      <c r="C12483" s="12"/>
      <c r="D12483" s="7"/>
      <c r="P12483" s="14"/>
      <c r="Q12483" s="13"/>
    </row>
    <row r="12484" spans="3:17" x14ac:dyDescent="0.25">
      <c r="C12484" s="12"/>
      <c r="D12484" s="7"/>
      <c r="P12484" s="14"/>
      <c r="Q12484" s="13"/>
    </row>
    <row r="12485" spans="3:17" x14ac:dyDescent="0.25">
      <c r="C12485" s="12"/>
      <c r="D12485" s="7"/>
      <c r="P12485" s="14"/>
      <c r="Q12485" s="13"/>
    </row>
    <row r="12486" spans="3:17" x14ac:dyDescent="0.25">
      <c r="C12486" s="12"/>
      <c r="D12486" s="7"/>
      <c r="P12486" s="14"/>
      <c r="Q12486" s="13"/>
    </row>
    <row r="12487" spans="3:17" x14ac:dyDescent="0.25">
      <c r="C12487" s="12"/>
      <c r="D12487" s="7"/>
      <c r="P12487" s="14"/>
      <c r="Q12487" s="13"/>
    </row>
    <row r="12488" spans="3:17" x14ac:dyDescent="0.25">
      <c r="C12488" s="12"/>
      <c r="D12488" s="7"/>
      <c r="P12488" s="14"/>
      <c r="Q12488" s="13"/>
    </row>
    <row r="12489" spans="3:17" x14ac:dyDescent="0.25">
      <c r="C12489" s="12"/>
      <c r="D12489" s="7"/>
      <c r="P12489" s="14"/>
      <c r="Q12489" s="13"/>
    </row>
    <row r="12490" spans="3:17" x14ac:dyDescent="0.25">
      <c r="C12490" s="12"/>
      <c r="D12490" s="7"/>
      <c r="P12490" s="14"/>
      <c r="Q12490" s="13"/>
    </row>
    <row r="12491" spans="3:17" x14ac:dyDescent="0.25">
      <c r="C12491" s="12"/>
      <c r="D12491" s="7"/>
      <c r="P12491" s="14"/>
      <c r="Q12491" s="13"/>
    </row>
    <row r="12492" spans="3:17" x14ac:dyDescent="0.25">
      <c r="C12492" s="12"/>
      <c r="D12492" s="7"/>
      <c r="P12492" s="14"/>
      <c r="Q12492" s="13"/>
    </row>
    <row r="12493" spans="3:17" x14ac:dyDescent="0.25">
      <c r="C12493" s="12"/>
      <c r="D12493" s="7"/>
      <c r="P12493" s="14"/>
      <c r="Q12493" s="13"/>
    </row>
    <row r="12494" spans="3:17" x14ac:dyDescent="0.25">
      <c r="C12494" s="12"/>
      <c r="D12494" s="7"/>
      <c r="P12494" s="14"/>
      <c r="Q12494" s="13"/>
    </row>
    <row r="12495" spans="3:17" x14ac:dyDescent="0.25">
      <c r="C12495" s="12"/>
      <c r="D12495" s="7"/>
      <c r="P12495" s="14"/>
      <c r="Q12495" s="13"/>
    </row>
    <row r="12496" spans="3:17" x14ac:dyDescent="0.25">
      <c r="C12496" s="12"/>
      <c r="D12496" s="7"/>
      <c r="P12496" s="14"/>
      <c r="Q12496" s="13"/>
    </row>
    <row r="12497" spans="3:17" x14ac:dyDescent="0.25">
      <c r="C12497" s="12"/>
      <c r="D12497" s="7"/>
      <c r="P12497" s="14"/>
      <c r="Q12497" s="13"/>
    </row>
    <row r="12498" spans="3:17" x14ac:dyDescent="0.25">
      <c r="C12498" s="12"/>
      <c r="D12498" s="7"/>
      <c r="P12498" s="14"/>
      <c r="Q12498" s="13"/>
    </row>
    <row r="12499" spans="3:17" x14ac:dyDescent="0.25">
      <c r="C12499" s="12"/>
      <c r="D12499" s="7"/>
      <c r="P12499" s="14"/>
      <c r="Q12499" s="13"/>
    </row>
    <row r="12500" spans="3:17" x14ac:dyDescent="0.25">
      <c r="C12500" s="12"/>
      <c r="D12500" s="7"/>
      <c r="P12500" s="14"/>
      <c r="Q12500" s="13"/>
    </row>
    <row r="12501" spans="3:17" x14ac:dyDescent="0.25">
      <c r="C12501" s="12"/>
      <c r="D12501" s="7"/>
      <c r="P12501" s="14"/>
      <c r="Q12501" s="13"/>
    </row>
    <row r="12502" spans="3:17" x14ac:dyDescent="0.25">
      <c r="C12502" s="12"/>
      <c r="D12502" s="7"/>
      <c r="P12502" s="14"/>
      <c r="Q12502" s="13"/>
    </row>
    <row r="12503" spans="3:17" x14ac:dyDescent="0.25">
      <c r="C12503" s="12"/>
      <c r="D12503" s="7"/>
      <c r="P12503" s="14"/>
      <c r="Q12503" s="13"/>
    </row>
    <row r="12504" spans="3:17" x14ac:dyDescent="0.25">
      <c r="C12504" s="12"/>
      <c r="D12504" s="7"/>
      <c r="P12504" s="14"/>
      <c r="Q12504" s="13"/>
    </row>
    <row r="12505" spans="3:17" x14ac:dyDescent="0.25">
      <c r="C12505" s="12"/>
      <c r="D12505" s="7"/>
      <c r="P12505" s="14"/>
      <c r="Q12505" s="13"/>
    </row>
    <row r="12506" spans="3:17" x14ac:dyDescent="0.25">
      <c r="C12506" s="12"/>
      <c r="D12506" s="7"/>
      <c r="P12506" s="14"/>
      <c r="Q12506" s="13"/>
    </row>
    <row r="12507" spans="3:17" x14ac:dyDescent="0.25">
      <c r="C12507" s="12"/>
      <c r="D12507" s="7"/>
      <c r="P12507" s="14"/>
      <c r="Q12507" s="13"/>
    </row>
    <row r="12508" spans="3:17" x14ac:dyDescent="0.25">
      <c r="C12508" s="12"/>
      <c r="D12508" s="7"/>
      <c r="P12508" s="14"/>
      <c r="Q12508" s="13"/>
    </row>
    <row r="12509" spans="3:17" x14ac:dyDescent="0.25">
      <c r="C12509" s="12"/>
      <c r="D12509" s="7"/>
      <c r="P12509" s="14"/>
      <c r="Q12509" s="13"/>
    </row>
    <row r="12510" spans="3:17" x14ac:dyDescent="0.25">
      <c r="C12510" s="12"/>
      <c r="D12510" s="7"/>
      <c r="P12510" s="14"/>
      <c r="Q12510" s="13"/>
    </row>
    <row r="12511" spans="3:17" x14ac:dyDescent="0.25">
      <c r="C12511" s="12"/>
      <c r="D12511" s="7"/>
      <c r="P12511" s="14"/>
      <c r="Q12511" s="13"/>
    </row>
    <row r="12512" spans="3:17" x14ac:dyDescent="0.25">
      <c r="C12512" s="12"/>
      <c r="D12512" s="7"/>
      <c r="P12512" s="14"/>
      <c r="Q12512" s="13"/>
    </row>
    <row r="12513" spans="3:17" x14ac:dyDescent="0.25">
      <c r="C12513" s="12"/>
      <c r="D12513" s="7"/>
      <c r="P12513" s="14"/>
      <c r="Q12513" s="13"/>
    </row>
    <row r="12514" spans="3:17" x14ac:dyDescent="0.25">
      <c r="C12514" s="12"/>
      <c r="D12514" s="7"/>
      <c r="P12514" s="14"/>
      <c r="Q12514" s="13"/>
    </row>
    <row r="12515" spans="3:17" x14ac:dyDescent="0.25">
      <c r="C12515" s="12"/>
      <c r="D12515" s="7"/>
      <c r="P12515" s="14"/>
      <c r="Q12515" s="13"/>
    </row>
    <row r="12516" spans="3:17" x14ac:dyDescent="0.25">
      <c r="C12516" s="12"/>
      <c r="D12516" s="7"/>
      <c r="P12516" s="14"/>
      <c r="Q12516" s="13"/>
    </row>
    <row r="12517" spans="3:17" x14ac:dyDescent="0.25">
      <c r="C12517" s="12"/>
      <c r="D12517" s="7"/>
      <c r="P12517" s="14"/>
      <c r="Q12517" s="13"/>
    </row>
    <row r="12518" spans="3:17" x14ac:dyDescent="0.25">
      <c r="C12518" s="12"/>
      <c r="D12518" s="7"/>
      <c r="P12518" s="14"/>
      <c r="Q12518" s="13"/>
    </row>
    <row r="12519" spans="3:17" x14ac:dyDescent="0.25">
      <c r="C12519" s="12"/>
      <c r="D12519" s="7"/>
      <c r="P12519" s="14"/>
      <c r="Q12519" s="13"/>
    </row>
    <row r="12520" spans="3:17" x14ac:dyDescent="0.25">
      <c r="C12520" s="12"/>
      <c r="D12520" s="7"/>
      <c r="P12520" s="14"/>
      <c r="Q12520" s="13"/>
    </row>
    <row r="12521" spans="3:17" x14ac:dyDescent="0.25">
      <c r="C12521" s="12"/>
      <c r="D12521" s="7"/>
      <c r="P12521" s="14"/>
      <c r="Q12521" s="13"/>
    </row>
    <row r="12522" spans="3:17" x14ac:dyDescent="0.25">
      <c r="C12522" s="12"/>
      <c r="D12522" s="7"/>
      <c r="P12522" s="14"/>
      <c r="Q12522" s="13"/>
    </row>
    <row r="12523" spans="3:17" x14ac:dyDescent="0.25">
      <c r="C12523" s="12"/>
      <c r="D12523" s="7"/>
      <c r="P12523" s="14"/>
      <c r="Q12523" s="13"/>
    </row>
    <row r="12524" spans="3:17" x14ac:dyDescent="0.25">
      <c r="C12524" s="12"/>
      <c r="D12524" s="7"/>
      <c r="P12524" s="14"/>
      <c r="Q12524" s="13"/>
    </row>
    <row r="12525" spans="3:17" x14ac:dyDescent="0.25">
      <c r="C12525" s="12"/>
      <c r="D12525" s="7"/>
      <c r="P12525" s="14"/>
      <c r="Q12525" s="13"/>
    </row>
    <row r="12526" spans="3:17" x14ac:dyDescent="0.25">
      <c r="C12526" s="12"/>
      <c r="D12526" s="7"/>
      <c r="P12526" s="14"/>
      <c r="Q12526" s="13"/>
    </row>
    <row r="12527" spans="3:17" x14ac:dyDescent="0.25">
      <c r="C12527" s="12"/>
      <c r="D12527" s="7"/>
      <c r="P12527" s="14"/>
      <c r="Q12527" s="13"/>
    </row>
    <row r="12528" spans="3:17" x14ac:dyDescent="0.25">
      <c r="C12528" s="12"/>
      <c r="D12528" s="7"/>
      <c r="P12528" s="14"/>
      <c r="Q12528" s="13"/>
    </row>
    <row r="12529" spans="3:17" x14ac:dyDescent="0.25">
      <c r="C12529" s="12"/>
      <c r="D12529" s="7"/>
      <c r="P12529" s="14"/>
      <c r="Q12529" s="13"/>
    </row>
    <row r="12530" spans="3:17" x14ac:dyDescent="0.25">
      <c r="C12530" s="12"/>
      <c r="D12530" s="7"/>
      <c r="P12530" s="14"/>
      <c r="Q12530" s="13"/>
    </row>
    <row r="12531" spans="3:17" x14ac:dyDescent="0.25">
      <c r="C12531" s="12"/>
      <c r="D12531" s="7"/>
      <c r="P12531" s="14"/>
      <c r="Q12531" s="13"/>
    </row>
    <row r="12532" spans="3:17" x14ac:dyDescent="0.25">
      <c r="C12532" s="12"/>
      <c r="D12532" s="7"/>
      <c r="P12532" s="14"/>
      <c r="Q12532" s="13"/>
    </row>
    <row r="12533" spans="3:17" x14ac:dyDescent="0.25">
      <c r="C12533" s="12"/>
      <c r="D12533" s="7"/>
      <c r="P12533" s="14"/>
      <c r="Q12533" s="13"/>
    </row>
    <row r="12534" spans="3:17" x14ac:dyDescent="0.25">
      <c r="C12534" s="12"/>
      <c r="D12534" s="7"/>
      <c r="P12534" s="14"/>
      <c r="Q12534" s="13"/>
    </row>
    <row r="12535" spans="3:17" x14ac:dyDescent="0.25">
      <c r="C12535" s="12"/>
      <c r="D12535" s="7"/>
      <c r="P12535" s="14"/>
      <c r="Q12535" s="13"/>
    </row>
    <row r="12536" spans="3:17" x14ac:dyDescent="0.25">
      <c r="C12536" s="12"/>
      <c r="D12536" s="7"/>
      <c r="P12536" s="14"/>
      <c r="Q12536" s="13"/>
    </row>
    <row r="12537" spans="3:17" x14ac:dyDescent="0.25">
      <c r="C12537" s="12"/>
      <c r="D12537" s="7"/>
      <c r="P12537" s="14"/>
      <c r="Q12537" s="13"/>
    </row>
    <row r="12538" spans="3:17" x14ac:dyDescent="0.25">
      <c r="C12538" s="12"/>
      <c r="D12538" s="7"/>
      <c r="P12538" s="14"/>
      <c r="Q12538" s="13"/>
    </row>
    <row r="12539" spans="3:17" x14ac:dyDescent="0.25">
      <c r="C12539" s="12"/>
      <c r="D12539" s="7"/>
      <c r="P12539" s="14"/>
      <c r="Q12539" s="13"/>
    </row>
    <row r="12540" spans="3:17" x14ac:dyDescent="0.25">
      <c r="C12540" s="12"/>
      <c r="D12540" s="7"/>
      <c r="P12540" s="14"/>
      <c r="Q12540" s="13"/>
    </row>
    <row r="12541" spans="3:17" x14ac:dyDescent="0.25">
      <c r="C12541" s="12"/>
      <c r="D12541" s="7"/>
      <c r="P12541" s="14"/>
      <c r="Q12541" s="13"/>
    </row>
    <row r="12542" spans="3:17" x14ac:dyDescent="0.25">
      <c r="C12542" s="12"/>
      <c r="D12542" s="7"/>
      <c r="P12542" s="14"/>
      <c r="Q12542" s="13"/>
    </row>
    <row r="12543" spans="3:17" x14ac:dyDescent="0.25">
      <c r="C12543" s="12"/>
      <c r="D12543" s="7"/>
      <c r="P12543" s="14"/>
      <c r="Q12543" s="13"/>
    </row>
    <row r="12544" spans="3:17" x14ac:dyDescent="0.25">
      <c r="C12544" s="12"/>
      <c r="D12544" s="7"/>
      <c r="P12544" s="14"/>
      <c r="Q12544" s="13"/>
    </row>
    <row r="12545" spans="3:17" x14ac:dyDescent="0.25">
      <c r="C12545" s="12"/>
      <c r="D12545" s="7"/>
      <c r="P12545" s="14"/>
      <c r="Q12545" s="13"/>
    </row>
    <row r="12546" spans="3:17" x14ac:dyDescent="0.25">
      <c r="C12546" s="12"/>
      <c r="D12546" s="7"/>
      <c r="P12546" s="14"/>
      <c r="Q12546" s="13"/>
    </row>
    <row r="12547" spans="3:17" x14ac:dyDescent="0.25">
      <c r="C12547" s="12"/>
      <c r="D12547" s="7"/>
      <c r="P12547" s="14"/>
      <c r="Q12547" s="13"/>
    </row>
    <row r="12548" spans="3:17" x14ac:dyDescent="0.25">
      <c r="C12548" s="12"/>
      <c r="D12548" s="7"/>
      <c r="P12548" s="14"/>
      <c r="Q12548" s="13"/>
    </row>
    <row r="12549" spans="3:17" x14ac:dyDescent="0.25">
      <c r="C12549" s="12"/>
      <c r="D12549" s="7"/>
      <c r="P12549" s="14"/>
      <c r="Q12549" s="13"/>
    </row>
    <row r="12550" spans="3:17" x14ac:dyDescent="0.25">
      <c r="C12550" s="12"/>
      <c r="D12550" s="7"/>
      <c r="P12550" s="14"/>
      <c r="Q12550" s="13"/>
    </row>
    <row r="12551" spans="3:17" x14ac:dyDescent="0.25">
      <c r="C12551" s="12"/>
      <c r="D12551" s="7"/>
      <c r="P12551" s="14"/>
      <c r="Q12551" s="13"/>
    </row>
    <row r="12552" spans="3:17" x14ac:dyDescent="0.25">
      <c r="C12552" s="12"/>
      <c r="D12552" s="7"/>
      <c r="P12552" s="14"/>
      <c r="Q12552" s="13"/>
    </row>
    <row r="12553" spans="3:17" x14ac:dyDescent="0.25">
      <c r="C12553" s="12"/>
      <c r="D12553" s="7"/>
      <c r="P12553" s="14"/>
      <c r="Q12553" s="13"/>
    </row>
    <row r="12554" spans="3:17" x14ac:dyDescent="0.25">
      <c r="C12554" s="12"/>
      <c r="D12554" s="7"/>
      <c r="P12554" s="14"/>
      <c r="Q12554" s="13"/>
    </row>
    <row r="12555" spans="3:17" x14ac:dyDescent="0.25">
      <c r="C12555" s="12"/>
      <c r="D12555" s="7"/>
      <c r="P12555" s="14"/>
      <c r="Q12555" s="13"/>
    </row>
    <row r="12556" spans="3:17" x14ac:dyDescent="0.25">
      <c r="C12556" s="12"/>
      <c r="D12556" s="7"/>
      <c r="P12556" s="14"/>
      <c r="Q12556" s="13"/>
    </row>
    <row r="12557" spans="3:17" x14ac:dyDescent="0.25">
      <c r="C12557" s="12"/>
      <c r="D12557" s="7"/>
      <c r="P12557" s="14"/>
      <c r="Q12557" s="13"/>
    </row>
    <row r="12558" spans="3:17" x14ac:dyDescent="0.25">
      <c r="C12558" s="12"/>
      <c r="D12558" s="7"/>
      <c r="P12558" s="14"/>
      <c r="Q12558" s="13"/>
    </row>
    <row r="12559" spans="3:17" x14ac:dyDescent="0.25">
      <c r="C12559" s="12"/>
      <c r="D12559" s="7"/>
      <c r="P12559" s="14"/>
      <c r="Q12559" s="13"/>
    </row>
    <row r="12560" spans="3:17" x14ac:dyDescent="0.25">
      <c r="C12560" s="12"/>
      <c r="D12560" s="7"/>
      <c r="P12560" s="14"/>
      <c r="Q12560" s="13"/>
    </row>
    <row r="12561" spans="3:17" x14ac:dyDescent="0.25">
      <c r="C12561" s="12"/>
      <c r="D12561" s="7"/>
      <c r="P12561" s="14"/>
      <c r="Q12561" s="13"/>
    </row>
    <row r="12562" spans="3:17" x14ac:dyDescent="0.25">
      <c r="C12562" s="12"/>
      <c r="D12562" s="7"/>
      <c r="P12562" s="14"/>
      <c r="Q12562" s="13"/>
    </row>
    <row r="12563" spans="3:17" x14ac:dyDescent="0.25">
      <c r="C12563" s="12"/>
      <c r="D12563" s="7"/>
      <c r="P12563" s="14"/>
      <c r="Q12563" s="13"/>
    </row>
    <row r="12564" spans="3:17" x14ac:dyDescent="0.25">
      <c r="C12564" s="12"/>
      <c r="D12564" s="7"/>
      <c r="P12564" s="14"/>
      <c r="Q12564" s="13"/>
    </row>
    <row r="12565" spans="3:17" x14ac:dyDescent="0.25">
      <c r="C12565" s="12"/>
      <c r="D12565" s="7"/>
      <c r="P12565" s="14"/>
      <c r="Q12565" s="13"/>
    </row>
    <row r="12566" spans="3:17" x14ac:dyDescent="0.25">
      <c r="C12566" s="12"/>
      <c r="D12566" s="7"/>
      <c r="P12566" s="14"/>
      <c r="Q12566" s="13"/>
    </row>
    <row r="12567" spans="3:17" x14ac:dyDescent="0.25">
      <c r="C12567" s="12"/>
      <c r="D12567" s="7"/>
      <c r="P12567" s="14"/>
      <c r="Q12567" s="13"/>
    </row>
    <row r="12568" spans="3:17" x14ac:dyDescent="0.25">
      <c r="C12568" s="12"/>
      <c r="D12568" s="7"/>
      <c r="P12568" s="14"/>
      <c r="Q12568" s="13"/>
    </row>
    <row r="12569" spans="3:17" x14ac:dyDescent="0.25">
      <c r="C12569" s="12"/>
      <c r="D12569" s="7"/>
      <c r="P12569" s="14"/>
      <c r="Q12569" s="13"/>
    </row>
    <row r="12570" spans="3:17" x14ac:dyDescent="0.25">
      <c r="C12570" s="12"/>
      <c r="D12570" s="7"/>
      <c r="P12570" s="14"/>
      <c r="Q12570" s="13"/>
    </row>
    <row r="12571" spans="3:17" x14ac:dyDescent="0.25">
      <c r="C12571" s="12"/>
      <c r="D12571" s="7"/>
      <c r="P12571" s="14"/>
      <c r="Q12571" s="13"/>
    </row>
    <row r="12572" spans="3:17" x14ac:dyDescent="0.25">
      <c r="C12572" s="12"/>
      <c r="D12572" s="7"/>
      <c r="P12572" s="14"/>
      <c r="Q12572" s="13"/>
    </row>
    <row r="12573" spans="3:17" x14ac:dyDescent="0.25">
      <c r="C12573" s="12"/>
      <c r="D12573" s="7"/>
      <c r="P12573" s="14"/>
      <c r="Q12573" s="13"/>
    </row>
    <row r="12574" spans="3:17" x14ac:dyDescent="0.25">
      <c r="C12574" s="12"/>
      <c r="D12574" s="7"/>
      <c r="P12574" s="14"/>
      <c r="Q12574" s="13"/>
    </row>
    <row r="12575" spans="3:17" x14ac:dyDescent="0.25">
      <c r="C12575" s="12"/>
      <c r="D12575" s="7"/>
      <c r="P12575" s="14"/>
      <c r="Q12575" s="13"/>
    </row>
    <row r="12576" spans="3:17" x14ac:dyDescent="0.25">
      <c r="C12576" s="12"/>
      <c r="D12576" s="7"/>
      <c r="P12576" s="14"/>
      <c r="Q12576" s="13"/>
    </row>
    <row r="12577" spans="3:17" x14ac:dyDescent="0.25">
      <c r="C12577" s="12"/>
      <c r="D12577" s="7"/>
      <c r="P12577" s="14"/>
      <c r="Q12577" s="13"/>
    </row>
    <row r="12578" spans="3:17" x14ac:dyDescent="0.25">
      <c r="C12578" s="12"/>
      <c r="D12578" s="7"/>
      <c r="P12578" s="14"/>
      <c r="Q12578" s="13"/>
    </row>
    <row r="12579" spans="3:17" x14ac:dyDescent="0.25">
      <c r="C12579" s="12"/>
      <c r="D12579" s="7"/>
      <c r="P12579" s="14"/>
      <c r="Q12579" s="13"/>
    </row>
    <row r="12580" spans="3:17" x14ac:dyDescent="0.25">
      <c r="C12580" s="12"/>
      <c r="D12580" s="7"/>
      <c r="P12580" s="14"/>
      <c r="Q12580" s="13"/>
    </row>
    <row r="12581" spans="3:17" x14ac:dyDescent="0.25">
      <c r="C12581" s="12"/>
      <c r="D12581" s="7"/>
      <c r="P12581" s="14"/>
      <c r="Q12581" s="13"/>
    </row>
    <row r="12582" spans="3:17" x14ac:dyDescent="0.25">
      <c r="C12582" s="12"/>
      <c r="D12582" s="7"/>
      <c r="P12582" s="14"/>
      <c r="Q12582" s="13"/>
    </row>
    <row r="12583" spans="3:17" x14ac:dyDescent="0.25">
      <c r="C12583" s="12"/>
      <c r="D12583" s="7"/>
      <c r="P12583" s="14"/>
      <c r="Q12583" s="13"/>
    </row>
    <row r="12584" spans="3:17" x14ac:dyDescent="0.25">
      <c r="C12584" s="12"/>
      <c r="D12584" s="7"/>
      <c r="P12584" s="14"/>
      <c r="Q12584" s="13"/>
    </row>
    <row r="12585" spans="3:17" x14ac:dyDescent="0.25">
      <c r="C12585" s="12"/>
      <c r="D12585" s="7"/>
      <c r="P12585" s="14"/>
      <c r="Q12585" s="13"/>
    </row>
    <row r="12586" spans="3:17" x14ac:dyDescent="0.25">
      <c r="C12586" s="12"/>
      <c r="D12586" s="7"/>
      <c r="P12586" s="14"/>
      <c r="Q12586" s="13"/>
    </row>
    <row r="12587" spans="3:17" x14ac:dyDescent="0.25">
      <c r="C12587" s="12"/>
      <c r="D12587" s="7"/>
      <c r="P12587" s="14"/>
      <c r="Q12587" s="13"/>
    </row>
    <row r="12588" spans="3:17" x14ac:dyDescent="0.25">
      <c r="C12588" s="12"/>
      <c r="D12588" s="7"/>
      <c r="P12588" s="14"/>
      <c r="Q12588" s="13"/>
    </row>
    <row r="12589" spans="3:17" x14ac:dyDescent="0.25">
      <c r="C12589" s="12"/>
      <c r="D12589" s="7"/>
      <c r="P12589" s="14"/>
      <c r="Q12589" s="13"/>
    </row>
    <row r="12590" spans="3:17" x14ac:dyDescent="0.25">
      <c r="C12590" s="12"/>
      <c r="D12590" s="7"/>
      <c r="P12590" s="14"/>
      <c r="Q12590" s="13"/>
    </row>
    <row r="12591" spans="3:17" x14ac:dyDescent="0.25">
      <c r="C12591" s="12"/>
      <c r="D12591" s="7"/>
      <c r="P12591" s="14"/>
      <c r="Q12591" s="13"/>
    </row>
    <row r="12592" spans="3:17" x14ac:dyDescent="0.25">
      <c r="C12592" s="12"/>
      <c r="D12592" s="7"/>
      <c r="P12592" s="14"/>
      <c r="Q12592" s="13"/>
    </row>
    <row r="12593" spans="3:17" x14ac:dyDescent="0.25">
      <c r="C12593" s="12"/>
      <c r="D12593" s="7"/>
      <c r="P12593" s="14"/>
      <c r="Q12593" s="13"/>
    </row>
    <row r="12594" spans="3:17" x14ac:dyDescent="0.25">
      <c r="C12594" s="12"/>
      <c r="D12594" s="7"/>
      <c r="P12594" s="14"/>
      <c r="Q12594" s="13"/>
    </row>
    <row r="12595" spans="3:17" x14ac:dyDescent="0.25">
      <c r="C12595" s="12"/>
      <c r="D12595" s="7"/>
      <c r="P12595" s="14"/>
      <c r="Q12595" s="13"/>
    </row>
    <row r="12596" spans="3:17" x14ac:dyDescent="0.25">
      <c r="C12596" s="12"/>
      <c r="D12596" s="7"/>
      <c r="P12596" s="14"/>
      <c r="Q12596" s="13"/>
    </row>
    <row r="12597" spans="3:17" x14ac:dyDescent="0.25">
      <c r="C12597" s="12"/>
      <c r="D12597" s="7"/>
      <c r="P12597" s="14"/>
      <c r="Q12597" s="13"/>
    </row>
    <row r="12598" spans="3:17" x14ac:dyDescent="0.25">
      <c r="C12598" s="12"/>
      <c r="D12598" s="7"/>
      <c r="P12598" s="14"/>
      <c r="Q12598" s="13"/>
    </row>
    <row r="12599" spans="3:17" x14ac:dyDescent="0.25">
      <c r="C12599" s="12"/>
      <c r="D12599" s="7"/>
      <c r="P12599" s="14"/>
      <c r="Q12599" s="13"/>
    </row>
    <row r="12600" spans="3:17" x14ac:dyDescent="0.25">
      <c r="C12600" s="12"/>
      <c r="D12600" s="7"/>
      <c r="P12600" s="14"/>
      <c r="Q12600" s="13"/>
    </row>
    <row r="12601" spans="3:17" x14ac:dyDescent="0.25">
      <c r="C12601" s="12"/>
      <c r="D12601" s="7"/>
      <c r="P12601" s="14"/>
      <c r="Q12601" s="13"/>
    </row>
    <row r="12602" spans="3:17" x14ac:dyDescent="0.25">
      <c r="C12602" s="12"/>
      <c r="D12602" s="7"/>
      <c r="P12602" s="14"/>
      <c r="Q12602" s="13"/>
    </row>
    <row r="12603" spans="3:17" x14ac:dyDescent="0.25">
      <c r="C12603" s="12"/>
      <c r="D12603" s="7"/>
      <c r="P12603" s="14"/>
      <c r="Q12603" s="13"/>
    </row>
    <row r="12604" spans="3:17" x14ac:dyDescent="0.25">
      <c r="C12604" s="12"/>
      <c r="D12604" s="7"/>
      <c r="P12604" s="14"/>
      <c r="Q12604" s="13"/>
    </row>
    <row r="12605" spans="3:17" x14ac:dyDescent="0.25">
      <c r="C12605" s="12"/>
      <c r="D12605" s="7"/>
      <c r="P12605" s="14"/>
      <c r="Q12605" s="13"/>
    </row>
    <row r="12606" spans="3:17" x14ac:dyDescent="0.25">
      <c r="C12606" s="12"/>
      <c r="D12606" s="7"/>
      <c r="P12606" s="14"/>
      <c r="Q12606" s="13"/>
    </row>
    <row r="12607" spans="3:17" x14ac:dyDescent="0.25">
      <c r="C12607" s="12"/>
      <c r="D12607" s="7"/>
      <c r="P12607" s="14"/>
      <c r="Q12607" s="13"/>
    </row>
    <row r="12608" spans="3:17" x14ac:dyDescent="0.25">
      <c r="C12608" s="12"/>
      <c r="D12608" s="7"/>
      <c r="P12608" s="14"/>
      <c r="Q12608" s="13"/>
    </row>
    <row r="12609" spans="3:17" x14ac:dyDescent="0.25">
      <c r="C12609" s="12"/>
      <c r="D12609" s="7"/>
      <c r="P12609" s="14"/>
      <c r="Q12609" s="13"/>
    </row>
    <row r="12610" spans="3:17" x14ac:dyDescent="0.25">
      <c r="C12610" s="12"/>
      <c r="D12610" s="7"/>
      <c r="P12610" s="14"/>
      <c r="Q12610" s="13"/>
    </row>
    <row r="12611" spans="3:17" x14ac:dyDescent="0.25">
      <c r="C12611" s="12"/>
      <c r="D12611" s="7"/>
      <c r="P12611" s="14"/>
      <c r="Q12611" s="13"/>
    </row>
    <row r="12612" spans="3:17" x14ac:dyDescent="0.25">
      <c r="C12612" s="12"/>
      <c r="D12612" s="7"/>
      <c r="P12612" s="14"/>
      <c r="Q12612" s="13"/>
    </row>
    <row r="12613" spans="3:17" x14ac:dyDescent="0.25">
      <c r="C12613" s="12"/>
      <c r="D12613" s="7"/>
      <c r="P12613" s="14"/>
      <c r="Q12613" s="13"/>
    </row>
    <row r="12614" spans="3:17" x14ac:dyDescent="0.25">
      <c r="C12614" s="12"/>
      <c r="D12614" s="7"/>
      <c r="P12614" s="14"/>
      <c r="Q12614" s="13"/>
    </row>
    <row r="12615" spans="3:17" x14ac:dyDescent="0.25">
      <c r="C12615" s="12"/>
      <c r="D12615" s="7"/>
      <c r="P12615" s="14"/>
      <c r="Q12615" s="13"/>
    </row>
    <row r="12616" spans="3:17" x14ac:dyDescent="0.25">
      <c r="C12616" s="12"/>
      <c r="D12616" s="7"/>
      <c r="P12616" s="14"/>
      <c r="Q12616" s="13"/>
    </row>
    <row r="12617" spans="3:17" x14ac:dyDescent="0.25">
      <c r="C12617" s="12"/>
      <c r="D12617" s="7"/>
      <c r="P12617" s="14"/>
      <c r="Q12617" s="13"/>
    </row>
    <row r="12618" spans="3:17" x14ac:dyDescent="0.25">
      <c r="C12618" s="12"/>
      <c r="D12618" s="7"/>
      <c r="P12618" s="14"/>
      <c r="Q12618" s="13"/>
    </row>
    <row r="12619" spans="3:17" x14ac:dyDescent="0.25">
      <c r="C12619" s="12"/>
      <c r="D12619" s="7"/>
      <c r="P12619" s="14"/>
      <c r="Q12619" s="13"/>
    </row>
    <row r="12620" spans="3:17" x14ac:dyDescent="0.25">
      <c r="C12620" s="12"/>
      <c r="D12620" s="7"/>
      <c r="P12620" s="14"/>
      <c r="Q12620" s="13"/>
    </row>
    <row r="12621" spans="3:17" x14ac:dyDescent="0.25">
      <c r="C12621" s="12"/>
      <c r="D12621" s="7"/>
      <c r="P12621" s="14"/>
      <c r="Q12621" s="13"/>
    </row>
    <row r="12622" spans="3:17" x14ac:dyDescent="0.25">
      <c r="C12622" s="12"/>
      <c r="D12622" s="7"/>
      <c r="P12622" s="14"/>
      <c r="Q12622" s="13"/>
    </row>
    <row r="12623" spans="3:17" x14ac:dyDescent="0.25">
      <c r="C12623" s="12"/>
      <c r="D12623" s="7"/>
      <c r="P12623" s="14"/>
      <c r="Q12623" s="13"/>
    </row>
    <row r="12624" spans="3:17" x14ac:dyDescent="0.25">
      <c r="C12624" s="12"/>
      <c r="D12624" s="7"/>
      <c r="P12624" s="14"/>
      <c r="Q12624" s="13"/>
    </row>
    <row r="12625" spans="3:17" x14ac:dyDescent="0.25">
      <c r="C12625" s="12"/>
      <c r="D12625" s="7"/>
      <c r="P12625" s="14"/>
      <c r="Q12625" s="13"/>
    </row>
    <row r="12626" spans="3:17" x14ac:dyDescent="0.25">
      <c r="C12626" s="12"/>
      <c r="D12626" s="7"/>
      <c r="P12626" s="14"/>
      <c r="Q12626" s="13"/>
    </row>
    <row r="12627" spans="3:17" x14ac:dyDescent="0.25">
      <c r="C12627" s="12"/>
      <c r="D12627" s="7"/>
      <c r="P12627" s="14"/>
      <c r="Q12627" s="13"/>
    </row>
    <row r="12628" spans="3:17" x14ac:dyDescent="0.25">
      <c r="C12628" s="12"/>
      <c r="D12628" s="7"/>
      <c r="P12628" s="14"/>
      <c r="Q12628" s="13"/>
    </row>
    <row r="12629" spans="3:17" x14ac:dyDescent="0.25">
      <c r="C12629" s="12"/>
      <c r="D12629" s="7"/>
      <c r="P12629" s="14"/>
      <c r="Q12629" s="13"/>
    </row>
    <row r="12630" spans="3:17" x14ac:dyDescent="0.25">
      <c r="C12630" s="12"/>
      <c r="D12630" s="7"/>
      <c r="P12630" s="14"/>
      <c r="Q12630" s="13"/>
    </row>
    <row r="12631" spans="3:17" x14ac:dyDescent="0.25">
      <c r="C12631" s="12"/>
      <c r="D12631" s="7"/>
      <c r="P12631" s="14"/>
      <c r="Q12631" s="13"/>
    </row>
    <row r="12632" spans="3:17" x14ac:dyDescent="0.25">
      <c r="C12632" s="12"/>
      <c r="D12632" s="7"/>
      <c r="P12632" s="14"/>
      <c r="Q12632" s="13"/>
    </row>
    <row r="12633" spans="3:17" x14ac:dyDescent="0.25">
      <c r="C12633" s="12"/>
      <c r="D12633" s="7"/>
      <c r="P12633" s="14"/>
      <c r="Q12633" s="13"/>
    </row>
    <row r="12634" spans="3:17" x14ac:dyDescent="0.25">
      <c r="C12634" s="12"/>
      <c r="D12634" s="7"/>
      <c r="P12634" s="14"/>
      <c r="Q12634" s="13"/>
    </row>
    <row r="12635" spans="3:17" x14ac:dyDescent="0.25">
      <c r="C12635" s="12"/>
      <c r="D12635" s="7"/>
      <c r="P12635" s="14"/>
      <c r="Q12635" s="13"/>
    </row>
    <row r="12636" spans="3:17" x14ac:dyDescent="0.25">
      <c r="C12636" s="12"/>
      <c r="D12636" s="7"/>
      <c r="P12636" s="14"/>
      <c r="Q12636" s="13"/>
    </row>
    <row r="12637" spans="3:17" x14ac:dyDescent="0.25">
      <c r="C12637" s="12"/>
      <c r="D12637" s="7"/>
      <c r="P12637" s="14"/>
      <c r="Q12637" s="13"/>
    </row>
    <row r="12638" spans="3:17" x14ac:dyDescent="0.25">
      <c r="C12638" s="12"/>
      <c r="D12638" s="7"/>
      <c r="P12638" s="14"/>
      <c r="Q12638" s="13"/>
    </row>
    <row r="12639" spans="3:17" x14ac:dyDescent="0.25">
      <c r="C12639" s="12"/>
      <c r="D12639" s="7"/>
      <c r="P12639" s="14"/>
      <c r="Q12639" s="13"/>
    </row>
    <row r="12640" spans="3:17" x14ac:dyDescent="0.25">
      <c r="C12640" s="12"/>
      <c r="D12640" s="7"/>
      <c r="P12640" s="14"/>
      <c r="Q12640" s="13"/>
    </row>
    <row r="12641" spans="3:17" x14ac:dyDescent="0.25">
      <c r="C12641" s="12"/>
      <c r="D12641" s="7"/>
      <c r="P12641" s="14"/>
      <c r="Q12641" s="13"/>
    </row>
    <row r="12642" spans="3:17" x14ac:dyDescent="0.25">
      <c r="C12642" s="12"/>
      <c r="D12642" s="7"/>
      <c r="P12642" s="14"/>
      <c r="Q12642" s="13"/>
    </row>
    <row r="12643" spans="3:17" x14ac:dyDescent="0.25">
      <c r="C12643" s="12"/>
      <c r="D12643" s="7"/>
      <c r="P12643" s="14"/>
      <c r="Q12643" s="13"/>
    </row>
    <row r="12644" spans="3:17" x14ac:dyDescent="0.25">
      <c r="C12644" s="12"/>
      <c r="D12644" s="7"/>
      <c r="P12644" s="14"/>
      <c r="Q12644" s="13"/>
    </row>
    <row r="12645" spans="3:17" x14ac:dyDescent="0.25">
      <c r="C12645" s="12"/>
      <c r="D12645" s="7"/>
      <c r="P12645" s="14"/>
      <c r="Q12645" s="13"/>
    </row>
    <row r="12646" spans="3:17" x14ac:dyDescent="0.25">
      <c r="C12646" s="12"/>
      <c r="D12646" s="7"/>
      <c r="P12646" s="14"/>
      <c r="Q12646" s="13"/>
    </row>
    <row r="12647" spans="3:17" x14ac:dyDescent="0.25">
      <c r="C12647" s="12"/>
      <c r="D12647" s="7"/>
      <c r="P12647" s="14"/>
      <c r="Q12647" s="13"/>
    </row>
    <row r="12648" spans="3:17" x14ac:dyDescent="0.25">
      <c r="C12648" s="12"/>
      <c r="D12648" s="7"/>
      <c r="P12648" s="14"/>
      <c r="Q12648" s="13"/>
    </row>
    <row r="12649" spans="3:17" x14ac:dyDescent="0.25">
      <c r="C12649" s="12"/>
      <c r="D12649" s="7"/>
      <c r="P12649" s="14"/>
      <c r="Q12649" s="13"/>
    </row>
    <row r="12650" spans="3:17" x14ac:dyDescent="0.25">
      <c r="C12650" s="12"/>
      <c r="D12650" s="7"/>
      <c r="P12650" s="14"/>
      <c r="Q12650" s="13"/>
    </row>
    <row r="12651" spans="3:17" x14ac:dyDescent="0.25">
      <c r="C12651" s="12"/>
      <c r="D12651" s="7"/>
      <c r="P12651" s="14"/>
      <c r="Q12651" s="13"/>
    </row>
    <row r="12652" spans="3:17" x14ac:dyDescent="0.25">
      <c r="C12652" s="12"/>
      <c r="D12652" s="7"/>
      <c r="P12652" s="14"/>
      <c r="Q12652" s="13"/>
    </row>
    <row r="12653" spans="3:17" x14ac:dyDescent="0.25">
      <c r="C12653" s="12"/>
      <c r="D12653" s="7"/>
      <c r="P12653" s="14"/>
      <c r="Q12653" s="13"/>
    </row>
    <row r="12654" spans="3:17" x14ac:dyDescent="0.25">
      <c r="C12654" s="12"/>
      <c r="D12654" s="7"/>
      <c r="P12654" s="14"/>
      <c r="Q12654" s="13"/>
    </row>
    <row r="12655" spans="3:17" x14ac:dyDescent="0.25">
      <c r="C12655" s="12"/>
      <c r="D12655" s="7"/>
      <c r="P12655" s="14"/>
      <c r="Q12655" s="13"/>
    </row>
    <row r="12656" spans="3:17" x14ac:dyDescent="0.25">
      <c r="C12656" s="12"/>
      <c r="D12656" s="7"/>
      <c r="P12656" s="14"/>
      <c r="Q12656" s="13"/>
    </row>
    <row r="12657" spans="3:17" x14ac:dyDescent="0.25">
      <c r="C12657" s="12"/>
      <c r="D12657" s="7"/>
      <c r="P12657" s="14"/>
      <c r="Q12657" s="13"/>
    </row>
    <row r="12658" spans="3:17" x14ac:dyDescent="0.25">
      <c r="C12658" s="12"/>
      <c r="D12658" s="7"/>
      <c r="P12658" s="14"/>
      <c r="Q12658" s="13"/>
    </row>
    <row r="12659" spans="3:17" x14ac:dyDescent="0.25">
      <c r="C12659" s="12"/>
      <c r="D12659" s="7"/>
      <c r="P12659" s="14"/>
      <c r="Q12659" s="13"/>
    </row>
    <row r="12660" spans="3:17" x14ac:dyDescent="0.25">
      <c r="C12660" s="12"/>
      <c r="D12660" s="7"/>
      <c r="P12660" s="14"/>
      <c r="Q12660" s="13"/>
    </row>
    <row r="12661" spans="3:17" x14ac:dyDescent="0.25">
      <c r="C12661" s="12"/>
      <c r="D12661" s="7"/>
      <c r="P12661" s="14"/>
      <c r="Q12661" s="13"/>
    </row>
    <row r="12662" spans="3:17" x14ac:dyDescent="0.25">
      <c r="C12662" s="12"/>
      <c r="D12662" s="7"/>
      <c r="P12662" s="14"/>
      <c r="Q12662" s="13"/>
    </row>
    <row r="12663" spans="3:17" x14ac:dyDescent="0.25">
      <c r="C12663" s="12"/>
      <c r="D12663" s="7"/>
      <c r="P12663" s="14"/>
      <c r="Q12663" s="13"/>
    </row>
    <row r="12664" spans="3:17" x14ac:dyDescent="0.25">
      <c r="C12664" s="12"/>
      <c r="D12664" s="7"/>
      <c r="P12664" s="14"/>
      <c r="Q12664" s="13"/>
    </row>
    <row r="12665" spans="3:17" x14ac:dyDescent="0.25">
      <c r="C12665" s="12"/>
      <c r="D12665" s="7"/>
      <c r="P12665" s="14"/>
      <c r="Q12665" s="13"/>
    </row>
    <row r="12666" spans="3:17" x14ac:dyDescent="0.25">
      <c r="C12666" s="12"/>
      <c r="D12666" s="7"/>
      <c r="P12666" s="14"/>
      <c r="Q12666" s="13"/>
    </row>
    <row r="12667" spans="3:17" x14ac:dyDescent="0.25">
      <c r="C12667" s="12"/>
      <c r="D12667" s="7"/>
      <c r="P12667" s="14"/>
      <c r="Q12667" s="13"/>
    </row>
    <row r="12668" spans="3:17" x14ac:dyDescent="0.25">
      <c r="C12668" s="12"/>
      <c r="D12668" s="7"/>
      <c r="P12668" s="14"/>
      <c r="Q12668" s="13"/>
    </row>
    <row r="12669" spans="3:17" x14ac:dyDescent="0.25">
      <c r="C12669" s="12"/>
      <c r="D12669" s="7"/>
      <c r="P12669" s="14"/>
      <c r="Q12669" s="13"/>
    </row>
    <row r="12670" spans="3:17" x14ac:dyDescent="0.25">
      <c r="C12670" s="12"/>
      <c r="D12670" s="7"/>
      <c r="P12670" s="14"/>
      <c r="Q12670" s="13"/>
    </row>
    <row r="12671" spans="3:17" x14ac:dyDescent="0.25">
      <c r="C12671" s="12"/>
      <c r="D12671" s="7"/>
      <c r="P12671" s="14"/>
      <c r="Q12671" s="13"/>
    </row>
    <row r="12672" spans="3:17" x14ac:dyDescent="0.25">
      <c r="C12672" s="12"/>
      <c r="D12672" s="7"/>
      <c r="P12672" s="14"/>
      <c r="Q12672" s="13"/>
    </row>
    <row r="12673" spans="3:17" x14ac:dyDescent="0.25">
      <c r="C12673" s="12"/>
      <c r="D12673" s="7"/>
      <c r="P12673" s="14"/>
      <c r="Q12673" s="13"/>
    </row>
    <row r="12674" spans="3:17" x14ac:dyDescent="0.25">
      <c r="C12674" s="12"/>
      <c r="D12674" s="7"/>
      <c r="P12674" s="14"/>
      <c r="Q12674" s="13"/>
    </row>
    <row r="12675" spans="3:17" x14ac:dyDescent="0.25">
      <c r="C12675" s="12"/>
      <c r="D12675" s="7"/>
      <c r="P12675" s="14"/>
      <c r="Q12675" s="13"/>
    </row>
    <row r="12676" spans="3:17" x14ac:dyDescent="0.25">
      <c r="C12676" s="12"/>
      <c r="D12676" s="7"/>
      <c r="P12676" s="14"/>
      <c r="Q12676" s="13"/>
    </row>
    <row r="12677" spans="3:17" x14ac:dyDescent="0.25">
      <c r="C12677" s="12"/>
      <c r="D12677" s="7"/>
      <c r="P12677" s="14"/>
      <c r="Q12677" s="13"/>
    </row>
    <row r="12678" spans="3:17" x14ac:dyDescent="0.25">
      <c r="C12678" s="12"/>
      <c r="D12678" s="7"/>
      <c r="P12678" s="14"/>
      <c r="Q12678" s="13"/>
    </row>
    <row r="12679" spans="3:17" x14ac:dyDescent="0.25">
      <c r="C12679" s="12"/>
      <c r="D12679" s="7"/>
      <c r="P12679" s="14"/>
      <c r="Q12679" s="13"/>
    </row>
    <row r="12680" spans="3:17" x14ac:dyDescent="0.25">
      <c r="C12680" s="12"/>
      <c r="D12680" s="7"/>
      <c r="P12680" s="14"/>
      <c r="Q12680" s="13"/>
    </row>
    <row r="12681" spans="3:17" x14ac:dyDescent="0.25">
      <c r="C12681" s="12"/>
      <c r="D12681" s="7"/>
      <c r="P12681" s="14"/>
      <c r="Q12681" s="13"/>
    </row>
    <row r="12682" spans="3:17" x14ac:dyDescent="0.25">
      <c r="C12682" s="12"/>
      <c r="D12682" s="7"/>
      <c r="P12682" s="14"/>
      <c r="Q12682" s="13"/>
    </row>
    <row r="12683" spans="3:17" x14ac:dyDescent="0.25">
      <c r="C12683" s="12"/>
      <c r="D12683" s="7"/>
      <c r="P12683" s="14"/>
      <c r="Q12683" s="13"/>
    </row>
    <row r="12684" spans="3:17" x14ac:dyDescent="0.25">
      <c r="C12684" s="12"/>
      <c r="D12684" s="7"/>
      <c r="P12684" s="14"/>
      <c r="Q12684" s="13"/>
    </row>
    <row r="12685" spans="3:17" x14ac:dyDescent="0.25">
      <c r="C12685" s="12"/>
      <c r="D12685" s="7"/>
      <c r="P12685" s="14"/>
      <c r="Q12685" s="13"/>
    </row>
    <row r="12686" spans="3:17" x14ac:dyDescent="0.25">
      <c r="C12686" s="12"/>
      <c r="D12686" s="7"/>
      <c r="P12686" s="14"/>
      <c r="Q12686" s="13"/>
    </row>
    <row r="12687" spans="3:17" x14ac:dyDescent="0.25">
      <c r="C12687" s="12"/>
      <c r="D12687" s="7"/>
      <c r="P12687" s="14"/>
      <c r="Q12687" s="13"/>
    </row>
    <row r="12688" spans="3:17" x14ac:dyDescent="0.25">
      <c r="C12688" s="12"/>
      <c r="D12688" s="7"/>
      <c r="P12688" s="14"/>
      <c r="Q12688" s="13"/>
    </row>
    <row r="12689" spans="3:17" x14ac:dyDescent="0.25">
      <c r="C12689" s="12"/>
      <c r="D12689" s="7"/>
      <c r="P12689" s="14"/>
      <c r="Q12689" s="13"/>
    </row>
    <row r="12690" spans="3:17" x14ac:dyDescent="0.25">
      <c r="C12690" s="12"/>
      <c r="D12690" s="7"/>
      <c r="P12690" s="14"/>
      <c r="Q12690" s="13"/>
    </row>
    <row r="12691" spans="3:17" x14ac:dyDescent="0.25">
      <c r="C12691" s="12"/>
      <c r="D12691" s="7"/>
      <c r="P12691" s="14"/>
      <c r="Q12691" s="13"/>
    </row>
    <row r="12692" spans="3:17" x14ac:dyDescent="0.25">
      <c r="C12692" s="12"/>
      <c r="D12692" s="7"/>
      <c r="P12692" s="14"/>
      <c r="Q12692" s="13"/>
    </row>
    <row r="12693" spans="3:17" x14ac:dyDescent="0.25">
      <c r="C12693" s="12"/>
      <c r="D12693" s="7"/>
      <c r="P12693" s="14"/>
      <c r="Q12693" s="13"/>
    </row>
    <row r="12694" spans="3:17" x14ac:dyDescent="0.25">
      <c r="C12694" s="12"/>
      <c r="D12694" s="7"/>
      <c r="P12694" s="14"/>
      <c r="Q12694" s="13"/>
    </row>
    <row r="12695" spans="3:17" x14ac:dyDescent="0.25">
      <c r="C12695" s="12"/>
      <c r="D12695" s="7"/>
      <c r="P12695" s="14"/>
      <c r="Q12695" s="13"/>
    </row>
    <row r="12696" spans="3:17" x14ac:dyDescent="0.25">
      <c r="C12696" s="12"/>
      <c r="D12696" s="7"/>
      <c r="P12696" s="14"/>
      <c r="Q12696" s="13"/>
    </row>
    <row r="12697" spans="3:17" x14ac:dyDescent="0.25">
      <c r="C12697" s="12"/>
      <c r="D12697" s="7"/>
      <c r="P12697" s="14"/>
      <c r="Q12697" s="13"/>
    </row>
    <row r="12698" spans="3:17" x14ac:dyDescent="0.25">
      <c r="C12698" s="12"/>
      <c r="D12698" s="7"/>
      <c r="P12698" s="14"/>
      <c r="Q12698" s="13"/>
    </row>
    <row r="12699" spans="3:17" x14ac:dyDescent="0.25">
      <c r="C12699" s="12"/>
      <c r="D12699" s="7"/>
      <c r="P12699" s="14"/>
      <c r="Q12699" s="13"/>
    </row>
    <row r="12700" spans="3:17" x14ac:dyDescent="0.25">
      <c r="C12700" s="12"/>
      <c r="D12700" s="7"/>
      <c r="P12700" s="14"/>
      <c r="Q12700" s="13"/>
    </row>
    <row r="12701" spans="3:17" x14ac:dyDescent="0.25">
      <c r="C12701" s="12"/>
      <c r="D12701" s="7"/>
      <c r="P12701" s="14"/>
      <c r="Q12701" s="13"/>
    </row>
    <row r="12702" spans="3:17" x14ac:dyDescent="0.25">
      <c r="C12702" s="12"/>
      <c r="D12702" s="7"/>
      <c r="P12702" s="14"/>
      <c r="Q12702" s="13"/>
    </row>
    <row r="12703" spans="3:17" x14ac:dyDescent="0.25">
      <c r="C12703" s="12"/>
      <c r="D12703" s="7"/>
      <c r="P12703" s="14"/>
      <c r="Q12703" s="13"/>
    </row>
    <row r="12704" spans="3:17" x14ac:dyDescent="0.25">
      <c r="C12704" s="12"/>
      <c r="D12704" s="7"/>
      <c r="P12704" s="14"/>
      <c r="Q12704" s="13"/>
    </row>
    <row r="12705" spans="3:17" x14ac:dyDescent="0.25">
      <c r="C12705" s="12"/>
      <c r="D12705" s="7"/>
      <c r="P12705" s="14"/>
      <c r="Q12705" s="13"/>
    </row>
    <row r="12706" spans="3:17" x14ac:dyDescent="0.25">
      <c r="C12706" s="12"/>
      <c r="D12706" s="7"/>
      <c r="P12706" s="14"/>
      <c r="Q12706" s="13"/>
    </row>
    <row r="12707" spans="3:17" x14ac:dyDescent="0.25">
      <c r="C12707" s="12"/>
      <c r="D12707" s="7"/>
      <c r="P12707" s="14"/>
      <c r="Q12707" s="13"/>
    </row>
    <row r="12708" spans="3:17" x14ac:dyDescent="0.25">
      <c r="C12708" s="12"/>
      <c r="D12708" s="7"/>
      <c r="P12708" s="14"/>
      <c r="Q12708" s="13"/>
    </row>
    <row r="12709" spans="3:17" x14ac:dyDescent="0.25">
      <c r="C12709" s="12"/>
      <c r="D12709" s="7"/>
      <c r="P12709" s="14"/>
      <c r="Q12709" s="13"/>
    </row>
    <row r="12710" spans="3:17" x14ac:dyDescent="0.25">
      <c r="C12710" s="12"/>
      <c r="D12710" s="7"/>
      <c r="P12710" s="14"/>
      <c r="Q12710" s="13"/>
    </row>
    <row r="12711" spans="3:17" x14ac:dyDescent="0.25">
      <c r="C12711" s="12"/>
      <c r="D12711" s="7"/>
      <c r="P12711" s="14"/>
      <c r="Q12711" s="13"/>
    </row>
    <row r="12712" spans="3:17" x14ac:dyDescent="0.25">
      <c r="C12712" s="12"/>
      <c r="D12712" s="7"/>
      <c r="P12712" s="14"/>
      <c r="Q12712" s="13"/>
    </row>
    <row r="12713" spans="3:17" x14ac:dyDescent="0.25">
      <c r="C12713" s="12"/>
      <c r="D12713" s="7"/>
      <c r="P12713" s="14"/>
      <c r="Q12713" s="13"/>
    </row>
    <row r="12714" spans="3:17" x14ac:dyDescent="0.25">
      <c r="C12714" s="12"/>
      <c r="D12714" s="7"/>
      <c r="P12714" s="14"/>
      <c r="Q12714" s="13"/>
    </row>
    <row r="12715" spans="3:17" x14ac:dyDescent="0.25">
      <c r="C12715" s="12"/>
      <c r="D12715" s="7"/>
      <c r="P12715" s="14"/>
      <c r="Q12715" s="13"/>
    </row>
    <row r="12716" spans="3:17" x14ac:dyDescent="0.25">
      <c r="C12716" s="12"/>
      <c r="D12716" s="7"/>
      <c r="P12716" s="14"/>
      <c r="Q12716" s="13"/>
    </row>
    <row r="12717" spans="3:17" x14ac:dyDescent="0.25">
      <c r="C12717" s="12"/>
      <c r="D12717" s="7"/>
      <c r="P12717" s="14"/>
      <c r="Q12717" s="13"/>
    </row>
    <row r="12718" spans="3:17" x14ac:dyDescent="0.25">
      <c r="C12718" s="12"/>
      <c r="D12718" s="7"/>
      <c r="P12718" s="14"/>
      <c r="Q12718" s="13"/>
    </row>
    <row r="12719" spans="3:17" x14ac:dyDescent="0.25">
      <c r="C12719" s="12"/>
      <c r="D12719" s="7"/>
      <c r="P12719" s="14"/>
      <c r="Q12719" s="13"/>
    </row>
    <row r="12720" spans="3:17" x14ac:dyDescent="0.25">
      <c r="C12720" s="12"/>
      <c r="D12720" s="7"/>
      <c r="P12720" s="14"/>
      <c r="Q12720" s="13"/>
    </row>
    <row r="12721" spans="3:17" x14ac:dyDescent="0.25">
      <c r="C12721" s="12"/>
      <c r="D12721" s="7"/>
      <c r="P12721" s="14"/>
      <c r="Q12721" s="13"/>
    </row>
    <row r="12722" spans="3:17" x14ac:dyDescent="0.25">
      <c r="C12722" s="12"/>
      <c r="D12722" s="7"/>
      <c r="P12722" s="14"/>
      <c r="Q12722" s="13"/>
    </row>
    <row r="12723" spans="3:17" x14ac:dyDescent="0.25">
      <c r="C12723" s="12"/>
      <c r="D12723" s="7"/>
      <c r="P12723" s="14"/>
      <c r="Q12723" s="13"/>
    </row>
    <row r="12724" spans="3:17" x14ac:dyDescent="0.25">
      <c r="C12724" s="12"/>
      <c r="D12724" s="7"/>
      <c r="P12724" s="14"/>
      <c r="Q12724" s="13"/>
    </row>
    <row r="12725" spans="3:17" x14ac:dyDescent="0.25">
      <c r="C12725" s="12"/>
      <c r="D12725" s="7"/>
      <c r="P12725" s="14"/>
      <c r="Q12725" s="13"/>
    </row>
    <row r="12726" spans="3:17" x14ac:dyDescent="0.25">
      <c r="C12726" s="12"/>
      <c r="D12726" s="7"/>
      <c r="P12726" s="14"/>
      <c r="Q12726" s="13"/>
    </row>
    <row r="12727" spans="3:17" x14ac:dyDescent="0.25">
      <c r="C12727" s="12"/>
      <c r="D12727" s="7"/>
      <c r="P12727" s="14"/>
      <c r="Q12727" s="13"/>
    </row>
    <row r="12728" spans="3:17" x14ac:dyDescent="0.25">
      <c r="C12728" s="12"/>
      <c r="D12728" s="7"/>
      <c r="P12728" s="14"/>
      <c r="Q12728" s="13"/>
    </row>
    <row r="12729" spans="3:17" x14ac:dyDescent="0.25">
      <c r="C12729" s="12"/>
      <c r="D12729" s="7"/>
      <c r="P12729" s="14"/>
      <c r="Q12729" s="13"/>
    </row>
    <row r="12730" spans="3:17" x14ac:dyDescent="0.25">
      <c r="C12730" s="12"/>
      <c r="D12730" s="7"/>
      <c r="P12730" s="14"/>
      <c r="Q12730" s="13"/>
    </row>
    <row r="12731" spans="3:17" x14ac:dyDescent="0.25">
      <c r="C12731" s="12"/>
      <c r="D12731" s="7"/>
      <c r="P12731" s="14"/>
      <c r="Q12731" s="13"/>
    </row>
    <row r="12732" spans="3:17" x14ac:dyDescent="0.25">
      <c r="C12732" s="12"/>
      <c r="D12732" s="7"/>
      <c r="P12732" s="14"/>
      <c r="Q12732" s="13"/>
    </row>
    <row r="12733" spans="3:17" x14ac:dyDescent="0.25">
      <c r="C12733" s="12"/>
      <c r="D12733" s="7"/>
      <c r="P12733" s="14"/>
      <c r="Q12733" s="13"/>
    </row>
    <row r="12734" spans="3:17" x14ac:dyDescent="0.25">
      <c r="C12734" s="12"/>
      <c r="D12734" s="7"/>
      <c r="P12734" s="14"/>
      <c r="Q12734" s="13"/>
    </row>
    <row r="12735" spans="3:17" x14ac:dyDescent="0.25">
      <c r="C12735" s="12"/>
      <c r="D12735" s="7"/>
      <c r="P12735" s="14"/>
      <c r="Q12735" s="13"/>
    </row>
    <row r="12736" spans="3:17" x14ac:dyDescent="0.25">
      <c r="C12736" s="12"/>
      <c r="D12736" s="7"/>
      <c r="P12736" s="14"/>
      <c r="Q12736" s="13"/>
    </row>
    <row r="12737" spans="3:17" x14ac:dyDescent="0.25">
      <c r="C12737" s="12"/>
      <c r="D12737" s="7"/>
      <c r="P12737" s="14"/>
      <c r="Q12737" s="13"/>
    </row>
    <row r="12738" spans="3:17" x14ac:dyDescent="0.25">
      <c r="C12738" s="12"/>
      <c r="D12738" s="7"/>
      <c r="P12738" s="14"/>
      <c r="Q12738" s="13"/>
    </row>
    <row r="12739" spans="3:17" x14ac:dyDescent="0.25">
      <c r="C12739" s="12"/>
      <c r="D12739" s="7"/>
      <c r="P12739" s="14"/>
      <c r="Q12739" s="13"/>
    </row>
    <row r="12740" spans="3:17" x14ac:dyDescent="0.25">
      <c r="C12740" s="12"/>
      <c r="D12740" s="7"/>
      <c r="P12740" s="14"/>
      <c r="Q12740" s="13"/>
    </row>
    <row r="12741" spans="3:17" x14ac:dyDescent="0.25">
      <c r="C12741" s="12"/>
      <c r="D12741" s="7"/>
      <c r="P12741" s="14"/>
      <c r="Q12741" s="13"/>
    </row>
    <row r="12742" spans="3:17" x14ac:dyDescent="0.25">
      <c r="C12742" s="12"/>
      <c r="D12742" s="7"/>
      <c r="P12742" s="14"/>
      <c r="Q12742" s="13"/>
    </row>
    <row r="12743" spans="3:17" x14ac:dyDescent="0.25">
      <c r="C12743" s="12"/>
      <c r="D12743" s="7"/>
      <c r="P12743" s="14"/>
      <c r="Q12743" s="13"/>
    </row>
    <row r="12744" spans="3:17" x14ac:dyDescent="0.25">
      <c r="C12744" s="12"/>
      <c r="D12744" s="7"/>
      <c r="P12744" s="14"/>
      <c r="Q12744" s="13"/>
    </row>
    <row r="12745" spans="3:17" x14ac:dyDescent="0.25">
      <c r="C12745" s="12"/>
      <c r="D12745" s="7"/>
      <c r="P12745" s="14"/>
      <c r="Q12745" s="13"/>
    </row>
    <row r="12746" spans="3:17" x14ac:dyDescent="0.25">
      <c r="C12746" s="12"/>
      <c r="D12746" s="7"/>
      <c r="P12746" s="14"/>
      <c r="Q12746" s="13"/>
    </row>
    <row r="12747" spans="3:17" x14ac:dyDescent="0.25">
      <c r="C12747" s="12"/>
      <c r="D12747" s="7"/>
      <c r="P12747" s="14"/>
      <c r="Q12747" s="13"/>
    </row>
    <row r="12748" spans="3:17" x14ac:dyDescent="0.25">
      <c r="C12748" s="12"/>
      <c r="D12748" s="7"/>
      <c r="P12748" s="14"/>
      <c r="Q12748" s="13"/>
    </row>
    <row r="12749" spans="3:17" x14ac:dyDescent="0.25">
      <c r="C12749" s="12"/>
      <c r="D12749" s="7"/>
      <c r="P12749" s="14"/>
      <c r="Q12749" s="13"/>
    </row>
    <row r="12750" spans="3:17" x14ac:dyDescent="0.25">
      <c r="C12750" s="12"/>
      <c r="D12750" s="7"/>
      <c r="P12750" s="14"/>
      <c r="Q12750" s="13"/>
    </row>
    <row r="12751" spans="3:17" x14ac:dyDescent="0.25">
      <c r="C12751" s="12"/>
      <c r="D12751" s="7"/>
      <c r="P12751" s="14"/>
      <c r="Q12751" s="13"/>
    </row>
    <row r="12752" spans="3:17" x14ac:dyDescent="0.25">
      <c r="C12752" s="12"/>
      <c r="D12752" s="7"/>
      <c r="P12752" s="14"/>
      <c r="Q12752" s="13"/>
    </row>
    <row r="12753" spans="3:17" x14ac:dyDescent="0.25">
      <c r="C12753" s="12"/>
      <c r="D12753" s="7"/>
      <c r="P12753" s="14"/>
      <c r="Q12753" s="13"/>
    </row>
    <row r="12754" spans="3:17" x14ac:dyDescent="0.25">
      <c r="C12754" s="12"/>
      <c r="D12754" s="7"/>
      <c r="P12754" s="14"/>
      <c r="Q12754" s="13"/>
    </row>
    <row r="12755" spans="3:17" x14ac:dyDescent="0.25">
      <c r="C12755" s="12"/>
      <c r="D12755" s="7"/>
      <c r="P12755" s="14"/>
      <c r="Q12755" s="13"/>
    </row>
    <row r="12756" spans="3:17" x14ac:dyDescent="0.25">
      <c r="C12756" s="12"/>
      <c r="D12756" s="7"/>
      <c r="P12756" s="14"/>
      <c r="Q12756" s="13"/>
    </row>
    <row r="12757" spans="3:17" x14ac:dyDescent="0.25">
      <c r="C12757" s="12"/>
      <c r="D12757" s="7"/>
      <c r="P12757" s="14"/>
      <c r="Q12757" s="13"/>
    </row>
    <row r="12758" spans="3:17" x14ac:dyDescent="0.25">
      <c r="C12758" s="12"/>
      <c r="D12758" s="7"/>
      <c r="P12758" s="14"/>
      <c r="Q12758" s="13"/>
    </row>
    <row r="12759" spans="3:17" x14ac:dyDescent="0.25">
      <c r="C12759" s="12"/>
      <c r="D12759" s="7"/>
      <c r="P12759" s="14"/>
      <c r="Q12759" s="13"/>
    </row>
    <row r="12760" spans="3:17" x14ac:dyDescent="0.25">
      <c r="C12760" s="12"/>
      <c r="D12760" s="7"/>
      <c r="P12760" s="14"/>
      <c r="Q12760" s="13"/>
    </row>
    <row r="12761" spans="3:17" x14ac:dyDescent="0.25">
      <c r="C12761" s="12"/>
      <c r="D12761" s="7"/>
      <c r="P12761" s="14"/>
      <c r="Q12761" s="13"/>
    </row>
    <row r="12762" spans="3:17" x14ac:dyDescent="0.25">
      <c r="C12762" s="12"/>
      <c r="D12762" s="7"/>
      <c r="P12762" s="14"/>
      <c r="Q12762" s="13"/>
    </row>
    <row r="12763" spans="3:17" x14ac:dyDescent="0.25">
      <c r="C12763" s="12"/>
      <c r="D12763" s="7"/>
      <c r="P12763" s="14"/>
      <c r="Q12763" s="13"/>
    </row>
    <row r="12764" spans="3:17" x14ac:dyDescent="0.25">
      <c r="C12764" s="12"/>
      <c r="D12764" s="7"/>
      <c r="P12764" s="14"/>
      <c r="Q12764" s="13"/>
    </row>
    <row r="12765" spans="3:17" x14ac:dyDescent="0.25">
      <c r="C12765" s="12"/>
      <c r="D12765" s="7"/>
      <c r="P12765" s="14"/>
      <c r="Q12765" s="13"/>
    </row>
    <row r="12766" spans="3:17" x14ac:dyDescent="0.25">
      <c r="C12766" s="12"/>
      <c r="D12766" s="7"/>
      <c r="P12766" s="14"/>
      <c r="Q12766" s="13"/>
    </row>
    <row r="12767" spans="3:17" x14ac:dyDescent="0.25">
      <c r="C12767" s="12"/>
      <c r="D12767" s="7"/>
      <c r="P12767" s="14"/>
      <c r="Q12767" s="13"/>
    </row>
    <row r="12768" spans="3:17" x14ac:dyDescent="0.25">
      <c r="C12768" s="12"/>
      <c r="D12768" s="7"/>
      <c r="P12768" s="14"/>
      <c r="Q12768" s="13"/>
    </row>
    <row r="12769" spans="3:17" x14ac:dyDescent="0.25">
      <c r="C12769" s="12"/>
      <c r="D12769" s="7"/>
      <c r="P12769" s="14"/>
      <c r="Q12769" s="13"/>
    </row>
    <row r="12770" spans="3:17" x14ac:dyDescent="0.25">
      <c r="C12770" s="12"/>
      <c r="D12770" s="7"/>
      <c r="P12770" s="14"/>
      <c r="Q12770" s="13"/>
    </row>
    <row r="12771" spans="3:17" x14ac:dyDescent="0.25">
      <c r="C12771" s="12"/>
      <c r="D12771" s="7"/>
      <c r="P12771" s="14"/>
      <c r="Q12771" s="13"/>
    </row>
    <row r="12772" spans="3:17" x14ac:dyDescent="0.25">
      <c r="C12772" s="12"/>
      <c r="D12772" s="7"/>
      <c r="P12772" s="14"/>
      <c r="Q12772" s="13"/>
    </row>
    <row r="12773" spans="3:17" x14ac:dyDescent="0.25">
      <c r="C12773" s="12"/>
      <c r="D12773" s="7"/>
      <c r="P12773" s="14"/>
      <c r="Q12773" s="13"/>
    </row>
    <row r="12774" spans="3:17" x14ac:dyDescent="0.25">
      <c r="C12774" s="12"/>
      <c r="D12774" s="7"/>
      <c r="P12774" s="14"/>
      <c r="Q12774" s="13"/>
    </row>
    <row r="12775" spans="3:17" x14ac:dyDescent="0.25">
      <c r="C12775" s="12"/>
      <c r="D12775" s="7"/>
      <c r="P12775" s="14"/>
      <c r="Q12775" s="13"/>
    </row>
    <row r="12776" spans="3:17" x14ac:dyDescent="0.25">
      <c r="C12776" s="12"/>
      <c r="D12776" s="7"/>
      <c r="P12776" s="14"/>
      <c r="Q12776" s="13"/>
    </row>
    <row r="12777" spans="3:17" x14ac:dyDescent="0.25">
      <c r="C12777" s="12"/>
      <c r="D12777" s="7"/>
      <c r="P12777" s="14"/>
      <c r="Q12777" s="13"/>
    </row>
    <row r="12778" spans="3:17" x14ac:dyDescent="0.25">
      <c r="C12778" s="12"/>
      <c r="D12778" s="7"/>
      <c r="P12778" s="14"/>
      <c r="Q12778" s="13"/>
    </row>
    <row r="12779" spans="3:17" x14ac:dyDescent="0.25">
      <c r="C12779" s="12"/>
      <c r="D12779" s="7"/>
      <c r="P12779" s="14"/>
      <c r="Q12779" s="13"/>
    </row>
    <row r="12780" spans="3:17" x14ac:dyDescent="0.25">
      <c r="C12780" s="12"/>
      <c r="D12780" s="7"/>
      <c r="P12780" s="14"/>
      <c r="Q12780" s="13"/>
    </row>
    <row r="12781" spans="3:17" x14ac:dyDescent="0.25">
      <c r="C12781" s="12"/>
      <c r="D12781" s="7"/>
      <c r="P12781" s="14"/>
      <c r="Q12781" s="13"/>
    </row>
    <row r="12782" spans="3:17" x14ac:dyDescent="0.25">
      <c r="C12782" s="12"/>
      <c r="D12782" s="7"/>
      <c r="P12782" s="14"/>
      <c r="Q12782" s="13"/>
    </row>
    <row r="12783" spans="3:17" x14ac:dyDescent="0.25">
      <c r="C12783" s="12"/>
      <c r="D12783" s="7"/>
      <c r="P12783" s="14"/>
      <c r="Q12783" s="13"/>
    </row>
    <row r="12784" spans="3:17" x14ac:dyDescent="0.25">
      <c r="C12784" s="12"/>
      <c r="D12784" s="7"/>
      <c r="P12784" s="14"/>
      <c r="Q12784" s="13"/>
    </row>
    <row r="12785" spans="3:17" x14ac:dyDescent="0.25">
      <c r="C12785" s="12"/>
      <c r="D12785" s="7"/>
      <c r="P12785" s="14"/>
      <c r="Q12785" s="13"/>
    </row>
    <row r="12786" spans="3:17" x14ac:dyDescent="0.25">
      <c r="C12786" s="12"/>
      <c r="D12786" s="7"/>
      <c r="P12786" s="14"/>
      <c r="Q12786" s="13"/>
    </row>
    <row r="12787" spans="3:17" x14ac:dyDescent="0.25">
      <c r="C12787" s="12"/>
      <c r="D12787" s="7"/>
      <c r="P12787" s="14"/>
      <c r="Q12787" s="13"/>
    </row>
    <row r="12788" spans="3:17" x14ac:dyDescent="0.25">
      <c r="C12788" s="12"/>
      <c r="D12788" s="7"/>
      <c r="P12788" s="14"/>
      <c r="Q12788" s="13"/>
    </row>
    <row r="12789" spans="3:17" x14ac:dyDescent="0.25">
      <c r="C12789" s="12"/>
      <c r="D12789" s="7"/>
      <c r="P12789" s="14"/>
      <c r="Q12789" s="13"/>
    </row>
    <row r="12790" spans="3:17" x14ac:dyDescent="0.25">
      <c r="C12790" s="12"/>
      <c r="D12790" s="7"/>
      <c r="P12790" s="14"/>
      <c r="Q12790" s="13"/>
    </row>
    <row r="12791" spans="3:17" x14ac:dyDescent="0.25">
      <c r="C12791" s="12"/>
      <c r="D12791" s="7"/>
      <c r="P12791" s="14"/>
      <c r="Q12791" s="13"/>
    </row>
    <row r="12792" spans="3:17" x14ac:dyDescent="0.25">
      <c r="C12792" s="12"/>
      <c r="D12792" s="7"/>
      <c r="P12792" s="14"/>
      <c r="Q12792" s="13"/>
    </row>
    <row r="12793" spans="3:17" x14ac:dyDescent="0.25">
      <c r="C12793" s="12"/>
      <c r="D12793" s="7"/>
      <c r="P12793" s="14"/>
      <c r="Q12793" s="13"/>
    </row>
    <row r="12794" spans="3:17" x14ac:dyDescent="0.25">
      <c r="C12794" s="12"/>
      <c r="D12794" s="7"/>
      <c r="P12794" s="14"/>
      <c r="Q12794" s="13"/>
    </row>
    <row r="12795" spans="3:17" x14ac:dyDescent="0.25">
      <c r="C12795" s="12"/>
      <c r="D12795" s="7"/>
      <c r="P12795" s="14"/>
      <c r="Q12795" s="13"/>
    </row>
    <row r="12796" spans="3:17" x14ac:dyDescent="0.25">
      <c r="C12796" s="12"/>
      <c r="D12796" s="7"/>
      <c r="P12796" s="14"/>
      <c r="Q12796" s="13"/>
    </row>
    <row r="12797" spans="3:17" x14ac:dyDescent="0.25">
      <c r="C12797" s="12"/>
      <c r="D12797" s="7"/>
      <c r="P12797" s="14"/>
      <c r="Q12797" s="13"/>
    </row>
    <row r="12798" spans="3:17" x14ac:dyDescent="0.25">
      <c r="C12798" s="12"/>
      <c r="D12798" s="7"/>
      <c r="P12798" s="14"/>
      <c r="Q12798" s="13"/>
    </row>
    <row r="12799" spans="3:17" x14ac:dyDescent="0.25">
      <c r="C12799" s="12"/>
      <c r="D12799" s="7"/>
      <c r="P12799" s="14"/>
      <c r="Q12799" s="13"/>
    </row>
    <row r="12800" spans="3:17" x14ac:dyDescent="0.25">
      <c r="C12800" s="12"/>
      <c r="D12800" s="7"/>
      <c r="P12800" s="14"/>
      <c r="Q12800" s="13"/>
    </row>
    <row r="12801" spans="3:17" x14ac:dyDescent="0.25">
      <c r="C12801" s="12"/>
      <c r="D12801" s="7"/>
      <c r="P12801" s="14"/>
      <c r="Q12801" s="13"/>
    </row>
    <row r="12802" spans="3:17" x14ac:dyDescent="0.25">
      <c r="C12802" s="12"/>
      <c r="D12802" s="7"/>
      <c r="P12802" s="14"/>
      <c r="Q12802" s="13"/>
    </row>
    <row r="12803" spans="3:17" x14ac:dyDescent="0.25">
      <c r="C12803" s="12"/>
      <c r="D12803" s="7"/>
      <c r="P12803" s="14"/>
      <c r="Q12803" s="13"/>
    </row>
    <row r="12804" spans="3:17" x14ac:dyDescent="0.25">
      <c r="C12804" s="12"/>
      <c r="D12804" s="7"/>
      <c r="P12804" s="14"/>
      <c r="Q12804" s="13"/>
    </row>
    <row r="12805" spans="3:17" x14ac:dyDescent="0.25">
      <c r="C12805" s="12"/>
      <c r="D12805" s="7"/>
      <c r="P12805" s="14"/>
      <c r="Q12805" s="13"/>
    </row>
    <row r="12806" spans="3:17" x14ac:dyDescent="0.25">
      <c r="C12806" s="12"/>
      <c r="D12806" s="7"/>
      <c r="P12806" s="14"/>
      <c r="Q12806" s="13"/>
    </row>
    <row r="12807" spans="3:17" x14ac:dyDescent="0.25">
      <c r="C12807" s="12"/>
      <c r="D12807" s="7"/>
      <c r="P12807" s="14"/>
      <c r="Q12807" s="13"/>
    </row>
    <row r="12808" spans="3:17" x14ac:dyDescent="0.25">
      <c r="C12808" s="12"/>
      <c r="D12808" s="7"/>
      <c r="P12808" s="14"/>
      <c r="Q12808" s="13"/>
    </row>
    <row r="12809" spans="3:17" x14ac:dyDescent="0.25">
      <c r="C12809" s="12"/>
      <c r="D12809" s="7"/>
      <c r="P12809" s="14"/>
      <c r="Q12809" s="13"/>
    </row>
    <row r="12810" spans="3:17" x14ac:dyDescent="0.25">
      <c r="C12810" s="12"/>
      <c r="D12810" s="7"/>
      <c r="P12810" s="14"/>
      <c r="Q12810" s="13"/>
    </row>
    <row r="12811" spans="3:17" x14ac:dyDescent="0.25">
      <c r="C12811" s="12"/>
      <c r="D12811" s="7"/>
      <c r="P12811" s="14"/>
      <c r="Q12811" s="13"/>
    </row>
    <row r="12812" spans="3:17" x14ac:dyDescent="0.25">
      <c r="C12812" s="12"/>
      <c r="D12812" s="7"/>
      <c r="P12812" s="14"/>
      <c r="Q12812" s="13"/>
    </row>
    <row r="12813" spans="3:17" x14ac:dyDescent="0.25">
      <c r="C12813" s="12"/>
      <c r="D12813" s="7"/>
      <c r="P12813" s="14"/>
      <c r="Q12813" s="13"/>
    </row>
    <row r="12814" spans="3:17" x14ac:dyDescent="0.25">
      <c r="C12814" s="12"/>
      <c r="D12814" s="7"/>
      <c r="P12814" s="14"/>
      <c r="Q12814" s="13"/>
    </row>
    <row r="12815" spans="3:17" x14ac:dyDescent="0.25">
      <c r="C12815" s="12"/>
      <c r="D12815" s="7"/>
      <c r="P12815" s="14"/>
      <c r="Q12815" s="13"/>
    </row>
    <row r="12816" spans="3:17" x14ac:dyDescent="0.25">
      <c r="C12816" s="12"/>
      <c r="D12816" s="7"/>
      <c r="P12816" s="14"/>
      <c r="Q12816" s="13"/>
    </row>
    <row r="12817" spans="3:17" x14ac:dyDescent="0.25">
      <c r="C12817" s="12"/>
      <c r="D12817" s="7"/>
      <c r="P12817" s="14"/>
      <c r="Q12817" s="13"/>
    </row>
    <row r="12818" spans="3:17" x14ac:dyDescent="0.25">
      <c r="C12818" s="12"/>
      <c r="D12818" s="7"/>
      <c r="P12818" s="14"/>
      <c r="Q12818" s="13"/>
    </row>
    <row r="12819" spans="3:17" x14ac:dyDescent="0.25">
      <c r="C12819" s="12"/>
      <c r="D12819" s="7"/>
      <c r="P12819" s="14"/>
      <c r="Q12819" s="13"/>
    </row>
    <row r="12820" spans="3:17" x14ac:dyDescent="0.25">
      <c r="C12820" s="12"/>
      <c r="D12820" s="7"/>
      <c r="P12820" s="14"/>
      <c r="Q12820" s="13"/>
    </row>
    <row r="12821" spans="3:17" x14ac:dyDescent="0.25">
      <c r="C12821" s="12"/>
      <c r="D12821" s="7"/>
      <c r="P12821" s="14"/>
      <c r="Q12821" s="13"/>
    </row>
    <row r="12822" spans="3:17" x14ac:dyDescent="0.25">
      <c r="C12822" s="12"/>
      <c r="D12822" s="7"/>
      <c r="P12822" s="14"/>
      <c r="Q12822" s="13"/>
    </row>
    <row r="12823" spans="3:17" x14ac:dyDescent="0.25">
      <c r="C12823" s="12"/>
      <c r="D12823" s="7"/>
      <c r="P12823" s="14"/>
      <c r="Q12823" s="13"/>
    </row>
    <row r="12824" spans="3:17" x14ac:dyDescent="0.25">
      <c r="C12824" s="12"/>
      <c r="D12824" s="7"/>
      <c r="P12824" s="14"/>
      <c r="Q12824" s="13"/>
    </row>
    <row r="12825" spans="3:17" x14ac:dyDescent="0.25">
      <c r="C12825" s="12"/>
      <c r="D12825" s="7"/>
      <c r="P12825" s="14"/>
      <c r="Q12825" s="13"/>
    </row>
    <row r="12826" spans="3:17" x14ac:dyDescent="0.25">
      <c r="C12826" s="12"/>
      <c r="D12826" s="7"/>
      <c r="P12826" s="14"/>
      <c r="Q12826" s="13"/>
    </row>
    <row r="12827" spans="3:17" x14ac:dyDescent="0.25">
      <c r="C12827" s="12"/>
      <c r="D12827" s="7"/>
      <c r="P12827" s="14"/>
      <c r="Q12827" s="13"/>
    </row>
    <row r="12828" spans="3:17" x14ac:dyDescent="0.25">
      <c r="C12828" s="12"/>
      <c r="D12828" s="7"/>
      <c r="P12828" s="14"/>
      <c r="Q12828" s="13"/>
    </row>
    <row r="12829" spans="3:17" x14ac:dyDescent="0.25">
      <c r="C12829" s="12"/>
      <c r="D12829" s="7"/>
      <c r="P12829" s="14"/>
      <c r="Q12829" s="13"/>
    </row>
    <row r="12830" spans="3:17" x14ac:dyDescent="0.25">
      <c r="C12830" s="12"/>
      <c r="D12830" s="7"/>
      <c r="P12830" s="14"/>
      <c r="Q12830" s="13"/>
    </row>
    <row r="12831" spans="3:17" x14ac:dyDescent="0.25">
      <c r="C12831" s="12"/>
      <c r="D12831" s="7"/>
      <c r="P12831" s="14"/>
      <c r="Q12831" s="13"/>
    </row>
    <row r="12832" spans="3:17" x14ac:dyDescent="0.25">
      <c r="C12832" s="12"/>
      <c r="D12832" s="7"/>
      <c r="P12832" s="14"/>
      <c r="Q12832" s="13"/>
    </row>
    <row r="12833" spans="3:17" x14ac:dyDescent="0.25">
      <c r="C12833" s="12"/>
      <c r="D12833" s="7"/>
      <c r="P12833" s="14"/>
      <c r="Q12833" s="13"/>
    </row>
    <row r="12834" spans="3:17" x14ac:dyDescent="0.25">
      <c r="C12834" s="12"/>
      <c r="D12834" s="7"/>
      <c r="P12834" s="14"/>
      <c r="Q12834" s="13"/>
    </row>
    <row r="12835" spans="3:17" x14ac:dyDescent="0.25">
      <c r="C12835" s="12"/>
      <c r="D12835" s="7"/>
      <c r="P12835" s="14"/>
      <c r="Q12835" s="13"/>
    </row>
    <row r="12836" spans="3:17" x14ac:dyDescent="0.25">
      <c r="C12836" s="12"/>
      <c r="D12836" s="7"/>
      <c r="P12836" s="14"/>
      <c r="Q12836" s="13"/>
    </row>
    <row r="12837" spans="3:17" x14ac:dyDescent="0.25">
      <c r="C12837" s="12"/>
      <c r="D12837" s="7"/>
      <c r="P12837" s="14"/>
      <c r="Q12837" s="13"/>
    </row>
    <row r="12838" spans="3:17" x14ac:dyDescent="0.25">
      <c r="C12838" s="12"/>
      <c r="D12838" s="7"/>
      <c r="P12838" s="14"/>
      <c r="Q12838" s="13"/>
    </row>
    <row r="12839" spans="3:17" x14ac:dyDescent="0.25">
      <c r="C12839" s="12"/>
      <c r="D12839" s="7"/>
      <c r="P12839" s="14"/>
      <c r="Q12839" s="13"/>
    </row>
    <row r="12840" spans="3:17" x14ac:dyDescent="0.25">
      <c r="C12840" s="12"/>
      <c r="D12840" s="7"/>
      <c r="P12840" s="14"/>
      <c r="Q12840" s="13"/>
    </row>
    <row r="12841" spans="3:17" x14ac:dyDescent="0.25">
      <c r="C12841" s="12"/>
      <c r="D12841" s="7"/>
      <c r="P12841" s="14"/>
      <c r="Q12841" s="13"/>
    </row>
    <row r="12842" spans="3:17" x14ac:dyDescent="0.25">
      <c r="C12842" s="12"/>
      <c r="D12842" s="7"/>
      <c r="P12842" s="14"/>
      <c r="Q12842" s="13"/>
    </row>
    <row r="12843" spans="3:17" x14ac:dyDescent="0.25">
      <c r="C12843" s="12"/>
      <c r="D12843" s="7"/>
      <c r="P12843" s="14"/>
      <c r="Q12843" s="13"/>
    </row>
    <row r="12844" spans="3:17" x14ac:dyDescent="0.25">
      <c r="C12844" s="12"/>
      <c r="D12844" s="7"/>
      <c r="P12844" s="14"/>
      <c r="Q12844" s="13"/>
    </row>
    <row r="12845" spans="3:17" x14ac:dyDescent="0.25">
      <c r="C12845" s="12"/>
      <c r="D12845" s="7"/>
      <c r="P12845" s="14"/>
      <c r="Q12845" s="13"/>
    </row>
    <row r="12846" spans="3:17" x14ac:dyDescent="0.25">
      <c r="C12846" s="12"/>
      <c r="D12846" s="7"/>
      <c r="P12846" s="14"/>
      <c r="Q12846" s="13"/>
    </row>
    <row r="12847" spans="3:17" x14ac:dyDescent="0.25">
      <c r="C12847" s="12"/>
      <c r="D12847" s="7"/>
      <c r="P12847" s="14"/>
      <c r="Q12847" s="13"/>
    </row>
    <row r="12848" spans="3:17" x14ac:dyDescent="0.25">
      <c r="C12848" s="12"/>
      <c r="D12848" s="7"/>
      <c r="P12848" s="14"/>
      <c r="Q12848" s="13"/>
    </row>
    <row r="12849" spans="3:17" x14ac:dyDescent="0.25">
      <c r="C12849" s="12"/>
      <c r="D12849" s="7"/>
      <c r="P12849" s="14"/>
      <c r="Q12849" s="13"/>
    </row>
    <row r="12850" spans="3:17" x14ac:dyDescent="0.25">
      <c r="C12850" s="12"/>
      <c r="D12850" s="7"/>
      <c r="P12850" s="14"/>
      <c r="Q12850" s="13"/>
    </row>
    <row r="12851" spans="3:17" x14ac:dyDescent="0.25">
      <c r="C12851" s="12"/>
      <c r="D12851" s="7"/>
      <c r="P12851" s="14"/>
      <c r="Q12851" s="13"/>
    </row>
    <row r="12852" spans="3:17" x14ac:dyDescent="0.25">
      <c r="C12852" s="12"/>
      <c r="D12852" s="7"/>
      <c r="P12852" s="14"/>
      <c r="Q12852" s="13"/>
    </row>
    <row r="12853" spans="3:17" x14ac:dyDescent="0.25">
      <c r="C12853" s="12"/>
      <c r="D12853" s="7"/>
      <c r="P12853" s="14"/>
      <c r="Q12853" s="13"/>
    </row>
    <row r="12854" spans="3:17" x14ac:dyDescent="0.25">
      <c r="C12854" s="12"/>
      <c r="D12854" s="7"/>
      <c r="P12854" s="14"/>
      <c r="Q12854" s="13"/>
    </row>
    <row r="12855" spans="3:17" x14ac:dyDescent="0.25">
      <c r="C12855" s="12"/>
      <c r="D12855" s="7"/>
      <c r="P12855" s="14"/>
      <c r="Q12855" s="13"/>
    </row>
    <row r="12856" spans="3:17" x14ac:dyDescent="0.25">
      <c r="C12856" s="12"/>
      <c r="D12856" s="7"/>
      <c r="P12856" s="14"/>
      <c r="Q12856" s="13"/>
    </row>
    <row r="12857" spans="3:17" x14ac:dyDescent="0.25">
      <c r="C12857" s="12"/>
      <c r="D12857" s="7"/>
      <c r="P12857" s="14"/>
      <c r="Q12857" s="13"/>
    </row>
    <row r="12858" spans="3:17" x14ac:dyDescent="0.25">
      <c r="C12858" s="12"/>
      <c r="D12858" s="7"/>
      <c r="P12858" s="14"/>
      <c r="Q12858" s="13"/>
    </row>
    <row r="12859" spans="3:17" x14ac:dyDescent="0.25">
      <c r="C12859" s="12"/>
      <c r="D12859" s="7"/>
      <c r="P12859" s="14"/>
      <c r="Q12859" s="13"/>
    </row>
    <row r="12860" spans="3:17" x14ac:dyDescent="0.25">
      <c r="C12860" s="12"/>
      <c r="D12860" s="7"/>
      <c r="P12860" s="14"/>
      <c r="Q12860" s="13"/>
    </row>
    <row r="12861" spans="3:17" x14ac:dyDescent="0.25">
      <c r="C12861" s="12"/>
      <c r="D12861" s="7"/>
      <c r="P12861" s="14"/>
      <c r="Q12861" s="13"/>
    </row>
    <row r="12862" spans="3:17" x14ac:dyDescent="0.25">
      <c r="C12862" s="12"/>
      <c r="D12862" s="7"/>
      <c r="P12862" s="14"/>
      <c r="Q12862" s="13"/>
    </row>
    <row r="12863" spans="3:17" x14ac:dyDescent="0.25">
      <c r="C12863" s="12"/>
      <c r="D12863" s="7"/>
      <c r="P12863" s="14"/>
      <c r="Q12863" s="13"/>
    </row>
    <row r="12864" spans="3:17" x14ac:dyDescent="0.25">
      <c r="C12864" s="12"/>
      <c r="D12864" s="7"/>
      <c r="P12864" s="14"/>
      <c r="Q12864" s="13"/>
    </row>
    <row r="12865" spans="3:17" x14ac:dyDescent="0.25">
      <c r="C12865" s="12"/>
      <c r="D12865" s="7"/>
      <c r="P12865" s="14"/>
      <c r="Q12865" s="13"/>
    </row>
    <row r="12866" spans="3:17" x14ac:dyDescent="0.25">
      <c r="C12866" s="12"/>
      <c r="D12866" s="7"/>
      <c r="P12866" s="14"/>
      <c r="Q12866" s="13"/>
    </row>
    <row r="12867" spans="3:17" x14ac:dyDescent="0.25">
      <c r="C12867" s="12"/>
      <c r="D12867" s="7"/>
      <c r="P12867" s="14"/>
      <c r="Q12867" s="13"/>
    </row>
    <row r="12868" spans="3:17" x14ac:dyDescent="0.25">
      <c r="C12868" s="12"/>
      <c r="D12868" s="7"/>
      <c r="P12868" s="14"/>
      <c r="Q12868" s="13"/>
    </row>
    <row r="12869" spans="3:17" x14ac:dyDescent="0.25">
      <c r="C12869" s="12"/>
      <c r="D12869" s="7"/>
      <c r="P12869" s="14"/>
      <c r="Q12869" s="13"/>
    </row>
    <row r="12870" spans="3:17" x14ac:dyDescent="0.25">
      <c r="C12870" s="12"/>
      <c r="D12870" s="7"/>
      <c r="P12870" s="14"/>
      <c r="Q12870" s="13"/>
    </row>
    <row r="12871" spans="3:17" x14ac:dyDescent="0.25">
      <c r="C12871" s="12"/>
      <c r="D12871" s="7"/>
      <c r="P12871" s="14"/>
      <c r="Q12871" s="13"/>
    </row>
    <row r="12872" spans="3:17" x14ac:dyDescent="0.25">
      <c r="C12872" s="12"/>
      <c r="D12872" s="7"/>
      <c r="P12872" s="14"/>
      <c r="Q12872" s="13"/>
    </row>
    <row r="12873" spans="3:17" x14ac:dyDescent="0.25">
      <c r="C12873" s="12"/>
      <c r="D12873" s="7"/>
      <c r="P12873" s="14"/>
      <c r="Q12873" s="13"/>
    </row>
    <row r="12874" spans="3:17" x14ac:dyDescent="0.25">
      <c r="C12874" s="12"/>
      <c r="D12874" s="7"/>
      <c r="P12874" s="14"/>
      <c r="Q12874" s="13"/>
    </row>
    <row r="12875" spans="3:17" x14ac:dyDescent="0.25">
      <c r="C12875" s="12"/>
      <c r="D12875" s="7"/>
      <c r="P12875" s="14"/>
      <c r="Q12875" s="13"/>
    </row>
    <row r="12876" spans="3:17" x14ac:dyDescent="0.25">
      <c r="C12876" s="12"/>
      <c r="D12876" s="7"/>
      <c r="P12876" s="14"/>
      <c r="Q12876" s="13"/>
    </row>
    <row r="12877" spans="3:17" x14ac:dyDescent="0.25">
      <c r="C12877" s="12"/>
      <c r="D12877" s="7"/>
      <c r="P12877" s="14"/>
      <c r="Q12877" s="13"/>
    </row>
    <row r="12878" spans="3:17" x14ac:dyDescent="0.25">
      <c r="C12878" s="12"/>
      <c r="D12878" s="7"/>
      <c r="P12878" s="14"/>
      <c r="Q12878" s="13"/>
    </row>
    <row r="12879" spans="3:17" x14ac:dyDescent="0.25">
      <c r="C12879" s="12"/>
      <c r="D12879" s="7"/>
      <c r="P12879" s="14"/>
      <c r="Q12879" s="13"/>
    </row>
    <row r="12880" spans="3:17" x14ac:dyDescent="0.25">
      <c r="C12880" s="12"/>
      <c r="D12880" s="7"/>
      <c r="P12880" s="14"/>
      <c r="Q12880" s="13"/>
    </row>
    <row r="12881" spans="3:17" x14ac:dyDescent="0.25">
      <c r="C12881" s="12"/>
      <c r="D12881" s="7"/>
      <c r="P12881" s="14"/>
      <c r="Q12881" s="13"/>
    </row>
    <row r="12882" spans="3:17" x14ac:dyDescent="0.25">
      <c r="C12882" s="12"/>
      <c r="D12882" s="7"/>
      <c r="P12882" s="14"/>
      <c r="Q12882" s="13"/>
    </row>
    <row r="12883" spans="3:17" x14ac:dyDescent="0.25">
      <c r="C12883" s="12"/>
      <c r="D12883" s="7"/>
      <c r="P12883" s="14"/>
      <c r="Q12883" s="13"/>
    </row>
    <row r="12884" spans="3:17" x14ac:dyDescent="0.25">
      <c r="C12884" s="12"/>
      <c r="D12884" s="7"/>
      <c r="P12884" s="14"/>
      <c r="Q12884" s="13"/>
    </row>
    <row r="12885" spans="3:17" x14ac:dyDescent="0.25">
      <c r="C12885" s="12"/>
      <c r="D12885" s="7"/>
      <c r="P12885" s="14"/>
      <c r="Q12885" s="13"/>
    </row>
    <row r="12886" spans="3:17" x14ac:dyDescent="0.25">
      <c r="C12886" s="12"/>
      <c r="D12886" s="7"/>
      <c r="P12886" s="14"/>
      <c r="Q12886" s="13"/>
    </row>
    <row r="12887" spans="3:17" x14ac:dyDescent="0.25">
      <c r="C12887" s="12"/>
      <c r="D12887" s="7"/>
      <c r="P12887" s="14"/>
      <c r="Q12887" s="13"/>
    </row>
    <row r="12888" spans="3:17" x14ac:dyDescent="0.25">
      <c r="C12888" s="12"/>
      <c r="D12888" s="7"/>
      <c r="P12888" s="14"/>
      <c r="Q12888" s="13"/>
    </row>
    <row r="12889" spans="3:17" x14ac:dyDescent="0.25">
      <c r="C12889" s="12"/>
      <c r="D12889" s="7"/>
      <c r="P12889" s="14"/>
      <c r="Q12889" s="13"/>
    </row>
    <row r="12890" spans="3:17" x14ac:dyDescent="0.25">
      <c r="C12890" s="12"/>
      <c r="D12890" s="7"/>
      <c r="P12890" s="14"/>
      <c r="Q12890" s="13"/>
    </row>
    <row r="12891" spans="3:17" x14ac:dyDescent="0.25">
      <c r="C12891" s="12"/>
      <c r="D12891" s="7"/>
      <c r="P12891" s="14"/>
      <c r="Q12891" s="13"/>
    </row>
    <row r="12892" spans="3:17" x14ac:dyDescent="0.25">
      <c r="C12892" s="12"/>
      <c r="D12892" s="7"/>
      <c r="P12892" s="14"/>
      <c r="Q12892" s="13"/>
    </row>
    <row r="12893" spans="3:17" x14ac:dyDescent="0.25">
      <c r="C12893" s="12"/>
      <c r="D12893" s="7"/>
      <c r="P12893" s="14"/>
      <c r="Q12893" s="13"/>
    </row>
    <row r="12894" spans="3:17" x14ac:dyDescent="0.25">
      <c r="C12894" s="12"/>
      <c r="D12894" s="7"/>
      <c r="P12894" s="14"/>
      <c r="Q12894" s="13"/>
    </row>
    <row r="12895" spans="3:17" x14ac:dyDescent="0.25">
      <c r="C12895" s="12"/>
      <c r="D12895" s="7"/>
      <c r="P12895" s="14"/>
      <c r="Q12895" s="13"/>
    </row>
    <row r="12896" spans="3:17" x14ac:dyDescent="0.25">
      <c r="C12896" s="12"/>
      <c r="D12896" s="7"/>
      <c r="P12896" s="14"/>
      <c r="Q12896" s="13"/>
    </row>
    <row r="12897" spans="3:17" x14ac:dyDescent="0.25">
      <c r="C12897" s="12"/>
      <c r="D12897" s="7"/>
      <c r="P12897" s="14"/>
      <c r="Q12897" s="13"/>
    </row>
    <row r="12898" spans="3:17" x14ac:dyDescent="0.25">
      <c r="C12898" s="12"/>
      <c r="D12898" s="7"/>
      <c r="P12898" s="14"/>
      <c r="Q12898" s="13"/>
    </row>
    <row r="12899" spans="3:17" x14ac:dyDescent="0.25">
      <c r="C12899" s="12"/>
      <c r="D12899" s="7"/>
      <c r="P12899" s="14"/>
      <c r="Q12899" s="13"/>
    </row>
    <row r="12900" spans="3:17" x14ac:dyDescent="0.25">
      <c r="C12900" s="12"/>
      <c r="D12900" s="7"/>
      <c r="P12900" s="14"/>
      <c r="Q12900" s="13"/>
    </row>
    <row r="12901" spans="3:17" x14ac:dyDescent="0.25">
      <c r="C12901" s="12"/>
      <c r="D12901" s="7"/>
      <c r="P12901" s="14"/>
      <c r="Q12901" s="13"/>
    </row>
    <row r="12902" spans="3:17" x14ac:dyDescent="0.25">
      <c r="C12902" s="12"/>
      <c r="D12902" s="7"/>
      <c r="P12902" s="14"/>
      <c r="Q12902" s="13"/>
    </row>
    <row r="12903" spans="3:17" x14ac:dyDescent="0.25">
      <c r="C12903" s="12"/>
      <c r="D12903" s="7"/>
      <c r="P12903" s="14"/>
      <c r="Q12903" s="13"/>
    </row>
    <row r="12904" spans="3:17" x14ac:dyDescent="0.25">
      <c r="C12904" s="12"/>
      <c r="D12904" s="7"/>
      <c r="P12904" s="14"/>
      <c r="Q12904" s="13"/>
    </row>
    <row r="12905" spans="3:17" x14ac:dyDescent="0.25">
      <c r="C12905" s="12"/>
      <c r="D12905" s="7"/>
      <c r="P12905" s="14"/>
      <c r="Q12905" s="13"/>
    </row>
    <row r="12906" spans="3:17" x14ac:dyDescent="0.25">
      <c r="C12906" s="12"/>
      <c r="D12906" s="7"/>
      <c r="P12906" s="14"/>
      <c r="Q12906" s="13"/>
    </row>
    <row r="12907" spans="3:17" x14ac:dyDescent="0.25">
      <c r="C12907" s="12"/>
      <c r="D12907" s="7"/>
      <c r="P12907" s="14"/>
      <c r="Q12907" s="13"/>
    </row>
    <row r="12908" spans="3:17" x14ac:dyDescent="0.25">
      <c r="C12908" s="12"/>
      <c r="D12908" s="7"/>
      <c r="P12908" s="14"/>
      <c r="Q12908" s="13"/>
    </row>
    <row r="12909" spans="3:17" x14ac:dyDescent="0.25">
      <c r="C12909" s="12"/>
      <c r="D12909" s="7"/>
      <c r="P12909" s="14"/>
      <c r="Q12909" s="13"/>
    </row>
    <row r="12910" spans="3:17" x14ac:dyDescent="0.25">
      <c r="C12910" s="12"/>
      <c r="D12910" s="7"/>
      <c r="P12910" s="14"/>
      <c r="Q12910" s="13"/>
    </row>
    <row r="12911" spans="3:17" x14ac:dyDescent="0.25">
      <c r="C12911" s="12"/>
      <c r="D12911" s="7"/>
      <c r="P12911" s="14"/>
      <c r="Q12911" s="13"/>
    </row>
    <row r="12912" spans="3:17" x14ac:dyDescent="0.25">
      <c r="C12912" s="12"/>
      <c r="D12912" s="7"/>
      <c r="P12912" s="14"/>
      <c r="Q12912" s="13"/>
    </row>
    <row r="12913" spans="3:17" x14ac:dyDescent="0.25">
      <c r="C12913" s="12"/>
      <c r="D12913" s="7"/>
      <c r="P12913" s="14"/>
      <c r="Q12913" s="13"/>
    </row>
    <row r="12914" spans="3:17" x14ac:dyDescent="0.25">
      <c r="C12914" s="12"/>
      <c r="D12914" s="7"/>
      <c r="P12914" s="14"/>
      <c r="Q12914" s="13"/>
    </row>
    <row r="12915" spans="3:17" x14ac:dyDescent="0.25">
      <c r="C12915" s="12"/>
      <c r="D12915" s="7"/>
      <c r="P12915" s="14"/>
      <c r="Q12915" s="13"/>
    </row>
    <row r="12916" spans="3:17" x14ac:dyDescent="0.25">
      <c r="C12916" s="12"/>
      <c r="D12916" s="7"/>
      <c r="P12916" s="14"/>
      <c r="Q12916" s="13"/>
    </row>
    <row r="12917" spans="3:17" x14ac:dyDescent="0.25">
      <c r="C12917" s="12"/>
      <c r="D12917" s="7"/>
      <c r="P12917" s="14"/>
      <c r="Q12917" s="13"/>
    </row>
    <row r="12918" spans="3:17" x14ac:dyDescent="0.25">
      <c r="C12918" s="12"/>
      <c r="D12918" s="7"/>
      <c r="P12918" s="14"/>
      <c r="Q12918" s="13"/>
    </row>
    <row r="12919" spans="3:17" x14ac:dyDescent="0.25">
      <c r="C12919" s="12"/>
      <c r="D12919" s="7"/>
      <c r="P12919" s="14"/>
      <c r="Q12919" s="13"/>
    </row>
    <row r="12920" spans="3:17" x14ac:dyDescent="0.25">
      <c r="C12920" s="12"/>
      <c r="D12920" s="7"/>
      <c r="P12920" s="14"/>
      <c r="Q12920" s="13"/>
    </row>
    <row r="12921" spans="3:17" x14ac:dyDescent="0.25">
      <c r="C12921" s="12"/>
      <c r="D12921" s="7"/>
      <c r="P12921" s="14"/>
      <c r="Q12921" s="13"/>
    </row>
    <row r="12922" spans="3:17" x14ac:dyDescent="0.25">
      <c r="C12922" s="12"/>
      <c r="D12922" s="7"/>
      <c r="P12922" s="14"/>
      <c r="Q12922" s="13"/>
    </row>
    <row r="12923" spans="3:17" x14ac:dyDescent="0.25">
      <c r="C12923" s="12"/>
      <c r="D12923" s="7"/>
      <c r="P12923" s="14"/>
      <c r="Q12923" s="13"/>
    </row>
    <row r="12924" spans="3:17" x14ac:dyDescent="0.25">
      <c r="C12924" s="12"/>
      <c r="D12924" s="7"/>
      <c r="P12924" s="14"/>
      <c r="Q12924" s="13"/>
    </row>
    <row r="12925" spans="3:17" x14ac:dyDescent="0.25">
      <c r="C12925" s="12"/>
      <c r="D12925" s="7"/>
      <c r="P12925" s="14"/>
      <c r="Q12925" s="13"/>
    </row>
    <row r="12926" spans="3:17" x14ac:dyDescent="0.25">
      <c r="C12926" s="12"/>
      <c r="D12926" s="7"/>
      <c r="P12926" s="14"/>
      <c r="Q12926" s="13"/>
    </row>
    <row r="12927" spans="3:17" x14ac:dyDescent="0.25">
      <c r="C12927" s="12"/>
      <c r="D12927" s="7"/>
      <c r="P12927" s="14"/>
      <c r="Q12927" s="13"/>
    </row>
    <row r="12928" spans="3:17" x14ac:dyDescent="0.25">
      <c r="C12928" s="12"/>
      <c r="D12928" s="7"/>
      <c r="P12928" s="14"/>
      <c r="Q12928" s="13"/>
    </row>
    <row r="12929" spans="3:17" x14ac:dyDescent="0.25">
      <c r="C12929" s="12"/>
      <c r="D12929" s="7"/>
      <c r="P12929" s="14"/>
      <c r="Q12929" s="13"/>
    </row>
    <row r="12930" spans="3:17" x14ac:dyDescent="0.25">
      <c r="C12930" s="12"/>
      <c r="D12930" s="7"/>
      <c r="P12930" s="14"/>
      <c r="Q12930" s="13"/>
    </row>
    <row r="12931" spans="3:17" x14ac:dyDescent="0.25">
      <c r="C12931" s="12"/>
      <c r="D12931" s="7"/>
      <c r="P12931" s="14"/>
      <c r="Q12931" s="13"/>
    </row>
    <row r="12932" spans="3:17" x14ac:dyDescent="0.25">
      <c r="C12932" s="12"/>
      <c r="D12932" s="7"/>
      <c r="P12932" s="14"/>
      <c r="Q12932" s="13"/>
    </row>
    <row r="12933" spans="3:17" x14ac:dyDescent="0.25">
      <c r="C12933" s="12"/>
      <c r="D12933" s="7"/>
      <c r="P12933" s="14"/>
      <c r="Q12933" s="13"/>
    </row>
    <row r="12934" spans="3:17" x14ac:dyDescent="0.25">
      <c r="C12934" s="12"/>
      <c r="D12934" s="7"/>
      <c r="P12934" s="14"/>
      <c r="Q12934" s="13"/>
    </row>
    <row r="12935" spans="3:17" x14ac:dyDescent="0.25">
      <c r="C12935" s="12"/>
      <c r="D12935" s="7"/>
      <c r="P12935" s="14"/>
      <c r="Q12935" s="13"/>
    </row>
    <row r="12936" spans="3:17" x14ac:dyDescent="0.25">
      <c r="C12936" s="12"/>
      <c r="D12936" s="7"/>
      <c r="P12936" s="14"/>
      <c r="Q12936" s="13"/>
    </row>
    <row r="12937" spans="3:17" x14ac:dyDescent="0.25">
      <c r="C12937" s="12"/>
      <c r="D12937" s="7"/>
      <c r="P12937" s="14"/>
      <c r="Q12937" s="13"/>
    </row>
    <row r="12938" spans="3:17" x14ac:dyDescent="0.25">
      <c r="C12938" s="12"/>
      <c r="D12938" s="7"/>
      <c r="P12938" s="14"/>
      <c r="Q12938" s="13"/>
    </row>
    <row r="12939" spans="3:17" x14ac:dyDescent="0.25">
      <c r="C12939" s="12"/>
      <c r="D12939" s="7"/>
      <c r="P12939" s="14"/>
      <c r="Q12939" s="13"/>
    </row>
    <row r="12940" spans="3:17" x14ac:dyDescent="0.25">
      <c r="C12940" s="12"/>
      <c r="D12940" s="7"/>
      <c r="P12940" s="14"/>
      <c r="Q12940" s="13"/>
    </row>
    <row r="12941" spans="3:17" x14ac:dyDescent="0.25">
      <c r="C12941" s="12"/>
      <c r="D12941" s="7"/>
      <c r="P12941" s="14"/>
      <c r="Q12941" s="13"/>
    </row>
    <row r="12942" spans="3:17" x14ac:dyDescent="0.25">
      <c r="C12942" s="12"/>
      <c r="D12942" s="7"/>
      <c r="P12942" s="14"/>
      <c r="Q12942" s="13"/>
    </row>
    <row r="12943" spans="3:17" x14ac:dyDescent="0.25">
      <c r="C12943" s="12"/>
      <c r="D12943" s="7"/>
      <c r="P12943" s="14"/>
      <c r="Q12943" s="13"/>
    </row>
    <row r="12944" spans="3:17" x14ac:dyDescent="0.25">
      <c r="C12944" s="12"/>
      <c r="D12944" s="7"/>
      <c r="P12944" s="14"/>
      <c r="Q12944" s="13"/>
    </row>
    <row r="12945" spans="3:17" x14ac:dyDescent="0.25">
      <c r="C12945" s="12"/>
      <c r="D12945" s="7"/>
      <c r="P12945" s="14"/>
      <c r="Q12945" s="13"/>
    </row>
    <row r="12946" spans="3:17" x14ac:dyDescent="0.25">
      <c r="C12946" s="12"/>
      <c r="D12946" s="7"/>
      <c r="P12946" s="14"/>
      <c r="Q12946" s="13"/>
    </row>
    <row r="12947" spans="3:17" x14ac:dyDescent="0.25">
      <c r="C12947" s="12"/>
      <c r="D12947" s="7"/>
      <c r="P12947" s="14"/>
      <c r="Q12947" s="13"/>
    </row>
    <row r="12948" spans="3:17" x14ac:dyDescent="0.25">
      <c r="C12948" s="12"/>
      <c r="D12948" s="7"/>
      <c r="P12948" s="14"/>
      <c r="Q12948" s="13"/>
    </row>
    <row r="12949" spans="3:17" x14ac:dyDescent="0.25">
      <c r="C12949" s="12"/>
      <c r="D12949" s="7"/>
      <c r="P12949" s="14"/>
      <c r="Q12949" s="13"/>
    </row>
    <row r="12950" spans="3:17" x14ac:dyDescent="0.25">
      <c r="C12950" s="12"/>
      <c r="D12950" s="7"/>
      <c r="P12950" s="14"/>
      <c r="Q12950" s="13"/>
    </row>
    <row r="12951" spans="3:17" x14ac:dyDescent="0.25">
      <c r="C12951" s="12"/>
      <c r="D12951" s="7"/>
      <c r="P12951" s="14"/>
      <c r="Q12951" s="13"/>
    </row>
    <row r="12952" spans="3:17" x14ac:dyDescent="0.25">
      <c r="C12952" s="12"/>
      <c r="D12952" s="7"/>
      <c r="P12952" s="14"/>
      <c r="Q12952" s="13"/>
    </row>
    <row r="12953" spans="3:17" x14ac:dyDescent="0.25">
      <c r="C12953" s="12"/>
      <c r="D12953" s="7"/>
      <c r="P12953" s="14"/>
      <c r="Q12953" s="13"/>
    </row>
    <row r="12954" spans="3:17" x14ac:dyDescent="0.25">
      <c r="C12954" s="12"/>
      <c r="D12954" s="7"/>
      <c r="P12954" s="14"/>
      <c r="Q12954" s="13"/>
    </row>
    <row r="12955" spans="3:17" x14ac:dyDescent="0.25">
      <c r="C12955" s="12"/>
      <c r="D12955" s="7"/>
      <c r="P12955" s="14"/>
      <c r="Q12955" s="13"/>
    </row>
    <row r="12956" spans="3:17" x14ac:dyDescent="0.25">
      <c r="C12956" s="12"/>
      <c r="D12956" s="7"/>
      <c r="P12956" s="14"/>
      <c r="Q12956" s="13"/>
    </row>
    <row r="12957" spans="3:17" x14ac:dyDescent="0.25">
      <c r="C12957" s="12"/>
      <c r="D12957" s="7"/>
      <c r="P12957" s="14"/>
      <c r="Q12957" s="13"/>
    </row>
    <row r="12958" spans="3:17" x14ac:dyDescent="0.25">
      <c r="C12958" s="12"/>
      <c r="D12958" s="7"/>
      <c r="P12958" s="14"/>
      <c r="Q12958" s="13"/>
    </row>
    <row r="12959" spans="3:17" x14ac:dyDescent="0.25">
      <c r="C12959" s="12"/>
      <c r="D12959" s="7"/>
      <c r="P12959" s="14"/>
      <c r="Q12959" s="13"/>
    </row>
    <row r="12960" spans="3:17" x14ac:dyDescent="0.25">
      <c r="C12960" s="12"/>
      <c r="D12960" s="7"/>
      <c r="P12960" s="14"/>
      <c r="Q12960" s="13"/>
    </row>
    <row r="12961" spans="3:17" x14ac:dyDescent="0.25">
      <c r="C12961" s="12"/>
      <c r="D12961" s="7"/>
      <c r="P12961" s="14"/>
      <c r="Q12961" s="13"/>
    </row>
    <row r="12962" spans="3:17" x14ac:dyDescent="0.25">
      <c r="C12962" s="12"/>
      <c r="D12962" s="7"/>
      <c r="P12962" s="14"/>
      <c r="Q12962" s="13"/>
    </row>
    <row r="12963" spans="3:17" x14ac:dyDescent="0.25">
      <c r="C12963" s="12"/>
      <c r="D12963" s="7"/>
      <c r="P12963" s="14"/>
      <c r="Q12963" s="13"/>
    </row>
    <row r="12964" spans="3:17" x14ac:dyDescent="0.25">
      <c r="C12964" s="12"/>
      <c r="D12964" s="7"/>
      <c r="P12964" s="14"/>
      <c r="Q12964" s="13"/>
    </row>
    <row r="12965" spans="3:17" x14ac:dyDescent="0.25">
      <c r="C12965" s="12"/>
      <c r="D12965" s="7"/>
      <c r="P12965" s="14"/>
      <c r="Q12965" s="13"/>
    </row>
    <row r="12966" spans="3:17" x14ac:dyDescent="0.25">
      <c r="C12966" s="12"/>
      <c r="D12966" s="7"/>
      <c r="P12966" s="14"/>
      <c r="Q12966" s="13"/>
    </row>
    <row r="12967" spans="3:17" x14ac:dyDescent="0.25">
      <c r="C12967" s="12"/>
      <c r="D12967" s="7"/>
      <c r="P12967" s="14"/>
      <c r="Q12967" s="13"/>
    </row>
    <row r="12968" spans="3:17" x14ac:dyDescent="0.25">
      <c r="C12968" s="12"/>
      <c r="D12968" s="7"/>
      <c r="P12968" s="14"/>
      <c r="Q12968" s="13"/>
    </row>
    <row r="12969" spans="3:17" x14ac:dyDescent="0.25">
      <c r="C12969" s="12"/>
      <c r="D12969" s="7"/>
      <c r="P12969" s="14"/>
      <c r="Q12969" s="13"/>
    </row>
    <row r="12970" spans="3:17" x14ac:dyDescent="0.25">
      <c r="C12970" s="12"/>
      <c r="D12970" s="7"/>
      <c r="P12970" s="14"/>
      <c r="Q12970" s="13"/>
    </row>
    <row r="12971" spans="3:17" x14ac:dyDescent="0.25">
      <c r="C12971" s="12"/>
      <c r="D12971" s="7"/>
      <c r="P12971" s="14"/>
      <c r="Q12971" s="13"/>
    </row>
    <row r="12972" spans="3:17" x14ac:dyDescent="0.25">
      <c r="C12972" s="12"/>
      <c r="D12972" s="7"/>
      <c r="P12972" s="14"/>
      <c r="Q12972" s="13"/>
    </row>
    <row r="12973" spans="3:17" x14ac:dyDescent="0.25">
      <c r="C12973" s="12"/>
      <c r="D12973" s="7"/>
      <c r="P12973" s="14"/>
      <c r="Q12973" s="13"/>
    </row>
    <row r="12974" spans="3:17" x14ac:dyDescent="0.25">
      <c r="C12974" s="12"/>
      <c r="D12974" s="7"/>
      <c r="P12974" s="14"/>
      <c r="Q12974" s="13"/>
    </row>
    <row r="12975" spans="3:17" x14ac:dyDescent="0.25">
      <c r="C12975" s="12"/>
      <c r="D12975" s="7"/>
      <c r="P12975" s="14"/>
      <c r="Q12975" s="13"/>
    </row>
    <row r="12976" spans="3:17" x14ac:dyDescent="0.25">
      <c r="C12976" s="12"/>
      <c r="D12976" s="7"/>
      <c r="P12976" s="14"/>
      <c r="Q12976" s="13"/>
    </row>
    <row r="12977" spans="3:17" x14ac:dyDescent="0.25">
      <c r="C12977" s="12"/>
      <c r="D12977" s="7"/>
      <c r="P12977" s="14"/>
      <c r="Q12977" s="13"/>
    </row>
    <row r="12978" spans="3:17" x14ac:dyDescent="0.25">
      <c r="C12978" s="12"/>
      <c r="D12978" s="7"/>
      <c r="P12978" s="14"/>
      <c r="Q12978" s="13"/>
    </row>
    <row r="12979" spans="3:17" x14ac:dyDescent="0.25">
      <c r="C12979" s="12"/>
      <c r="D12979" s="7"/>
      <c r="P12979" s="14"/>
      <c r="Q12979" s="13"/>
    </row>
    <row r="12980" spans="3:17" x14ac:dyDescent="0.25">
      <c r="C12980" s="12"/>
      <c r="D12980" s="7"/>
      <c r="P12980" s="14"/>
      <c r="Q12980" s="13"/>
    </row>
    <row r="12981" spans="3:17" x14ac:dyDescent="0.25">
      <c r="C12981" s="12"/>
      <c r="D12981" s="7"/>
      <c r="P12981" s="14"/>
      <c r="Q12981" s="13"/>
    </row>
    <row r="12982" spans="3:17" x14ac:dyDescent="0.25">
      <c r="C12982" s="12"/>
      <c r="D12982" s="7"/>
      <c r="P12982" s="14"/>
      <c r="Q12982" s="13"/>
    </row>
    <row r="12983" spans="3:17" x14ac:dyDescent="0.25">
      <c r="C12983" s="12"/>
      <c r="D12983" s="7"/>
      <c r="P12983" s="14"/>
      <c r="Q12983" s="13"/>
    </row>
    <row r="12984" spans="3:17" x14ac:dyDescent="0.25">
      <c r="C12984" s="12"/>
      <c r="D12984" s="7"/>
      <c r="P12984" s="14"/>
      <c r="Q12984" s="13"/>
    </row>
    <row r="12985" spans="3:17" x14ac:dyDescent="0.25">
      <c r="C12985" s="12"/>
      <c r="D12985" s="7"/>
      <c r="P12985" s="14"/>
      <c r="Q12985" s="13"/>
    </row>
    <row r="12986" spans="3:17" x14ac:dyDescent="0.25">
      <c r="C12986" s="12"/>
      <c r="D12986" s="7"/>
      <c r="P12986" s="14"/>
      <c r="Q12986" s="13"/>
    </row>
    <row r="12987" spans="3:17" x14ac:dyDescent="0.25">
      <c r="C12987" s="12"/>
      <c r="D12987" s="7"/>
      <c r="P12987" s="14"/>
      <c r="Q12987" s="13"/>
    </row>
    <row r="12988" spans="3:17" x14ac:dyDescent="0.25">
      <c r="C12988" s="12"/>
      <c r="D12988" s="7"/>
      <c r="P12988" s="14"/>
      <c r="Q12988" s="13"/>
    </row>
    <row r="12989" spans="3:17" x14ac:dyDescent="0.25">
      <c r="C12989" s="12"/>
      <c r="D12989" s="7"/>
      <c r="P12989" s="14"/>
      <c r="Q12989" s="13"/>
    </row>
    <row r="12990" spans="3:17" x14ac:dyDescent="0.25">
      <c r="C12990" s="12"/>
      <c r="D12990" s="7"/>
      <c r="P12990" s="14"/>
      <c r="Q12990" s="13"/>
    </row>
    <row r="12991" spans="3:17" x14ac:dyDescent="0.25">
      <c r="C12991" s="12"/>
      <c r="D12991" s="7"/>
      <c r="P12991" s="14"/>
      <c r="Q12991" s="13"/>
    </row>
    <row r="12992" spans="3:17" x14ac:dyDescent="0.25">
      <c r="C12992" s="12"/>
      <c r="D12992" s="7"/>
      <c r="P12992" s="14"/>
      <c r="Q12992" s="13"/>
    </row>
    <row r="12993" spans="3:17" x14ac:dyDescent="0.25">
      <c r="C12993" s="12"/>
      <c r="D12993" s="7"/>
      <c r="P12993" s="14"/>
      <c r="Q12993" s="13"/>
    </row>
    <row r="12994" spans="3:17" x14ac:dyDescent="0.25">
      <c r="C12994" s="12"/>
      <c r="D12994" s="7"/>
      <c r="P12994" s="14"/>
      <c r="Q12994" s="13"/>
    </row>
    <row r="12995" spans="3:17" x14ac:dyDescent="0.25">
      <c r="C12995" s="12"/>
      <c r="D12995" s="7"/>
      <c r="P12995" s="14"/>
      <c r="Q12995" s="13"/>
    </row>
    <row r="12996" spans="3:17" x14ac:dyDescent="0.25">
      <c r="C12996" s="12"/>
      <c r="D12996" s="7"/>
      <c r="P12996" s="14"/>
      <c r="Q12996" s="13"/>
    </row>
    <row r="12997" spans="3:17" x14ac:dyDescent="0.25">
      <c r="C12997" s="12"/>
      <c r="D12997" s="7"/>
      <c r="P12997" s="14"/>
      <c r="Q12997" s="13"/>
    </row>
    <row r="12998" spans="3:17" x14ac:dyDescent="0.25">
      <c r="C12998" s="12"/>
      <c r="D12998" s="7"/>
      <c r="P12998" s="14"/>
      <c r="Q12998" s="13"/>
    </row>
    <row r="12999" spans="3:17" x14ac:dyDescent="0.25">
      <c r="C12999" s="12"/>
      <c r="D12999" s="7"/>
      <c r="P12999" s="14"/>
      <c r="Q12999" s="13"/>
    </row>
    <row r="13000" spans="3:17" x14ac:dyDescent="0.25">
      <c r="C13000" s="12"/>
      <c r="D13000" s="7"/>
      <c r="P13000" s="14"/>
      <c r="Q13000" s="13"/>
    </row>
    <row r="13001" spans="3:17" x14ac:dyDescent="0.25">
      <c r="C13001" s="12"/>
      <c r="D13001" s="7"/>
      <c r="P13001" s="14"/>
      <c r="Q13001" s="13"/>
    </row>
    <row r="13002" spans="3:17" x14ac:dyDescent="0.25">
      <c r="C13002" s="12"/>
      <c r="D13002" s="7"/>
      <c r="P13002" s="14"/>
      <c r="Q13002" s="13"/>
    </row>
    <row r="13003" spans="3:17" x14ac:dyDescent="0.25">
      <c r="C13003" s="12"/>
      <c r="D13003" s="7"/>
      <c r="P13003" s="14"/>
      <c r="Q13003" s="13"/>
    </row>
    <row r="13004" spans="3:17" x14ac:dyDescent="0.25">
      <c r="C13004" s="12"/>
      <c r="D13004" s="7"/>
      <c r="P13004" s="14"/>
      <c r="Q13004" s="13"/>
    </row>
    <row r="13005" spans="3:17" x14ac:dyDescent="0.25">
      <c r="C13005" s="12"/>
      <c r="D13005" s="7"/>
      <c r="P13005" s="14"/>
      <c r="Q13005" s="13"/>
    </row>
    <row r="13006" spans="3:17" x14ac:dyDescent="0.25">
      <c r="C13006" s="12"/>
      <c r="D13006" s="7"/>
      <c r="P13006" s="14"/>
      <c r="Q13006" s="13"/>
    </row>
    <row r="13007" spans="3:17" x14ac:dyDescent="0.25">
      <c r="C13007" s="12"/>
      <c r="D13007" s="7"/>
      <c r="P13007" s="14"/>
      <c r="Q13007" s="13"/>
    </row>
    <row r="13008" spans="3:17" x14ac:dyDescent="0.25">
      <c r="C13008" s="12"/>
      <c r="D13008" s="7"/>
      <c r="P13008" s="14"/>
      <c r="Q13008" s="13"/>
    </row>
    <row r="13009" spans="3:17" x14ac:dyDescent="0.25">
      <c r="C13009" s="12"/>
      <c r="D13009" s="7"/>
      <c r="P13009" s="14"/>
      <c r="Q13009" s="13"/>
    </row>
    <row r="13010" spans="3:17" x14ac:dyDescent="0.25">
      <c r="C13010" s="12"/>
      <c r="D13010" s="7"/>
      <c r="P13010" s="14"/>
      <c r="Q13010" s="13"/>
    </row>
    <row r="13011" spans="3:17" x14ac:dyDescent="0.25">
      <c r="C13011" s="12"/>
      <c r="D13011" s="7"/>
      <c r="P13011" s="14"/>
      <c r="Q13011" s="13"/>
    </row>
    <row r="13012" spans="3:17" x14ac:dyDescent="0.25">
      <c r="C13012" s="12"/>
      <c r="D13012" s="7"/>
      <c r="P13012" s="14"/>
      <c r="Q13012" s="13"/>
    </row>
    <row r="13013" spans="3:17" x14ac:dyDescent="0.25">
      <c r="C13013" s="12"/>
      <c r="D13013" s="7"/>
      <c r="P13013" s="14"/>
      <c r="Q13013" s="13"/>
    </row>
    <row r="13014" spans="3:17" x14ac:dyDescent="0.25">
      <c r="C13014" s="12"/>
      <c r="D13014" s="7"/>
      <c r="P13014" s="14"/>
      <c r="Q13014" s="13"/>
    </row>
    <row r="13015" spans="3:17" x14ac:dyDescent="0.25">
      <c r="C13015" s="12"/>
      <c r="D13015" s="7"/>
      <c r="P13015" s="14"/>
      <c r="Q13015" s="13"/>
    </row>
    <row r="13016" spans="3:17" x14ac:dyDescent="0.25">
      <c r="C13016" s="12"/>
      <c r="D13016" s="7"/>
      <c r="P13016" s="14"/>
      <c r="Q13016" s="13"/>
    </row>
    <row r="13017" spans="3:17" x14ac:dyDescent="0.25">
      <c r="C13017" s="12"/>
      <c r="D13017" s="7"/>
      <c r="P13017" s="14"/>
      <c r="Q13017" s="13"/>
    </row>
    <row r="13018" spans="3:17" x14ac:dyDescent="0.25">
      <c r="C13018" s="12"/>
      <c r="D13018" s="7"/>
      <c r="P13018" s="14"/>
      <c r="Q13018" s="13"/>
    </row>
    <row r="13019" spans="3:17" x14ac:dyDescent="0.25">
      <c r="C13019" s="12"/>
      <c r="D13019" s="7"/>
      <c r="P13019" s="14"/>
      <c r="Q13019" s="13"/>
    </row>
    <row r="13020" spans="3:17" x14ac:dyDescent="0.25">
      <c r="C13020" s="12"/>
      <c r="D13020" s="7"/>
      <c r="P13020" s="14"/>
      <c r="Q13020" s="13"/>
    </row>
    <row r="13021" spans="3:17" x14ac:dyDescent="0.25">
      <c r="C13021" s="12"/>
      <c r="D13021" s="7"/>
      <c r="P13021" s="14"/>
      <c r="Q13021" s="13"/>
    </row>
    <row r="13022" spans="3:17" x14ac:dyDescent="0.25">
      <c r="C13022" s="12"/>
      <c r="D13022" s="7"/>
      <c r="P13022" s="14"/>
      <c r="Q13022" s="13"/>
    </row>
    <row r="13023" spans="3:17" x14ac:dyDescent="0.25">
      <c r="C13023" s="12"/>
      <c r="D13023" s="7"/>
      <c r="P13023" s="14"/>
      <c r="Q13023" s="13"/>
    </row>
    <row r="13024" spans="3:17" x14ac:dyDescent="0.25">
      <c r="C13024" s="12"/>
      <c r="D13024" s="7"/>
      <c r="P13024" s="14"/>
      <c r="Q13024" s="13"/>
    </row>
    <row r="13025" spans="3:17" x14ac:dyDescent="0.25">
      <c r="C13025" s="12"/>
      <c r="D13025" s="7"/>
      <c r="P13025" s="14"/>
      <c r="Q13025" s="13"/>
    </row>
    <row r="13026" spans="3:17" x14ac:dyDescent="0.25">
      <c r="C13026" s="12"/>
      <c r="D13026" s="7"/>
      <c r="P13026" s="14"/>
      <c r="Q13026" s="13"/>
    </row>
    <row r="13027" spans="3:17" x14ac:dyDescent="0.25">
      <c r="C13027" s="12"/>
      <c r="D13027" s="7"/>
      <c r="P13027" s="14"/>
      <c r="Q13027" s="13"/>
    </row>
    <row r="13028" spans="3:17" x14ac:dyDescent="0.25">
      <c r="C13028" s="12"/>
      <c r="D13028" s="7"/>
      <c r="P13028" s="14"/>
      <c r="Q13028" s="13"/>
    </row>
    <row r="13029" spans="3:17" x14ac:dyDescent="0.25">
      <c r="C13029" s="12"/>
      <c r="D13029" s="7"/>
      <c r="P13029" s="14"/>
      <c r="Q13029" s="13"/>
    </row>
    <row r="13030" spans="3:17" x14ac:dyDescent="0.25">
      <c r="C13030" s="12"/>
      <c r="D13030" s="7"/>
      <c r="P13030" s="14"/>
      <c r="Q13030" s="13"/>
    </row>
    <row r="13031" spans="3:17" x14ac:dyDescent="0.25">
      <c r="C13031" s="12"/>
      <c r="D13031" s="7"/>
      <c r="P13031" s="14"/>
      <c r="Q13031" s="13"/>
    </row>
    <row r="13032" spans="3:17" x14ac:dyDescent="0.25">
      <c r="C13032" s="12"/>
      <c r="D13032" s="7"/>
      <c r="P13032" s="14"/>
      <c r="Q13032" s="13"/>
    </row>
    <row r="13033" spans="3:17" x14ac:dyDescent="0.25">
      <c r="C13033" s="12"/>
      <c r="D13033" s="7"/>
      <c r="P13033" s="14"/>
      <c r="Q13033" s="13"/>
    </row>
    <row r="13034" spans="3:17" x14ac:dyDescent="0.25">
      <c r="C13034" s="12"/>
      <c r="D13034" s="7"/>
      <c r="P13034" s="14"/>
      <c r="Q13034" s="13"/>
    </row>
    <row r="13035" spans="3:17" x14ac:dyDescent="0.25">
      <c r="C13035" s="12"/>
      <c r="D13035" s="7"/>
      <c r="P13035" s="14"/>
      <c r="Q13035" s="13"/>
    </row>
    <row r="13036" spans="3:17" x14ac:dyDescent="0.25">
      <c r="C13036" s="12"/>
      <c r="D13036" s="7"/>
      <c r="P13036" s="14"/>
      <c r="Q13036" s="13"/>
    </row>
    <row r="13037" spans="3:17" x14ac:dyDescent="0.25">
      <c r="C13037" s="12"/>
      <c r="D13037" s="7"/>
      <c r="P13037" s="14"/>
      <c r="Q13037" s="13"/>
    </row>
    <row r="13038" spans="3:17" x14ac:dyDescent="0.25">
      <c r="C13038" s="12"/>
      <c r="D13038" s="7"/>
      <c r="P13038" s="14"/>
      <c r="Q13038" s="13"/>
    </row>
    <row r="13039" spans="3:17" x14ac:dyDescent="0.25">
      <c r="C13039" s="12"/>
      <c r="D13039" s="7"/>
      <c r="P13039" s="14"/>
      <c r="Q13039" s="13"/>
    </row>
    <row r="13040" spans="3:17" x14ac:dyDescent="0.25">
      <c r="C13040" s="12"/>
      <c r="D13040" s="7"/>
      <c r="P13040" s="14"/>
      <c r="Q13040" s="13"/>
    </row>
    <row r="13041" spans="3:17" x14ac:dyDescent="0.25">
      <c r="C13041" s="12"/>
      <c r="D13041" s="7"/>
      <c r="P13041" s="14"/>
      <c r="Q13041" s="13"/>
    </row>
    <row r="13042" spans="3:17" x14ac:dyDescent="0.25">
      <c r="C13042" s="12"/>
      <c r="D13042" s="7"/>
      <c r="P13042" s="14"/>
      <c r="Q13042" s="13"/>
    </row>
    <row r="13043" spans="3:17" x14ac:dyDescent="0.25">
      <c r="C13043" s="12"/>
      <c r="D13043" s="7"/>
      <c r="P13043" s="14"/>
      <c r="Q13043" s="13"/>
    </row>
    <row r="13044" spans="3:17" x14ac:dyDescent="0.25">
      <c r="C13044" s="12"/>
      <c r="D13044" s="7"/>
      <c r="P13044" s="14"/>
      <c r="Q13044" s="13"/>
    </row>
    <row r="13045" spans="3:17" x14ac:dyDescent="0.25">
      <c r="C13045" s="12"/>
      <c r="D13045" s="7"/>
      <c r="P13045" s="14"/>
      <c r="Q13045" s="13"/>
    </row>
    <row r="13046" spans="3:17" x14ac:dyDescent="0.25">
      <c r="C13046" s="12"/>
      <c r="D13046" s="7"/>
      <c r="P13046" s="14"/>
      <c r="Q13046" s="13"/>
    </row>
    <row r="13047" spans="3:17" x14ac:dyDescent="0.25">
      <c r="C13047" s="12"/>
      <c r="D13047" s="7"/>
      <c r="P13047" s="14"/>
      <c r="Q13047" s="13"/>
    </row>
    <row r="13048" spans="3:17" x14ac:dyDescent="0.25">
      <c r="C13048" s="12"/>
      <c r="D13048" s="7"/>
      <c r="P13048" s="14"/>
      <c r="Q13048" s="13"/>
    </row>
    <row r="13049" spans="3:17" x14ac:dyDescent="0.25">
      <c r="C13049" s="12"/>
      <c r="D13049" s="7"/>
      <c r="P13049" s="14"/>
      <c r="Q13049" s="13"/>
    </row>
    <row r="13050" spans="3:17" x14ac:dyDescent="0.25">
      <c r="C13050" s="12"/>
      <c r="D13050" s="7"/>
      <c r="P13050" s="14"/>
      <c r="Q13050" s="13"/>
    </row>
    <row r="13051" spans="3:17" x14ac:dyDescent="0.25">
      <c r="C13051" s="12"/>
      <c r="D13051" s="7"/>
      <c r="P13051" s="14"/>
      <c r="Q13051" s="13"/>
    </row>
    <row r="13052" spans="3:17" x14ac:dyDescent="0.25">
      <c r="C13052" s="12"/>
      <c r="D13052" s="7"/>
      <c r="P13052" s="14"/>
      <c r="Q13052" s="13"/>
    </row>
    <row r="13053" spans="3:17" x14ac:dyDescent="0.25">
      <c r="C13053" s="12"/>
      <c r="D13053" s="7"/>
      <c r="P13053" s="14"/>
      <c r="Q13053" s="13"/>
    </row>
    <row r="13054" spans="3:17" x14ac:dyDescent="0.25">
      <c r="C13054" s="12"/>
      <c r="D13054" s="7"/>
      <c r="P13054" s="14"/>
      <c r="Q13054" s="13"/>
    </row>
    <row r="13055" spans="3:17" x14ac:dyDescent="0.25">
      <c r="C13055" s="12"/>
      <c r="D13055" s="7"/>
      <c r="P13055" s="14"/>
      <c r="Q13055" s="13"/>
    </row>
    <row r="13056" spans="3:17" x14ac:dyDescent="0.25">
      <c r="C13056" s="12"/>
      <c r="D13056" s="7"/>
      <c r="P13056" s="14"/>
      <c r="Q13056" s="13"/>
    </row>
    <row r="13057" spans="3:17" x14ac:dyDescent="0.25">
      <c r="C13057" s="12"/>
      <c r="D13057" s="7"/>
      <c r="P13057" s="14"/>
      <c r="Q13057" s="13"/>
    </row>
    <row r="13058" spans="3:17" x14ac:dyDescent="0.25">
      <c r="C13058" s="12"/>
      <c r="D13058" s="7"/>
      <c r="P13058" s="14"/>
      <c r="Q13058" s="13"/>
    </row>
    <row r="13059" spans="3:17" x14ac:dyDescent="0.25">
      <c r="C13059" s="12"/>
      <c r="D13059" s="7"/>
      <c r="P13059" s="14"/>
      <c r="Q13059" s="13"/>
    </row>
    <row r="13060" spans="3:17" x14ac:dyDescent="0.25">
      <c r="C13060" s="12"/>
      <c r="D13060" s="7"/>
      <c r="P13060" s="14"/>
      <c r="Q13060" s="13"/>
    </row>
    <row r="13061" spans="3:17" x14ac:dyDescent="0.25">
      <c r="C13061" s="12"/>
      <c r="D13061" s="7"/>
      <c r="P13061" s="14"/>
      <c r="Q13061" s="13"/>
    </row>
    <row r="13062" spans="3:17" x14ac:dyDescent="0.25">
      <c r="C13062" s="12"/>
      <c r="D13062" s="7"/>
      <c r="P13062" s="14"/>
      <c r="Q13062" s="13"/>
    </row>
    <row r="13063" spans="3:17" x14ac:dyDescent="0.25">
      <c r="C13063" s="12"/>
      <c r="D13063" s="7"/>
      <c r="P13063" s="14"/>
      <c r="Q13063" s="13"/>
    </row>
    <row r="13064" spans="3:17" x14ac:dyDescent="0.25">
      <c r="C13064" s="12"/>
      <c r="D13064" s="7"/>
      <c r="P13064" s="14"/>
      <c r="Q13064" s="13"/>
    </row>
    <row r="13065" spans="3:17" x14ac:dyDescent="0.25">
      <c r="C13065" s="12"/>
      <c r="D13065" s="7"/>
      <c r="P13065" s="14"/>
      <c r="Q13065" s="13"/>
    </row>
    <row r="13066" spans="3:17" x14ac:dyDescent="0.25">
      <c r="C13066" s="12"/>
      <c r="D13066" s="7"/>
      <c r="P13066" s="14"/>
      <c r="Q13066" s="13"/>
    </row>
    <row r="13067" spans="3:17" x14ac:dyDescent="0.25">
      <c r="C13067" s="12"/>
      <c r="D13067" s="7"/>
      <c r="P13067" s="14"/>
      <c r="Q13067" s="13"/>
    </row>
    <row r="13068" spans="3:17" x14ac:dyDescent="0.25">
      <c r="C13068" s="12"/>
      <c r="D13068" s="7"/>
      <c r="P13068" s="14"/>
      <c r="Q13068" s="13"/>
    </row>
    <row r="13069" spans="3:17" x14ac:dyDescent="0.25">
      <c r="C13069" s="12"/>
      <c r="D13069" s="7"/>
      <c r="P13069" s="14"/>
      <c r="Q13069" s="13"/>
    </row>
    <row r="13070" spans="3:17" x14ac:dyDescent="0.25">
      <c r="C13070" s="12"/>
      <c r="D13070" s="7"/>
      <c r="P13070" s="14"/>
      <c r="Q13070" s="13"/>
    </row>
    <row r="13071" spans="3:17" x14ac:dyDescent="0.25">
      <c r="C13071" s="12"/>
      <c r="D13071" s="7"/>
      <c r="P13071" s="14"/>
      <c r="Q13071" s="13"/>
    </row>
    <row r="13072" spans="3:17" x14ac:dyDescent="0.25">
      <c r="C13072" s="12"/>
      <c r="D13072" s="7"/>
      <c r="P13072" s="14"/>
      <c r="Q13072" s="13"/>
    </row>
    <row r="13073" spans="3:17" x14ac:dyDescent="0.25">
      <c r="C13073" s="12"/>
      <c r="D13073" s="7"/>
      <c r="P13073" s="14"/>
      <c r="Q13073" s="13"/>
    </row>
    <row r="13074" spans="3:17" x14ac:dyDescent="0.25">
      <c r="C13074" s="12"/>
      <c r="D13074" s="7"/>
      <c r="P13074" s="14"/>
      <c r="Q13074" s="13"/>
    </row>
    <row r="13075" spans="3:17" x14ac:dyDescent="0.25">
      <c r="C13075" s="12"/>
      <c r="D13075" s="7"/>
      <c r="P13075" s="14"/>
      <c r="Q13075" s="13"/>
    </row>
    <row r="13076" spans="3:17" x14ac:dyDescent="0.25">
      <c r="C13076" s="12"/>
      <c r="D13076" s="7"/>
      <c r="P13076" s="14"/>
      <c r="Q13076" s="13"/>
    </row>
    <row r="13077" spans="3:17" x14ac:dyDescent="0.25">
      <c r="C13077" s="12"/>
      <c r="D13077" s="7"/>
      <c r="P13077" s="14"/>
      <c r="Q13077" s="13"/>
    </row>
    <row r="13078" spans="3:17" x14ac:dyDescent="0.25">
      <c r="C13078" s="12"/>
      <c r="D13078" s="7"/>
      <c r="P13078" s="14"/>
      <c r="Q13078" s="13"/>
    </row>
    <row r="13079" spans="3:17" x14ac:dyDescent="0.25">
      <c r="C13079" s="12"/>
      <c r="D13079" s="7"/>
      <c r="P13079" s="14"/>
      <c r="Q13079" s="13"/>
    </row>
    <row r="13080" spans="3:17" x14ac:dyDescent="0.25">
      <c r="C13080" s="12"/>
      <c r="D13080" s="7"/>
      <c r="P13080" s="14"/>
      <c r="Q13080" s="13"/>
    </row>
    <row r="13081" spans="3:17" x14ac:dyDescent="0.25">
      <c r="C13081" s="12"/>
      <c r="D13081" s="7"/>
      <c r="P13081" s="14"/>
      <c r="Q13081" s="13"/>
    </row>
    <row r="13082" spans="3:17" x14ac:dyDescent="0.25">
      <c r="C13082" s="12"/>
      <c r="D13082" s="7"/>
      <c r="P13082" s="14"/>
      <c r="Q13082" s="13"/>
    </row>
    <row r="13083" spans="3:17" x14ac:dyDescent="0.25">
      <c r="C13083" s="12"/>
      <c r="D13083" s="7"/>
      <c r="P13083" s="14"/>
      <c r="Q13083" s="13"/>
    </row>
    <row r="13084" spans="3:17" x14ac:dyDescent="0.25">
      <c r="C13084" s="12"/>
      <c r="D13084" s="7"/>
      <c r="P13084" s="14"/>
      <c r="Q13084" s="13"/>
    </row>
    <row r="13085" spans="3:17" x14ac:dyDescent="0.25">
      <c r="C13085" s="12"/>
      <c r="D13085" s="7"/>
      <c r="P13085" s="14"/>
      <c r="Q13085" s="13"/>
    </row>
    <row r="13086" spans="3:17" x14ac:dyDescent="0.25">
      <c r="C13086" s="12"/>
      <c r="D13086" s="7"/>
      <c r="P13086" s="14"/>
      <c r="Q13086" s="13"/>
    </row>
    <row r="13087" spans="3:17" x14ac:dyDescent="0.25">
      <c r="C13087" s="12"/>
      <c r="D13087" s="7"/>
      <c r="P13087" s="14"/>
      <c r="Q13087" s="13"/>
    </row>
    <row r="13088" spans="3:17" x14ac:dyDescent="0.25">
      <c r="C13088" s="12"/>
      <c r="D13088" s="7"/>
      <c r="P13088" s="14"/>
      <c r="Q13088" s="13"/>
    </row>
    <row r="13089" spans="3:17" x14ac:dyDescent="0.25">
      <c r="C13089" s="12"/>
      <c r="D13089" s="7"/>
      <c r="P13089" s="14"/>
      <c r="Q13089" s="13"/>
    </row>
    <row r="13090" spans="3:17" x14ac:dyDescent="0.25">
      <c r="C13090" s="12"/>
      <c r="D13090" s="7"/>
      <c r="P13090" s="14"/>
      <c r="Q13090" s="13"/>
    </row>
    <row r="13091" spans="3:17" x14ac:dyDescent="0.25">
      <c r="C13091" s="12"/>
      <c r="D13091" s="7"/>
      <c r="P13091" s="14"/>
      <c r="Q13091" s="13"/>
    </row>
    <row r="13092" spans="3:17" x14ac:dyDescent="0.25">
      <c r="C13092" s="12"/>
      <c r="D13092" s="7"/>
      <c r="P13092" s="14"/>
      <c r="Q13092" s="13"/>
    </row>
    <row r="13093" spans="3:17" x14ac:dyDescent="0.25">
      <c r="C13093" s="12"/>
      <c r="D13093" s="7"/>
      <c r="P13093" s="14"/>
      <c r="Q13093" s="13"/>
    </row>
    <row r="13094" spans="3:17" x14ac:dyDescent="0.25">
      <c r="C13094" s="12"/>
      <c r="D13094" s="7"/>
      <c r="P13094" s="14"/>
      <c r="Q13094" s="13"/>
    </row>
    <row r="13095" spans="3:17" x14ac:dyDescent="0.25">
      <c r="C13095" s="12"/>
      <c r="D13095" s="7"/>
      <c r="P13095" s="14"/>
      <c r="Q13095" s="13"/>
    </row>
    <row r="13096" spans="3:17" x14ac:dyDescent="0.25">
      <c r="C13096" s="12"/>
      <c r="D13096" s="7"/>
      <c r="P13096" s="14"/>
      <c r="Q13096" s="13"/>
    </row>
    <row r="13097" spans="3:17" x14ac:dyDescent="0.25">
      <c r="C13097" s="12"/>
      <c r="D13097" s="7"/>
      <c r="P13097" s="14"/>
      <c r="Q13097" s="13"/>
    </row>
    <row r="13098" spans="3:17" x14ac:dyDescent="0.25">
      <c r="C13098" s="12"/>
      <c r="D13098" s="7"/>
      <c r="P13098" s="14"/>
      <c r="Q13098" s="13"/>
    </row>
    <row r="13099" spans="3:17" x14ac:dyDescent="0.25">
      <c r="C13099" s="12"/>
      <c r="D13099" s="7"/>
      <c r="P13099" s="14"/>
      <c r="Q13099" s="13"/>
    </row>
    <row r="13100" spans="3:17" x14ac:dyDescent="0.25">
      <c r="C13100" s="12"/>
      <c r="D13100" s="7"/>
      <c r="P13100" s="14"/>
      <c r="Q13100" s="13"/>
    </row>
    <row r="13101" spans="3:17" x14ac:dyDescent="0.25">
      <c r="C13101" s="12"/>
      <c r="D13101" s="7"/>
      <c r="P13101" s="14"/>
      <c r="Q13101" s="13"/>
    </row>
    <row r="13102" spans="3:17" x14ac:dyDescent="0.25">
      <c r="C13102" s="12"/>
      <c r="D13102" s="7"/>
      <c r="P13102" s="14"/>
      <c r="Q13102" s="13"/>
    </row>
    <row r="13103" spans="3:17" x14ac:dyDescent="0.25">
      <c r="C13103" s="12"/>
      <c r="D13103" s="7"/>
      <c r="P13103" s="14"/>
      <c r="Q13103" s="13"/>
    </row>
    <row r="13104" spans="3:17" x14ac:dyDescent="0.25">
      <c r="C13104" s="12"/>
      <c r="D13104" s="7"/>
      <c r="P13104" s="14"/>
      <c r="Q13104" s="13"/>
    </row>
    <row r="13105" spans="3:17" x14ac:dyDescent="0.25">
      <c r="C13105" s="12"/>
      <c r="D13105" s="7"/>
      <c r="P13105" s="14"/>
      <c r="Q13105" s="13"/>
    </row>
    <row r="13106" spans="3:17" x14ac:dyDescent="0.25">
      <c r="C13106" s="12"/>
      <c r="D13106" s="7"/>
      <c r="P13106" s="14"/>
      <c r="Q13106" s="13"/>
    </row>
    <row r="13107" spans="3:17" x14ac:dyDescent="0.25">
      <c r="C13107" s="12"/>
      <c r="D13107" s="7"/>
      <c r="P13107" s="14"/>
      <c r="Q13107" s="13"/>
    </row>
    <row r="13108" spans="3:17" x14ac:dyDescent="0.25">
      <c r="C13108" s="12"/>
      <c r="D13108" s="7"/>
      <c r="P13108" s="14"/>
      <c r="Q13108" s="13"/>
    </row>
    <row r="13109" spans="3:17" x14ac:dyDescent="0.25">
      <c r="C13109" s="12"/>
      <c r="D13109" s="7"/>
      <c r="P13109" s="14"/>
      <c r="Q13109" s="13"/>
    </row>
    <row r="13110" spans="3:17" x14ac:dyDescent="0.25">
      <c r="C13110" s="12"/>
      <c r="D13110" s="7"/>
      <c r="P13110" s="14"/>
      <c r="Q13110" s="13"/>
    </row>
    <row r="13111" spans="3:17" x14ac:dyDescent="0.25">
      <c r="C13111" s="12"/>
      <c r="D13111" s="7"/>
      <c r="P13111" s="14"/>
      <c r="Q13111" s="13"/>
    </row>
    <row r="13112" spans="3:17" x14ac:dyDescent="0.25">
      <c r="C13112" s="12"/>
      <c r="D13112" s="7"/>
      <c r="P13112" s="14"/>
      <c r="Q13112" s="13"/>
    </row>
    <row r="13113" spans="3:17" x14ac:dyDescent="0.25">
      <c r="C13113" s="12"/>
      <c r="D13113" s="7"/>
      <c r="P13113" s="14"/>
      <c r="Q13113" s="13"/>
    </row>
    <row r="13114" spans="3:17" x14ac:dyDescent="0.25">
      <c r="C13114" s="12"/>
      <c r="D13114" s="7"/>
      <c r="P13114" s="14"/>
      <c r="Q13114" s="13"/>
    </row>
    <row r="13115" spans="3:17" x14ac:dyDescent="0.25">
      <c r="C13115" s="12"/>
      <c r="D13115" s="7"/>
      <c r="P13115" s="14"/>
      <c r="Q13115" s="13"/>
    </row>
    <row r="13116" spans="3:17" x14ac:dyDescent="0.25">
      <c r="C13116" s="12"/>
      <c r="D13116" s="7"/>
      <c r="P13116" s="14"/>
      <c r="Q13116" s="13"/>
    </row>
    <row r="13117" spans="3:17" x14ac:dyDescent="0.25">
      <c r="C13117" s="12"/>
      <c r="D13117" s="7"/>
      <c r="P13117" s="14"/>
      <c r="Q13117" s="13"/>
    </row>
    <row r="13118" spans="3:17" x14ac:dyDescent="0.25">
      <c r="C13118" s="12"/>
      <c r="D13118" s="7"/>
      <c r="P13118" s="14"/>
      <c r="Q13118" s="13"/>
    </row>
    <row r="13119" spans="3:17" x14ac:dyDescent="0.25">
      <c r="C13119" s="12"/>
      <c r="D13119" s="7"/>
      <c r="P13119" s="14"/>
      <c r="Q13119" s="13"/>
    </row>
    <row r="13120" spans="3:17" x14ac:dyDescent="0.25">
      <c r="C13120" s="12"/>
      <c r="D13120" s="7"/>
      <c r="P13120" s="14"/>
      <c r="Q13120" s="13"/>
    </row>
    <row r="13121" spans="3:17" x14ac:dyDescent="0.25">
      <c r="C13121" s="12"/>
      <c r="D13121" s="7"/>
      <c r="P13121" s="14"/>
      <c r="Q13121" s="13"/>
    </row>
    <row r="13122" spans="3:17" x14ac:dyDescent="0.25">
      <c r="C13122" s="12"/>
      <c r="D13122" s="7"/>
      <c r="P13122" s="14"/>
      <c r="Q13122" s="13"/>
    </row>
    <row r="13123" spans="3:17" x14ac:dyDescent="0.25">
      <c r="C13123" s="12"/>
      <c r="D13123" s="7"/>
      <c r="P13123" s="14"/>
      <c r="Q13123" s="13"/>
    </row>
    <row r="13124" spans="3:17" x14ac:dyDescent="0.25">
      <c r="C13124" s="12"/>
      <c r="D13124" s="7"/>
      <c r="P13124" s="14"/>
      <c r="Q13124" s="13"/>
    </row>
    <row r="13125" spans="3:17" x14ac:dyDescent="0.25">
      <c r="C13125" s="12"/>
      <c r="D13125" s="7"/>
      <c r="P13125" s="14"/>
      <c r="Q13125" s="13"/>
    </row>
    <row r="13126" spans="3:17" x14ac:dyDescent="0.25">
      <c r="C13126" s="12"/>
      <c r="D13126" s="7"/>
      <c r="P13126" s="14"/>
      <c r="Q13126" s="13"/>
    </row>
    <row r="13127" spans="3:17" x14ac:dyDescent="0.25">
      <c r="C13127" s="12"/>
      <c r="D13127" s="7"/>
      <c r="P13127" s="14"/>
      <c r="Q13127" s="13"/>
    </row>
    <row r="13128" spans="3:17" x14ac:dyDescent="0.25">
      <c r="C13128" s="12"/>
      <c r="D13128" s="7"/>
      <c r="P13128" s="14"/>
      <c r="Q13128" s="13"/>
    </row>
    <row r="13129" spans="3:17" x14ac:dyDescent="0.25">
      <c r="C13129" s="12"/>
      <c r="D13129" s="7"/>
      <c r="P13129" s="14"/>
      <c r="Q13129" s="13"/>
    </row>
    <row r="13130" spans="3:17" x14ac:dyDescent="0.25">
      <c r="C13130" s="12"/>
      <c r="D13130" s="7"/>
      <c r="P13130" s="14"/>
      <c r="Q13130" s="13"/>
    </row>
    <row r="13131" spans="3:17" x14ac:dyDescent="0.25">
      <c r="C13131" s="12"/>
      <c r="D13131" s="7"/>
      <c r="P13131" s="14"/>
      <c r="Q13131" s="13"/>
    </row>
    <row r="13132" spans="3:17" x14ac:dyDescent="0.25">
      <c r="C13132" s="12"/>
      <c r="D13132" s="7"/>
      <c r="P13132" s="14"/>
      <c r="Q13132" s="13"/>
    </row>
    <row r="13133" spans="3:17" x14ac:dyDescent="0.25">
      <c r="C13133" s="12"/>
      <c r="D13133" s="7"/>
      <c r="P13133" s="14"/>
      <c r="Q13133" s="13"/>
    </row>
    <row r="13134" spans="3:17" x14ac:dyDescent="0.25">
      <c r="C13134" s="12"/>
      <c r="D13134" s="7"/>
      <c r="P13134" s="14"/>
      <c r="Q13134" s="13"/>
    </row>
    <row r="13135" spans="3:17" x14ac:dyDescent="0.25">
      <c r="C13135" s="12"/>
      <c r="D13135" s="7"/>
      <c r="P13135" s="14"/>
      <c r="Q13135" s="13"/>
    </row>
    <row r="13136" spans="3:17" x14ac:dyDescent="0.25">
      <c r="C13136" s="12"/>
      <c r="D13136" s="7"/>
      <c r="P13136" s="14"/>
      <c r="Q13136" s="13"/>
    </row>
    <row r="13137" spans="3:17" x14ac:dyDescent="0.25">
      <c r="C13137" s="12"/>
      <c r="D13137" s="7"/>
      <c r="P13137" s="14"/>
      <c r="Q13137" s="13"/>
    </row>
    <row r="13138" spans="3:17" x14ac:dyDescent="0.25">
      <c r="C13138" s="12"/>
      <c r="D13138" s="7"/>
      <c r="P13138" s="14"/>
      <c r="Q13138" s="13"/>
    </row>
    <row r="13139" spans="3:17" x14ac:dyDescent="0.25">
      <c r="C13139" s="12"/>
      <c r="D13139" s="7"/>
      <c r="P13139" s="14"/>
      <c r="Q13139" s="13"/>
    </row>
    <row r="13140" spans="3:17" x14ac:dyDescent="0.25">
      <c r="C13140" s="12"/>
      <c r="D13140" s="7"/>
      <c r="P13140" s="14"/>
      <c r="Q13140" s="13"/>
    </row>
    <row r="13141" spans="3:17" x14ac:dyDescent="0.25">
      <c r="C13141" s="12"/>
      <c r="D13141" s="7"/>
      <c r="P13141" s="14"/>
      <c r="Q13141" s="13"/>
    </row>
    <row r="13142" spans="3:17" x14ac:dyDescent="0.25">
      <c r="C13142" s="12"/>
      <c r="D13142" s="7"/>
      <c r="P13142" s="14"/>
      <c r="Q13142" s="13"/>
    </row>
    <row r="13143" spans="3:17" x14ac:dyDescent="0.25">
      <c r="C13143" s="12"/>
      <c r="D13143" s="7"/>
      <c r="P13143" s="14"/>
      <c r="Q13143" s="13"/>
    </row>
    <row r="13144" spans="3:17" x14ac:dyDescent="0.25">
      <c r="C13144" s="12"/>
      <c r="D13144" s="7"/>
      <c r="P13144" s="14"/>
      <c r="Q13144" s="13"/>
    </row>
    <row r="13145" spans="3:17" x14ac:dyDescent="0.25">
      <c r="C13145" s="12"/>
      <c r="D13145" s="7"/>
      <c r="P13145" s="14"/>
      <c r="Q13145" s="13"/>
    </row>
    <row r="13146" spans="3:17" x14ac:dyDescent="0.25">
      <c r="C13146" s="12"/>
      <c r="D13146" s="7"/>
      <c r="P13146" s="14"/>
      <c r="Q13146" s="13"/>
    </row>
    <row r="13147" spans="3:17" x14ac:dyDescent="0.25">
      <c r="C13147" s="12"/>
      <c r="D13147" s="7"/>
      <c r="P13147" s="14"/>
      <c r="Q13147" s="13"/>
    </row>
    <row r="13148" spans="3:17" x14ac:dyDescent="0.25">
      <c r="C13148" s="12"/>
      <c r="D13148" s="7"/>
      <c r="P13148" s="14"/>
      <c r="Q13148" s="13"/>
    </row>
    <row r="13149" spans="3:17" x14ac:dyDescent="0.25">
      <c r="C13149" s="12"/>
      <c r="D13149" s="7"/>
      <c r="P13149" s="14"/>
      <c r="Q13149" s="13"/>
    </row>
    <row r="13150" spans="3:17" x14ac:dyDescent="0.25">
      <c r="C13150" s="12"/>
      <c r="D13150" s="7"/>
      <c r="P13150" s="14"/>
      <c r="Q13150" s="13"/>
    </row>
    <row r="13151" spans="3:17" x14ac:dyDescent="0.25">
      <c r="C13151" s="12"/>
      <c r="D13151" s="7"/>
      <c r="P13151" s="14"/>
      <c r="Q13151" s="13"/>
    </row>
    <row r="13152" spans="3:17" x14ac:dyDescent="0.25">
      <c r="C13152" s="12"/>
      <c r="D13152" s="7"/>
      <c r="P13152" s="14"/>
      <c r="Q13152" s="13"/>
    </row>
    <row r="13153" spans="3:17" x14ac:dyDescent="0.25">
      <c r="C13153" s="12"/>
      <c r="D13153" s="7"/>
      <c r="P13153" s="14"/>
      <c r="Q13153" s="13"/>
    </row>
    <row r="13154" spans="3:17" x14ac:dyDescent="0.25">
      <c r="C13154" s="12"/>
      <c r="D13154" s="7"/>
      <c r="P13154" s="14"/>
      <c r="Q13154" s="13"/>
    </row>
    <row r="13155" spans="3:17" x14ac:dyDescent="0.25">
      <c r="C13155" s="12"/>
      <c r="D13155" s="7"/>
      <c r="P13155" s="14"/>
      <c r="Q13155" s="13"/>
    </row>
    <row r="13156" spans="3:17" x14ac:dyDescent="0.25">
      <c r="C13156" s="12"/>
      <c r="D13156" s="7"/>
      <c r="P13156" s="14"/>
      <c r="Q13156" s="13"/>
    </row>
    <row r="13157" spans="3:17" x14ac:dyDescent="0.25">
      <c r="C13157" s="12"/>
      <c r="D13157" s="7"/>
      <c r="P13157" s="14"/>
      <c r="Q13157" s="13"/>
    </row>
    <row r="13158" spans="3:17" x14ac:dyDescent="0.25">
      <c r="C13158" s="12"/>
      <c r="D13158" s="7"/>
      <c r="P13158" s="14"/>
      <c r="Q13158" s="13"/>
    </row>
    <row r="13159" spans="3:17" x14ac:dyDescent="0.25">
      <c r="C13159" s="12"/>
      <c r="D13159" s="7"/>
      <c r="P13159" s="14"/>
      <c r="Q13159" s="13"/>
    </row>
    <row r="13160" spans="3:17" x14ac:dyDescent="0.25">
      <c r="C13160" s="12"/>
      <c r="D13160" s="7"/>
      <c r="P13160" s="14"/>
      <c r="Q13160" s="13"/>
    </row>
    <row r="13161" spans="3:17" x14ac:dyDescent="0.25">
      <c r="C13161" s="12"/>
      <c r="D13161" s="7"/>
      <c r="P13161" s="14"/>
      <c r="Q13161" s="13"/>
    </row>
    <row r="13162" spans="3:17" x14ac:dyDescent="0.25">
      <c r="C13162" s="12"/>
      <c r="D13162" s="7"/>
      <c r="P13162" s="14"/>
      <c r="Q13162" s="13"/>
    </row>
    <row r="13163" spans="3:17" x14ac:dyDescent="0.25">
      <c r="C13163" s="12"/>
      <c r="D13163" s="7"/>
      <c r="P13163" s="14"/>
      <c r="Q13163" s="13"/>
    </row>
    <row r="13164" spans="3:17" x14ac:dyDescent="0.25">
      <c r="C13164" s="12"/>
      <c r="D13164" s="7"/>
      <c r="P13164" s="14"/>
      <c r="Q13164" s="13"/>
    </row>
    <row r="13165" spans="3:17" x14ac:dyDescent="0.25">
      <c r="C13165" s="12"/>
      <c r="D13165" s="7"/>
      <c r="P13165" s="14"/>
      <c r="Q13165" s="13"/>
    </row>
    <row r="13166" spans="3:17" x14ac:dyDescent="0.25">
      <c r="C13166" s="12"/>
      <c r="D13166" s="7"/>
      <c r="P13166" s="14"/>
      <c r="Q13166" s="13"/>
    </row>
    <row r="13167" spans="3:17" x14ac:dyDescent="0.25">
      <c r="C13167" s="12"/>
      <c r="D13167" s="7"/>
      <c r="P13167" s="14"/>
      <c r="Q13167" s="13"/>
    </row>
    <row r="13168" spans="3:17" x14ac:dyDescent="0.25">
      <c r="C13168" s="12"/>
      <c r="D13168" s="7"/>
      <c r="P13168" s="14"/>
      <c r="Q13168" s="13"/>
    </row>
    <row r="13169" spans="3:17" x14ac:dyDescent="0.25">
      <c r="C13169" s="12"/>
      <c r="D13169" s="7"/>
      <c r="P13169" s="14"/>
      <c r="Q13169" s="13"/>
    </row>
    <row r="13170" spans="3:17" x14ac:dyDescent="0.25">
      <c r="C13170" s="12"/>
      <c r="D13170" s="7"/>
      <c r="P13170" s="14"/>
      <c r="Q13170" s="13"/>
    </row>
    <row r="13171" spans="3:17" x14ac:dyDescent="0.25">
      <c r="C13171" s="12"/>
      <c r="D13171" s="7"/>
      <c r="P13171" s="14"/>
      <c r="Q13171" s="13"/>
    </row>
    <row r="13172" spans="3:17" x14ac:dyDescent="0.25">
      <c r="C13172" s="12"/>
      <c r="D13172" s="7"/>
      <c r="P13172" s="14"/>
      <c r="Q13172" s="13"/>
    </row>
    <row r="13173" spans="3:17" x14ac:dyDescent="0.25">
      <c r="C13173" s="12"/>
      <c r="D13173" s="7"/>
      <c r="P13173" s="14"/>
      <c r="Q13173" s="13"/>
    </row>
    <row r="13174" spans="3:17" x14ac:dyDescent="0.25">
      <c r="C13174" s="12"/>
      <c r="D13174" s="7"/>
      <c r="P13174" s="14"/>
      <c r="Q13174" s="13"/>
    </row>
    <row r="13175" spans="3:17" x14ac:dyDescent="0.25">
      <c r="C13175" s="12"/>
      <c r="D13175" s="7"/>
      <c r="P13175" s="14"/>
      <c r="Q13175" s="13"/>
    </row>
    <row r="13176" spans="3:17" x14ac:dyDescent="0.25">
      <c r="C13176" s="12"/>
      <c r="D13176" s="7"/>
      <c r="P13176" s="14"/>
      <c r="Q13176" s="13"/>
    </row>
    <row r="13177" spans="3:17" x14ac:dyDescent="0.25">
      <c r="C13177" s="12"/>
      <c r="D13177" s="7"/>
      <c r="P13177" s="14"/>
      <c r="Q13177" s="13"/>
    </row>
    <row r="13178" spans="3:17" x14ac:dyDescent="0.25">
      <c r="C13178" s="12"/>
      <c r="D13178" s="7"/>
      <c r="P13178" s="14"/>
      <c r="Q13178" s="13"/>
    </row>
    <row r="13179" spans="3:17" x14ac:dyDescent="0.25">
      <c r="C13179" s="12"/>
      <c r="D13179" s="7"/>
      <c r="P13179" s="14"/>
      <c r="Q13179" s="13"/>
    </row>
    <row r="13180" spans="3:17" x14ac:dyDescent="0.25">
      <c r="C13180" s="12"/>
      <c r="D13180" s="7"/>
      <c r="P13180" s="14"/>
      <c r="Q13180" s="13"/>
    </row>
    <row r="13181" spans="3:17" x14ac:dyDescent="0.25">
      <c r="C13181" s="12"/>
      <c r="D13181" s="7"/>
      <c r="P13181" s="14"/>
      <c r="Q13181" s="13"/>
    </row>
    <row r="13182" spans="3:17" x14ac:dyDescent="0.25">
      <c r="C13182" s="12"/>
      <c r="D13182" s="7"/>
      <c r="P13182" s="14"/>
      <c r="Q13182" s="13"/>
    </row>
    <row r="13183" spans="3:17" x14ac:dyDescent="0.25">
      <c r="C13183" s="12"/>
      <c r="D13183" s="7"/>
      <c r="P13183" s="14"/>
      <c r="Q13183" s="13"/>
    </row>
    <row r="13184" spans="3:17" x14ac:dyDescent="0.25">
      <c r="C13184" s="12"/>
      <c r="D13184" s="7"/>
      <c r="P13184" s="14"/>
      <c r="Q13184" s="13"/>
    </row>
    <row r="13185" spans="3:17" x14ac:dyDescent="0.25">
      <c r="C13185" s="12"/>
      <c r="D13185" s="7"/>
      <c r="P13185" s="14"/>
      <c r="Q13185" s="13"/>
    </row>
    <row r="13186" spans="3:17" x14ac:dyDescent="0.25">
      <c r="C13186" s="12"/>
      <c r="D13186" s="7"/>
      <c r="P13186" s="14"/>
      <c r="Q13186" s="13"/>
    </row>
    <row r="13187" spans="3:17" x14ac:dyDescent="0.25">
      <c r="C13187" s="12"/>
      <c r="D13187" s="7"/>
      <c r="P13187" s="14"/>
      <c r="Q13187" s="13"/>
    </row>
    <row r="13188" spans="3:17" x14ac:dyDescent="0.25">
      <c r="C13188" s="12"/>
      <c r="D13188" s="7"/>
      <c r="P13188" s="14"/>
      <c r="Q13188" s="13"/>
    </row>
    <row r="13189" spans="3:17" x14ac:dyDescent="0.25">
      <c r="C13189" s="12"/>
      <c r="D13189" s="7"/>
      <c r="P13189" s="14"/>
      <c r="Q13189" s="13"/>
    </row>
    <row r="13190" spans="3:17" x14ac:dyDescent="0.25">
      <c r="C13190" s="12"/>
      <c r="D13190" s="7"/>
      <c r="P13190" s="14"/>
      <c r="Q13190" s="13"/>
    </row>
    <row r="13191" spans="3:17" x14ac:dyDescent="0.25">
      <c r="C13191" s="12"/>
      <c r="D13191" s="7"/>
      <c r="P13191" s="14"/>
      <c r="Q13191" s="13"/>
    </row>
    <row r="13192" spans="3:17" x14ac:dyDescent="0.25">
      <c r="C13192" s="12"/>
      <c r="D13192" s="7"/>
      <c r="P13192" s="14"/>
      <c r="Q13192" s="13"/>
    </row>
    <row r="13193" spans="3:17" x14ac:dyDescent="0.25">
      <c r="C13193" s="12"/>
      <c r="D13193" s="7"/>
      <c r="P13193" s="14"/>
      <c r="Q13193" s="13"/>
    </row>
    <row r="13194" spans="3:17" x14ac:dyDescent="0.25">
      <c r="C13194" s="12"/>
      <c r="D13194" s="7"/>
      <c r="P13194" s="14"/>
      <c r="Q13194" s="13"/>
    </row>
    <row r="13195" spans="3:17" x14ac:dyDescent="0.25">
      <c r="C13195" s="12"/>
      <c r="D13195" s="7"/>
      <c r="P13195" s="14"/>
      <c r="Q13195" s="13"/>
    </row>
    <row r="13196" spans="3:17" x14ac:dyDescent="0.25">
      <c r="C13196" s="12"/>
      <c r="D13196" s="7"/>
      <c r="P13196" s="14"/>
      <c r="Q13196" s="13"/>
    </row>
    <row r="13197" spans="3:17" x14ac:dyDescent="0.25">
      <c r="C13197" s="12"/>
      <c r="D13197" s="7"/>
      <c r="P13197" s="14"/>
      <c r="Q13197" s="13"/>
    </row>
    <row r="13198" spans="3:17" x14ac:dyDescent="0.25">
      <c r="C13198" s="12"/>
      <c r="D13198" s="7"/>
      <c r="P13198" s="14"/>
      <c r="Q13198" s="13"/>
    </row>
    <row r="13199" spans="3:17" x14ac:dyDescent="0.25">
      <c r="C13199" s="12"/>
      <c r="D13199" s="7"/>
      <c r="P13199" s="14"/>
      <c r="Q13199" s="13"/>
    </row>
    <row r="13200" spans="3:17" x14ac:dyDescent="0.25">
      <c r="C13200" s="12"/>
      <c r="D13200" s="7"/>
      <c r="P13200" s="14"/>
      <c r="Q13200" s="13"/>
    </row>
    <row r="13201" spans="3:17" x14ac:dyDescent="0.25">
      <c r="C13201" s="12"/>
      <c r="D13201" s="7"/>
      <c r="P13201" s="14"/>
      <c r="Q13201" s="13"/>
    </row>
    <row r="13202" spans="3:17" x14ac:dyDescent="0.25">
      <c r="C13202" s="12"/>
      <c r="D13202" s="7"/>
      <c r="P13202" s="14"/>
      <c r="Q13202" s="13"/>
    </row>
    <row r="13203" spans="3:17" x14ac:dyDescent="0.25">
      <c r="C13203" s="12"/>
      <c r="D13203" s="7"/>
      <c r="P13203" s="14"/>
      <c r="Q13203" s="13"/>
    </row>
    <row r="13204" spans="3:17" x14ac:dyDescent="0.25">
      <c r="C13204" s="12"/>
      <c r="D13204" s="7"/>
      <c r="P13204" s="14"/>
      <c r="Q13204" s="13"/>
    </row>
    <row r="13205" spans="3:17" x14ac:dyDescent="0.25">
      <c r="C13205" s="12"/>
      <c r="D13205" s="7"/>
      <c r="P13205" s="14"/>
      <c r="Q13205" s="13"/>
    </row>
    <row r="13206" spans="3:17" x14ac:dyDescent="0.25">
      <c r="C13206" s="12"/>
      <c r="D13206" s="7"/>
      <c r="P13206" s="14"/>
      <c r="Q13206" s="13"/>
    </row>
    <row r="13207" spans="3:17" x14ac:dyDescent="0.25">
      <c r="C13207" s="12"/>
      <c r="D13207" s="7"/>
      <c r="P13207" s="14"/>
      <c r="Q13207" s="13"/>
    </row>
    <row r="13208" spans="3:17" x14ac:dyDescent="0.25">
      <c r="C13208" s="12"/>
      <c r="D13208" s="7"/>
      <c r="P13208" s="14"/>
      <c r="Q13208" s="13"/>
    </row>
    <row r="13209" spans="3:17" x14ac:dyDescent="0.25">
      <c r="C13209" s="12"/>
      <c r="D13209" s="7"/>
      <c r="P13209" s="14"/>
      <c r="Q13209" s="13"/>
    </row>
    <row r="13210" spans="3:17" x14ac:dyDescent="0.25">
      <c r="C13210" s="12"/>
      <c r="D13210" s="7"/>
      <c r="P13210" s="14"/>
      <c r="Q13210" s="13"/>
    </row>
    <row r="13211" spans="3:17" x14ac:dyDescent="0.25">
      <c r="C13211" s="12"/>
      <c r="D13211" s="7"/>
      <c r="P13211" s="14"/>
      <c r="Q13211" s="13"/>
    </row>
    <row r="13212" spans="3:17" x14ac:dyDescent="0.25">
      <c r="C13212" s="12"/>
      <c r="D13212" s="7"/>
      <c r="P13212" s="14"/>
      <c r="Q13212" s="13"/>
    </row>
    <row r="13213" spans="3:17" x14ac:dyDescent="0.25">
      <c r="C13213" s="12"/>
      <c r="D13213" s="7"/>
      <c r="P13213" s="14"/>
      <c r="Q13213" s="13"/>
    </row>
    <row r="13214" spans="3:17" x14ac:dyDescent="0.25">
      <c r="C13214" s="12"/>
      <c r="D13214" s="7"/>
      <c r="P13214" s="14"/>
      <c r="Q13214" s="13"/>
    </row>
    <row r="13215" spans="3:17" x14ac:dyDescent="0.25">
      <c r="C13215" s="12"/>
      <c r="D13215" s="7"/>
      <c r="P13215" s="14"/>
      <c r="Q13215" s="13"/>
    </row>
    <row r="13216" spans="3:17" x14ac:dyDescent="0.25">
      <c r="C13216" s="12"/>
      <c r="D13216" s="7"/>
      <c r="P13216" s="14"/>
      <c r="Q13216" s="13"/>
    </row>
    <row r="13217" spans="3:17" x14ac:dyDescent="0.25">
      <c r="C13217" s="12"/>
      <c r="D13217" s="7"/>
      <c r="P13217" s="14"/>
      <c r="Q13217" s="13"/>
    </row>
    <row r="13218" spans="3:17" x14ac:dyDescent="0.25">
      <c r="C13218" s="12"/>
      <c r="D13218" s="7"/>
      <c r="P13218" s="14"/>
      <c r="Q13218" s="13"/>
    </row>
    <row r="13219" spans="3:17" x14ac:dyDescent="0.25">
      <c r="C13219" s="12"/>
      <c r="D13219" s="7"/>
      <c r="P13219" s="14"/>
      <c r="Q13219" s="13"/>
    </row>
    <row r="13220" spans="3:17" x14ac:dyDescent="0.25">
      <c r="C13220" s="12"/>
      <c r="D13220" s="7"/>
      <c r="P13220" s="14"/>
      <c r="Q13220" s="13"/>
    </row>
    <row r="13221" spans="3:17" x14ac:dyDescent="0.25">
      <c r="C13221" s="12"/>
      <c r="D13221" s="7"/>
      <c r="P13221" s="14"/>
      <c r="Q13221" s="13"/>
    </row>
    <row r="13222" spans="3:17" x14ac:dyDescent="0.25">
      <c r="C13222" s="12"/>
      <c r="D13222" s="7"/>
      <c r="P13222" s="14"/>
      <c r="Q13222" s="13"/>
    </row>
    <row r="13223" spans="3:17" x14ac:dyDescent="0.25">
      <c r="C13223" s="12"/>
      <c r="D13223" s="7"/>
      <c r="P13223" s="14"/>
      <c r="Q13223" s="13"/>
    </row>
    <row r="13224" spans="3:17" x14ac:dyDescent="0.25">
      <c r="C13224" s="12"/>
      <c r="D13224" s="7"/>
      <c r="P13224" s="14"/>
      <c r="Q13224" s="13"/>
    </row>
    <row r="13225" spans="3:17" x14ac:dyDescent="0.25">
      <c r="C13225" s="12"/>
      <c r="D13225" s="7"/>
      <c r="P13225" s="14"/>
      <c r="Q13225" s="13"/>
    </row>
    <row r="13226" spans="3:17" x14ac:dyDescent="0.25">
      <c r="C13226" s="12"/>
      <c r="D13226" s="7"/>
      <c r="P13226" s="14"/>
      <c r="Q13226" s="13"/>
    </row>
    <row r="13227" spans="3:17" x14ac:dyDescent="0.25">
      <c r="C13227" s="12"/>
      <c r="D13227" s="7"/>
      <c r="P13227" s="14"/>
      <c r="Q13227" s="13"/>
    </row>
    <row r="13228" spans="3:17" x14ac:dyDescent="0.25">
      <c r="C13228" s="12"/>
      <c r="D13228" s="7"/>
      <c r="P13228" s="14"/>
      <c r="Q13228" s="13"/>
    </row>
    <row r="13229" spans="3:17" x14ac:dyDescent="0.25">
      <c r="C13229" s="12"/>
      <c r="D13229" s="7"/>
      <c r="P13229" s="14"/>
      <c r="Q13229" s="13"/>
    </row>
    <row r="13230" spans="3:17" x14ac:dyDescent="0.25">
      <c r="C13230" s="12"/>
      <c r="D13230" s="7"/>
      <c r="P13230" s="14"/>
      <c r="Q13230" s="13"/>
    </row>
    <row r="13231" spans="3:17" x14ac:dyDescent="0.25">
      <c r="C13231" s="12"/>
      <c r="D13231" s="7"/>
      <c r="P13231" s="14"/>
      <c r="Q13231" s="13"/>
    </row>
    <row r="13232" spans="3:17" x14ac:dyDescent="0.25">
      <c r="C13232" s="12"/>
      <c r="D13232" s="7"/>
      <c r="P13232" s="14"/>
      <c r="Q13232" s="13"/>
    </row>
    <row r="13233" spans="3:17" x14ac:dyDescent="0.25">
      <c r="C13233" s="12"/>
      <c r="D13233" s="7"/>
      <c r="P13233" s="14"/>
      <c r="Q13233" s="13"/>
    </row>
    <row r="13234" spans="3:17" x14ac:dyDescent="0.25">
      <c r="C13234" s="12"/>
      <c r="D13234" s="7"/>
      <c r="P13234" s="14"/>
      <c r="Q13234" s="13"/>
    </row>
    <row r="13235" spans="3:17" x14ac:dyDescent="0.25">
      <c r="C13235" s="12"/>
      <c r="D13235" s="7"/>
      <c r="P13235" s="14"/>
      <c r="Q13235" s="13"/>
    </row>
    <row r="13236" spans="3:17" x14ac:dyDescent="0.25">
      <c r="C13236" s="12"/>
      <c r="D13236" s="7"/>
      <c r="P13236" s="14"/>
      <c r="Q13236" s="13"/>
    </row>
    <row r="13237" spans="3:17" x14ac:dyDescent="0.25">
      <c r="C13237" s="12"/>
      <c r="D13237" s="7"/>
      <c r="P13237" s="14"/>
      <c r="Q13237" s="13"/>
    </row>
    <row r="13238" spans="3:17" x14ac:dyDescent="0.25">
      <c r="C13238" s="12"/>
      <c r="D13238" s="7"/>
      <c r="P13238" s="14"/>
      <c r="Q13238" s="13"/>
    </row>
    <row r="13239" spans="3:17" x14ac:dyDescent="0.25">
      <c r="C13239" s="12"/>
      <c r="D13239" s="7"/>
      <c r="P13239" s="14"/>
      <c r="Q13239" s="13"/>
    </row>
    <row r="13240" spans="3:17" x14ac:dyDescent="0.25">
      <c r="C13240" s="12"/>
      <c r="D13240" s="7"/>
      <c r="P13240" s="14"/>
      <c r="Q13240" s="13"/>
    </row>
    <row r="13241" spans="3:17" x14ac:dyDescent="0.25">
      <c r="C13241" s="12"/>
      <c r="D13241" s="7"/>
      <c r="P13241" s="14"/>
      <c r="Q13241" s="13"/>
    </row>
    <row r="13242" spans="3:17" x14ac:dyDescent="0.25">
      <c r="C13242" s="12"/>
      <c r="D13242" s="7"/>
      <c r="P13242" s="14"/>
      <c r="Q13242" s="13"/>
    </row>
    <row r="13243" spans="3:17" x14ac:dyDescent="0.25">
      <c r="C13243" s="12"/>
      <c r="D13243" s="7"/>
      <c r="P13243" s="14"/>
      <c r="Q13243" s="13"/>
    </row>
    <row r="13244" spans="3:17" x14ac:dyDescent="0.25">
      <c r="C13244" s="12"/>
      <c r="D13244" s="7"/>
      <c r="P13244" s="14"/>
      <c r="Q13244" s="13"/>
    </row>
    <row r="13245" spans="3:17" x14ac:dyDescent="0.25">
      <c r="C13245" s="12"/>
      <c r="D13245" s="7"/>
      <c r="P13245" s="14"/>
      <c r="Q13245" s="13"/>
    </row>
    <row r="13246" spans="3:17" x14ac:dyDescent="0.25">
      <c r="C13246" s="12"/>
      <c r="D13246" s="7"/>
      <c r="P13246" s="14"/>
      <c r="Q13246" s="13"/>
    </row>
    <row r="13247" spans="3:17" x14ac:dyDescent="0.25">
      <c r="C13247" s="12"/>
      <c r="D13247" s="7"/>
      <c r="P13247" s="14"/>
      <c r="Q13247" s="13"/>
    </row>
    <row r="13248" spans="3:17" x14ac:dyDescent="0.25">
      <c r="C13248" s="12"/>
      <c r="D13248" s="7"/>
      <c r="P13248" s="14"/>
      <c r="Q13248" s="13"/>
    </row>
    <row r="13249" spans="3:17" x14ac:dyDescent="0.25">
      <c r="C13249" s="12"/>
      <c r="D13249" s="7"/>
      <c r="P13249" s="14"/>
      <c r="Q13249" s="13"/>
    </row>
    <row r="13250" spans="3:17" x14ac:dyDescent="0.25">
      <c r="C13250" s="12"/>
      <c r="D13250" s="7"/>
      <c r="P13250" s="14"/>
      <c r="Q13250" s="13"/>
    </row>
    <row r="13251" spans="3:17" x14ac:dyDescent="0.25">
      <c r="C13251" s="12"/>
      <c r="D13251" s="7"/>
      <c r="P13251" s="14"/>
      <c r="Q13251" s="13"/>
    </row>
    <row r="13252" spans="3:17" x14ac:dyDescent="0.25">
      <c r="C13252" s="12"/>
      <c r="D13252" s="7"/>
      <c r="P13252" s="14"/>
      <c r="Q13252" s="13"/>
    </row>
    <row r="13253" spans="3:17" x14ac:dyDescent="0.25">
      <c r="C13253" s="12"/>
      <c r="D13253" s="7"/>
      <c r="P13253" s="14"/>
      <c r="Q13253" s="13"/>
    </row>
    <row r="13254" spans="3:17" x14ac:dyDescent="0.25">
      <c r="C13254" s="12"/>
      <c r="D13254" s="7"/>
      <c r="P13254" s="14"/>
      <c r="Q13254" s="13"/>
    </row>
    <row r="13255" spans="3:17" x14ac:dyDescent="0.25">
      <c r="C13255" s="12"/>
      <c r="D13255" s="7"/>
      <c r="P13255" s="14"/>
      <c r="Q13255" s="13"/>
    </row>
    <row r="13256" spans="3:17" x14ac:dyDescent="0.25">
      <c r="C13256" s="12"/>
      <c r="D13256" s="7"/>
      <c r="P13256" s="14"/>
      <c r="Q13256" s="13"/>
    </row>
    <row r="13257" spans="3:17" x14ac:dyDescent="0.25">
      <c r="C13257" s="12"/>
      <c r="D13257" s="7"/>
      <c r="P13257" s="14"/>
      <c r="Q13257" s="13"/>
    </row>
    <row r="13258" spans="3:17" x14ac:dyDescent="0.25">
      <c r="C13258" s="12"/>
      <c r="D13258" s="7"/>
      <c r="P13258" s="14"/>
      <c r="Q13258" s="13"/>
    </row>
    <row r="13259" spans="3:17" x14ac:dyDescent="0.25">
      <c r="C13259" s="12"/>
      <c r="D13259" s="7"/>
      <c r="P13259" s="14"/>
      <c r="Q13259" s="13"/>
    </row>
    <row r="13260" spans="3:17" x14ac:dyDescent="0.25">
      <c r="C13260" s="12"/>
      <c r="D13260" s="7"/>
      <c r="P13260" s="14"/>
      <c r="Q13260" s="13"/>
    </row>
    <row r="13261" spans="3:17" x14ac:dyDescent="0.25">
      <c r="C13261" s="12"/>
      <c r="D13261" s="7"/>
      <c r="P13261" s="14"/>
      <c r="Q13261" s="13"/>
    </row>
    <row r="13262" spans="3:17" x14ac:dyDescent="0.25">
      <c r="C13262" s="12"/>
      <c r="D13262" s="7"/>
      <c r="P13262" s="14"/>
      <c r="Q13262" s="13"/>
    </row>
    <row r="13263" spans="3:17" x14ac:dyDescent="0.25">
      <c r="C13263" s="12"/>
      <c r="D13263" s="7"/>
      <c r="P13263" s="14"/>
      <c r="Q13263" s="13"/>
    </row>
    <row r="13264" spans="3:17" x14ac:dyDescent="0.25">
      <c r="C13264" s="12"/>
      <c r="D13264" s="7"/>
      <c r="P13264" s="14"/>
      <c r="Q13264" s="13"/>
    </row>
    <row r="13265" spans="3:17" x14ac:dyDescent="0.25">
      <c r="C13265" s="12"/>
      <c r="D13265" s="7"/>
      <c r="P13265" s="14"/>
      <c r="Q13265" s="13"/>
    </row>
    <row r="13266" spans="3:17" x14ac:dyDescent="0.25">
      <c r="C13266" s="12"/>
      <c r="D13266" s="7"/>
      <c r="P13266" s="14"/>
      <c r="Q13266" s="13"/>
    </row>
    <row r="13267" spans="3:17" x14ac:dyDescent="0.25">
      <c r="C13267" s="12"/>
      <c r="D13267" s="7"/>
      <c r="P13267" s="14"/>
      <c r="Q13267" s="13"/>
    </row>
    <row r="13268" spans="3:17" x14ac:dyDescent="0.25">
      <c r="C13268" s="12"/>
      <c r="D13268" s="7"/>
      <c r="P13268" s="14"/>
      <c r="Q13268" s="13"/>
    </row>
    <row r="13269" spans="3:17" x14ac:dyDescent="0.25">
      <c r="C13269" s="12"/>
      <c r="D13269" s="7"/>
      <c r="P13269" s="14"/>
      <c r="Q13269" s="13"/>
    </row>
    <row r="13270" spans="3:17" x14ac:dyDescent="0.25">
      <c r="C13270" s="12"/>
      <c r="D13270" s="7"/>
      <c r="P13270" s="14"/>
      <c r="Q13270" s="13"/>
    </row>
    <row r="13271" spans="3:17" x14ac:dyDescent="0.25">
      <c r="C13271" s="12"/>
      <c r="D13271" s="7"/>
      <c r="P13271" s="14"/>
      <c r="Q13271" s="13"/>
    </row>
    <row r="13272" spans="3:17" x14ac:dyDescent="0.25">
      <c r="C13272" s="12"/>
      <c r="D13272" s="7"/>
      <c r="P13272" s="14"/>
      <c r="Q13272" s="13"/>
    </row>
    <row r="13273" spans="3:17" x14ac:dyDescent="0.25">
      <c r="C13273" s="12"/>
      <c r="D13273" s="7"/>
      <c r="P13273" s="14"/>
      <c r="Q13273" s="13"/>
    </row>
    <row r="13274" spans="3:17" x14ac:dyDescent="0.25">
      <c r="C13274" s="12"/>
      <c r="D13274" s="7"/>
      <c r="P13274" s="14"/>
      <c r="Q13274" s="13"/>
    </row>
    <row r="13275" spans="3:17" x14ac:dyDescent="0.25">
      <c r="C13275" s="12"/>
      <c r="D13275" s="7"/>
      <c r="P13275" s="14"/>
      <c r="Q13275" s="13"/>
    </row>
    <row r="13276" spans="3:17" x14ac:dyDescent="0.25">
      <c r="C13276" s="12"/>
      <c r="D13276" s="7"/>
      <c r="P13276" s="14"/>
      <c r="Q13276" s="13"/>
    </row>
    <row r="13277" spans="3:17" x14ac:dyDescent="0.25">
      <c r="C13277" s="12"/>
      <c r="D13277" s="7"/>
      <c r="P13277" s="14"/>
      <c r="Q13277" s="13"/>
    </row>
    <row r="13278" spans="3:17" x14ac:dyDescent="0.25">
      <c r="C13278" s="12"/>
      <c r="D13278" s="7"/>
      <c r="P13278" s="14"/>
      <c r="Q13278" s="13"/>
    </row>
    <row r="13279" spans="3:17" x14ac:dyDescent="0.25">
      <c r="C13279" s="12"/>
      <c r="D13279" s="7"/>
      <c r="P13279" s="14"/>
      <c r="Q13279" s="13"/>
    </row>
    <row r="13280" spans="3:17" x14ac:dyDescent="0.25">
      <c r="C13280" s="12"/>
      <c r="D13280" s="7"/>
      <c r="P13280" s="14"/>
      <c r="Q13280" s="13"/>
    </row>
    <row r="13281" spans="3:17" x14ac:dyDescent="0.25">
      <c r="C13281" s="12"/>
      <c r="D13281" s="7"/>
      <c r="P13281" s="14"/>
      <c r="Q13281" s="13"/>
    </row>
    <row r="13282" spans="3:17" x14ac:dyDescent="0.25">
      <c r="C13282" s="12"/>
      <c r="D13282" s="7"/>
      <c r="P13282" s="14"/>
      <c r="Q13282" s="13"/>
    </row>
    <row r="13283" spans="3:17" x14ac:dyDescent="0.25">
      <c r="C13283" s="12"/>
      <c r="D13283" s="7"/>
      <c r="P13283" s="14"/>
      <c r="Q13283" s="13"/>
    </row>
    <row r="13284" spans="3:17" x14ac:dyDescent="0.25">
      <c r="C13284" s="12"/>
      <c r="D13284" s="7"/>
      <c r="P13284" s="14"/>
      <c r="Q13284" s="13"/>
    </row>
    <row r="13285" spans="3:17" x14ac:dyDescent="0.25">
      <c r="C13285" s="12"/>
      <c r="D13285" s="7"/>
      <c r="P13285" s="14"/>
      <c r="Q13285" s="13"/>
    </row>
    <row r="13286" spans="3:17" x14ac:dyDescent="0.25">
      <c r="C13286" s="12"/>
      <c r="D13286" s="7"/>
      <c r="P13286" s="14"/>
      <c r="Q13286" s="13"/>
    </row>
    <row r="13287" spans="3:17" x14ac:dyDescent="0.25">
      <c r="C13287" s="12"/>
      <c r="D13287" s="7"/>
      <c r="P13287" s="14"/>
      <c r="Q13287" s="13"/>
    </row>
    <row r="13288" spans="3:17" x14ac:dyDescent="0.25">
      <c r="C13288" s="12"/>
      <c r="D13288" s="7"/>
      <c r="P13288" s="14"/>
      <c r="Q13288" s="13"/>
    </row>
    <row r="13289" spans="3:17" x14ac:dyDescent="0.25">
      <c r="C13289" s="12"/>
      <c r="D13289" s="7"/>
      <c r="P13289" s="14"/>
      <c r="Q13289" s="13"/>
    </row>
    <row r="13290" spans="3:17" x14ac:dyDescent="0.25">
      <c r="C13290" s="12"/>
      <c r="D13290" s="7"/>
      <c r="P13290" s="14"/>
      <c r="Q13290" s="13"/>
    </row>
    <row r="13291" spans="3:17" x14ac:dyDescent="0.25">
      <c r="C13291" s="12"/>
      <c r="D13291" s="7"/>
      <c r="P13291" s="14"/>
      <c r="Q13291" s="13"/>
    </row>
    <row r="13292" spans="3:17" x14ac:dyDescent="0.25">
      <c r="C13292" s="12"/>
      <c r="D13292" s="7"/>
      <c r="P13292" s="14"/>
      <c r="Q13292" s="13"/>
    </row>
    <row r="13293" spans="3:17" x14ac:dyDescent="0.25">
      <c r="C13293" s="12"/>
      <c r="D13293" s="7"/>
      <c r="P13293" s="14"/>
      <c r="Q13293" s="13"/>
    </row>
    <row r="13294" spans="3:17" x14ac:dyDescent="0.25">
      <c r="C13294" s="12"/>
      <c r="D13294" s="7"/>
      <c r="P13294" s="14"/>
      <c r="Q13294" s="13"/>
    </row>
    <row r="13295" spans="3:17" x14ac:dyDescent="0.25">
      <c r="C13295" s="12"/>
      <c r="D13295" s="7"/>
      <c r="P13295" s="14"/>
      <c r="Q13295" s="13"/>
    </row>
    <row r="13296" spans="3:17" x14ac:dyDescent="0.25">
      <c r="C13296" s="12"/>
      <c r="D13296" s="7"/>
      <c r="P13296" s="14"/>
      <c r="Q13296" s="13"/>
    </row>
    <row r="13297" spans="3:17" x14ac:dyDescent="0.25">
      <c r="C13297" s="12"/>
      <c r="D13297" s="7"/>
      <c r="P13297" s="14"/>
      <c r="Q13297" s="13"/>
    </row>
    <row r="13298" spans="3:17" x14ac:dyDescent="0.25">
      <c r="C13298" s="12"/>
      <c r="D13298" s="7"/>
      <c r="P13298" s="14"/>
      <c r="Q13298" s="13"/>
    </row>
    <row r="13299" spans="3:17" x14ac:dyDescent="0.25">
      <c r="C13299" s="12"/>
      <c r="D13299" s="7"/>
      <c r="P13299" s="14"/>
      <c r="Q13299" s="13"/>
    </row>
    <row r="13300" spans="3:17" x14ac:dyDescent="0.25">
      <c r="C13300" s="12"/>
      <c r="D13300" s="7"/>
      <c r="P13300" s="14"/>
      <c r="Q13300" s="13"/>
    </row>
    <row r="13301" spans="3:17" x14ac:dyDescent="0.25">
      <c r="C13301" s="12"/>
      <c r="D13301" s="7"/>
      <c r="P13301" s="14"/>
      <c r="Q13301" s="13"/>
    </row>
    <row r="13302" spans="3:17" x14ac:dyDescent="0.25">
      <c r="C13302" s="12"/>
      <c r="D13302" s="7"/>
      <c r="P13302" s="14"/>
      <c r="Q13302" s="13"/>
    </row>
    <row r="13303" spans="3:17" x14ac:dyDescent="0.25">
      <c r="C13303" s="12"/>
      <c r="D13303" s="7"/>
      <c r="P13303" s="14"/>
      <c r="Q13303" s="13"/>
    </row>
    <row r="13304" spans="3:17" x14ac:dyDescent="0.25">
      <c r="C13304" s="12"/>
      <c r="D13304" s="7"/>
      <c r="P13304" s="14"/>
      <c r="Q13304" s="13"/>
    </row>
    <row r="13305" spans="3:17" x14ac:dyDescent="0.25">
      <c r="C13305" s="12"/>
      <c r="D13305" s="7"/>
      <c r="P13305" s="14"/>
      <c r="Q13305" s="13"/>
    </row>
    <row r="13306" spans="3:17" x14ac:dyDescent="0.25">
      <c r="C13306" s="12"/>
      <c r="D13306" s="7"/>
      <c r="P13306" s="14"/>
      <c r="Q13306" s="13"/>
    </row>
    <row r="13307" spans="3:17" x14ac:dyDescent="0.25">
      <c r="C13307" s="12"/>
      <c r="D13307" s="7"/>
      <c r="P13307" s="14"/>
      <c r="Q13307" s="13"/>
    </row>
    <row r="13308" spans="3:17" x14ac:dyDescent="0.25">
      <c r="C13308" s="12"/>
      <c r="D13308" s="7"/>
      <c r="P13308" s="14"/>
      <c r="Q13308" s="13"/>
    </row>
    <row r="13309" spans="3:17" x14ac:dyDescent="0.25">
      <c r="C13309" s="12"/>
      <c r="D13309" s="7"/>
      <c r="P13309" s="14"/>
      <c r="Q13309" s="13"/>
    </row>
    <row r="13310" spans="3:17" x14ac:dyDescent="0.25">
      <c r="C13310" s="12"/>
      <c r="D13310" s="7"/>
      <c r="P13310" s="14"/>
      <c r="Q13310" s="13"/>
    </row>
    <row r="13311" spans="3:17" x14ac:dyDescent="0.25">
      <c r="C13311" s="12"/>
      <c r="D13311" s="7"/>
      <c r="P13311" s="14"/>
      <c r="Q13311" s="13"/>
    </row>
    <row r="13312" spans="3:17" x14ac:dyDescent="0.25">
      <c r="C13312" s="12"/>
      <c r="D13312" s="7"/>
      <c r="P13312" s="14"/>
      <c r="Q13312" s="13"/>
    </row>
    <row r="13313" spans="3:17" x14ac:dyDescent="0.25">
      <c r="C13313" s="12"/>
      <c r="D13313" s="7"/>
      <c r="P13313" s="14"/>
      <c r="Q13313" s="13"/>
    </row>
    <row r="13314" spans="3:17" x14ac:dyDescent="0.25">
      <c r="C13314" s="12"/>
      <c r="D13314" s="7"/>
      <c r="P13314" s="14"/>
      <c r="Q13314" s="13"/>
    </row>
    <row r="13315" spans="3:17" x14ac:dyDescent="0.25">
      <c r="C13315" s="12"/>
      <c r="D13315" s="7"/>
      <c r="P13315" s="14"/>
      <c r="Q13315" s="13"/>
    </row>
    <row r="13316" spans="3:17" x14ac:dyDescent="0.25">
      <c r="C13316" s="12"/>
      <c r="D13316" s="7"/>
      <c r="P13316" s="14"/>
      <c r="Q13316" s="13"/>
    </row>
    <row r="13317" spans="3:17" x14ac:dyDescent="0.25">
      <c r="C13317" s="12"/>
      <c r="D13317" s="7"/>
      <c r="P13317" s="14"/>
      <c r="Q13317" s="13"/>
    </row>
    <row r="13318" spans="3:17" x14ac:dyDescent="0.25">
      <c r="C13318" s="12"/>
      <c r="D13318" s="7"/>
      <c r="P13318" s="14"/>
      <c r="Q13318" s="13"/>
    </row>
    <row r="13319" spans="3:17" x14ac:dyDescent="0.25">
      <c r="C13319" s="12"/>
      <c r="D13319" s="7"/>
      <c r="P13319" s="14"/>
      <c r="Q13319" s="13"/>
    </row>
    <row r="13320" spans="3:17" x14ac:dyDescent="0.25">
      <c r="C13320" s="12"/>
      <c r="D13320" s="7"/>
      <c r="P13320" s="14"/>
      <c r="Q13320" s="13"/>
    </row>
    <row r="13321" spans="3:17" x14ac:dyDescent="0.25">
      <c r="C13321" s="12"/>
      <c r="D13321" s="7"/>
      <c r="P13321" s="14"/>
      <c r="Q13321" s="13"/>
    </row>
    <row r="13322" spans="3:17" x14ac:dyDescent="0.25">
      <c r="C13322" s="12"/>
      <c r="D13322" s="7"/>
      <c r="P13322" s="14"/>
      <c r="Q13322" s="13"/>
    </row>
    <row r="13323" spans="3:17" x14ac:dyDescent="0.25">
      <c r="C13323" s="12"/>
      <c r="D13323" s="7"/>
      <c r="P13323" s="14"/>
      <c r="Q13323" s="13"/>
    </row>
    <row r="13324" spans="3:17" x14ac:dyDescent="0.25">
      <c r="C13324" s="12"/>
      <c r="D13324" s="7"/>
      <c r="P13324" s="14"/>
      <c r="Q13324" s="13"/>
    </row>
    <row r="13325" spans="3:17" x14ac:dyDescent="0.25">
      <c r="C13325" s="12"/>
      <c r="D13325" s="7"/>
      <c r="P13325" s="14"/>
      <c r="Q13325" s="13"/>
    </row>
    <row r="13326" spans="3:17" x14ac:dyDescent="0.25">
      <c r="C13326" s="12"/>
      <c r="D13326" s="7"/>
      <c r="P13326" s="14"/>
      <c r="Q13326" s="13"/>
    </row>
    <row r="13327" spans="3:17" x14ac:dyDescent="0.25">
      <c r="C13327" s="12"/>
      <c r="D13327" s="7"/>
      <c r="P13327" s="14"/>
      <c r="Q13327" s="13"/>
    </row>
    <row r="13328" spans="3:17" x14ac:dyDescent="0.25">
      <c r="C13328" s="12"/>
      <c r="D13328" s="7"/>
      <c r="P13328" s="14"/>
      <c r="Q13328" s="13"/>
    </row>
    <row r="13329" spans="3:17" x14ac:dyDescent="0.25">
      <c r="C13329" s="12"/>
      <c r="D13329" s="7"/>
      <c r="P13329" s="14"/>
      <c r="Q13329" s="13"/>
    </row>
    <row r="13330" spans="3:17" x14ac:dyDescent="0.25">
      <c r="C13330" s="12"/>
      <c r="D13330" s="7"/>
      <c r="P13330" s="14"/>
      <c r="Q13330" s="13"/>
    </row>
    <row r="13331" spans="3:17" x14ac:dyDescent="0.25">
      <c r="C13331" s="12"/>
      <c r="D13331" s="7"/>
      <c r="P13331" s="14"/>
      <c r="Q13331" s="13"/>
    </row>
    <row r="13332" spans="3:17" x14ac:dyDescent="0.25">
      <c r="C13332" s="12"/>
      <c r="D13332" s="7"/>
      <c r="P13332" s="14"/>
      <c r="Q13332" s="13"/>
    </row>
    <row r="13333" spans="3:17" x14ac:dyDescent="0.25">
      <c r="C13333" s="12"/>
      <c r="D13333" s="7"/>
      <c r="P13333" s="14"/>
      <c r="Q13333" s="13"/>
    </row>
    <row r="13334" spans="3:17" x14ac:dyDescent="0.25">
      <c r="C13334" s="12"/>
      <c r="D13334" s="7"/>
      <c r="P13334" s="14"/>
      <c r="Q13334" s="13"/>
    </row>
    <row r="13335" spans="3:17" x14ac:dyDescent="0.25">
      <c r="C13335" s="12"/>
      <c r="D13335" s="7"/>
      <c r="P13335" s="14"/>
      <c r="Q13335" s="13"/>
    </row>
    <row r="13336" spans="3:17" x14ac:dyDescent="0.25">
      <c r="C13336" s="12"/>
      <c r="D13336" s="7"/>
      <c r="P13336" s="14"/>
      <c r="Q13336" s="13"/>
    </row>
    <row r="13337" spans="3:17" x14ac:dyDescent="0.25">
      <c r="C13337" s="12"/>
      <c r="D13337" s="7"/>
      <c r="P13337" s="14"/>
      <c r="Q13337" s="13"/>
    </row>
    <row r="13338" spans="3:17" x14ac:dyDescent="0.25">
      <c r="C13338" s="12"/>
      <c r="D13338" s="7"/>
      <c r="P13338" s="14"/>
      <c r="Q13338" s="13"/>
    </row>
    <row r="13339" spans="3:17" x14ac:dyDescent="0.25">
      <c r="C13339" s="12"/>
      <c r="D13339" s="7"/>
      <c r="P13339" s="14"/>
      <c r="Q13339" s="13"/>
    </row>
    <row r="13340" spans="3:17" x14ac:dyDescent="0.25">
      <c r="C13340" s="12"/>
      <c r="D13340" s="7"/>
      <c r="P13340" s="14"/>
      <c r="Q13340" s="13"/>
    </row>
    <row r="13341" spans="3:17" x14ac:dyDescent="0.25">
      <c r="C13341" s="12"/>
      <c r="D13341" s="7"/>
      <c r="P13341" s="14"/>
      <c r="Q13341" s="13"/>
    </row>
    <row r="13342" spans="3:17" x14ac:dyDescent="0.25">
      <c r="C13342" s="12"/>
      <c r="D13342" s="7"/>
      <c r="P13342" s="14"/>
      <c r="Q13342" s="13"/>
    </row>
    <row r="13343" spans="3:17" x14ac:dyDescent="0.25">
      <c r="C13343" s="12"/>
      <c r="D13343" s="7"/>
      <c r="P13343" s="14"/>
      <c r="Q13343" s="13"/>
    </row>
    <row r="13344" spans="3:17" x14ac:dyDescent="0.25">
      <c r="C13344" s="12"/>
      <c r="D13344" s="7"/>
      <c r="P13344" s="14"/>
      <c r="Q13344" s="13"/>
    </row>
    <row r="13345" spans="3:17" x14ac:dyDescent="0.25">
      <c r="C13345" s="12"/>
      <c r="D13345" s="7"/>
      <c r="P13345" s="14"/>
      <c r="Q13345" s="13"/>
    </row>
    <row r="13346" spans="3:17" x14ac:dyDescent="0.25">
      <c r="C13346" s="12"/>
      <c r="D13346" s="7"/>
      <c r="P13346" s="14"/>
      <c r="Q13346" s="13"/>
    </row>
    <row r="13347" spans="3:17" x14ac:dyDescent="0.25">
      <c r="C13347" s="12"/>
      <c r="D13347" s="7"/>
      <c r="P13347" s="14"/>
      <c r="Q13347" s="13"/>
    </row>
    <row r="13348" spans="3:17" x14ac:dyDescent="0.25">
      <c r="C13348" s="12"/>
      <c r="D13348" s="7"/>
      <c r="P13348" s="14"/>
      <c r="Q13348" s="13"/>
    </row>
    <row r="13349" spans="3:17" x14ac:dyDescent="0.25">
      <c r="C13349" s="12"/>
      <c r="D13349" s="7"/>
      <c r="P13349" s="14"/>
      <c r="Q13349" s="13"/>
    </row>
    <row r="13350" spans="3:17" x14ac:dyDescent="0.25">
      <c r="C13350" s="12"/>
      <c r="D13350" s="7"/>
      <c r="P13350" s="14"/>
      <c r="Q13350" s="13"/>
    </row>
    <row r="13351" spans="3:17" x14ac:dyDescent="0.25">
      <c r="C13351" s="12"/>
      <c r="D13351" s="7"/>
      <c r="P13351" s="14"/>
      <c r="Q13351" s="13"/>
    </row>
    <row r="13352" spans="3:17" x14ac:dyDescent="0.25">
      <c r="C13352" s="12"/>
      <c r="D13352" s="7"/>
      <c r="P13352" s="14"/>
      <c r="Q13352" s="13"/>
    </row>
    <row r="13353" spans="3:17" x14ac:dyDescent="0.25">
      <c r="C13353" s="12"/>
      <c r="D13353" s="7"/>
      <c r="P13353" s="14"/>
      <c r="Q13353" s="13"/>
    </row>
    <row r="13354" spans="3:17" x14ac:dyDescent="0.25">
      <c r="C13354" s="12"/>
      <c r="D13354" s="7"/>
      <c r="P13354" s="14"/>
      <c r="Q13354" s="13"/>
    </row>
    <row r="13355" spans="3:17" x14ac:dyDescent="0.25">
      <c r="C13355" s="12"/>
      <c r="D13355" s="7"/>
      <c r="P13355" s="14"/>
      <c r="Q13355" s="13"/>
    </row>
    <row r="13356" spans="3:17" x14ac:dyDescent="0.25">
      <c r="C13356" s="12"/>
      <c r="D13356" s="7"/>
      <c r="P13356" s="14"/>
      <c r="Q13356" s="13"/>
    </row>
    <row r="13357" spans="3:17" x14ac:dyDescent="0.25">
      <c r="C13357" s="12"/>
      <c r="D13357" s="7"/>
      <c r="P13357" s="14"/>
      <c r="Q13357" s="13"/>
    </row>
    <row r="13358" spans="3:17" x14ac:dyDescent="0.25">
      <c r="C13358" s="12"/>
      <c r="D13358" s="7"/>
      <c r="P13358" s="14"/>
      <c r="Q13358" s="13"/>
    </row>
    <row r="13359" spans="3:17" x14ac:dyDescent="0.25">
      <c r="C13359" s="12"/>
      <c r="D13359" s="7"/>
      <c r="P13359" s="14"/>
      <c r="Q13359" s="13"/>
    </row>
    <row r="13360" spans="3:17" x14ac:dyDescent="0.25">
      <c r="C13360" s="12"/>
      <c r="D13360" s="7"/>
      <c r="P13360" s="14"/>
      <c r="Q13360" s="13"/>
    </row>
    <row r="13361" spans="3:17" x14ac:dyDescent="0.25">
      <c r="C13361" s="12"/>
      <c r="D13361" s="7"/>
      <c r="P13361" s="14"/>
      <c r="Q13361" s="13"/>
    </row>
    <row r="13362" spans="3:17" x14ac:dyDescent="0.25">
      <c r="C13362" s="12"/>
      <c r="D13362" s="7"/>
      <c r="P13362" s="14"/>
      <c r="Q13362" s="13"/>
    </row>
    <row r="13363" spans="3:17" x14ac:dyDescent="0.25">
      <c r="C13363" s="12"/>
      <c r="D13363" s="7"/>
      <c r="P13363" s="14"/>
      <c r="Q13363" s="13"/>
    </row>
    <row r="13364" spans="3:17" x14ac:dyDescent="0.25">
      <c r="C13364" s="12"/>
      <c r="D13364" s="7"/>
      <c r="P13364" s="14"/>
      <c r="Q13364" s="13"/>
    </row>
    <row r="13365" spans="3:17" x14ac:dyDescent="0.25">
      <c r="C13365" s="12"/>
      <c r="D13365" s="7"/>
      <c r="P13365" s="14"/>
      <c r="Q13365" s="13"/>
    </row>
    <row r="13366" spans="3:17" x14ac:dyDescent="0.25">
      <c r="C13366" s="12"/>
      <c r="D13366" s="7"/>
      <c r="P13366" s="14"/>
      <c r="Q13366" s="13"/>
    </row>
    <row r="13367" spans="3:17" x14ac:dyDescent="0.25">
      <c r="C13367" s="12"/>
      <c r="D13367" s="7"/>
      <c r="P13367" s="14"/>
      <c r="Q13367" s="13"/>
    </row>
    <row r="13368" spans="3:17" x14ac:dyDescent="0.25">
      <c r="C13368" s="12"/>
      <c r="D13368" s="7"/>
      <c r="P13368" s="14"/>
      <c r="Q13368" s="13"/>
    </row>
    <row r="13369" spans="3:17" x14ac:dyDescent="0.25">
      <c r="C13369" s="12"/>
      <c r="D13369" s="7"/>
      <c r="P13369" s="14"/>
      <c r="Q13369" s="13"/>
    </row>
    <row r="13370" spans="3:17" x14ac:dyDescent="0.25">
      <c r="C13370" s="12"/>
      <c r="D13370" s="7"/>
      <c r="P13370" s="14"/>
      <c r="Q13370" s="13"/>
    </row>
    <row r="13371" spans="3:17" x14ac:dyDescent="0.25">
      <c r="C13371" s="12"/>
      <c r="D13371" s="7"/>
      <c r="P13371" s="14"/>
      <c r="Q13371" s="13"/>
    </row>
    <row r="13372" spans="3:17" x14ac:dyDescent="0.25">
      <c r="C13372" s="12"/>
      <c r="D13372" s="7"/>
      <c r="P13372" s="14"/>
      <c r="Q13372" s="13"/>
    </row>
    <row r="13373" spans="3:17" x14ac:dyDescent="0.25">
      <c r="C13373" s="12"/>
      <c r="D13373" s="7"/>
      <c r="P13373" s="14"/>
      <c r="Q13373" s="13"/>
    </row>
    <row r="13374" spans="3:17" x14ac:dyDescent="0.25">
      <c r="C13374" s="12"/>
      <c r="D13374" s="7"/>
      <c r="P13374" s="14"/>
      <c r="Q13374" s="13"/>
    </row>
    <row r="13375" spans="3:17" x14ac:dyDescent="0.25">
      <c r="C13375" s="12"/>
      <c r="D13375" s="7"/>
      <c r="P13375" s="14"/>
      <c r="Q13375" s="13"/>
    </row>
    <row r="13376" spans="3:17" x14ac:dyDescent="0.25">
      <c r="C13376" s="12"/>
      <c r="D13376" s="7"/>
      <c r="P13376" s="14"/>
      <c r="Q13376" s="13"/>
    </row>
    <row r="13377" spans="3:17" x14ac:dyDescent="0.25">
      <c r="C13377" s="12"/>
      <c r="D13377" s="7"/>
      <c r="P13377" s="14"/>
      <c r="Q13377" s="13"/>
    </row>
    <row r="13378" spans="3:17" x14ac:dyDescent="0.25">
      <c r="C13378" s="12"/>
      <c r="D13378" s="7"/>
      <c r="P13378" s="14"/>
      <c r="Q13378" s="13"/>
    </row>
    <row r="13379" spans="3:17" x14ac:dyDescent="0.25">
      <c r="C13379" s="12"/>
      <c r="D13379" s="7"/>
      <c r="P13379" s="14"/>
      <c r="Q13379" s="13"/>
    </row>
    <row r="13380" spans="3:17" x14ac:dyDescent="0.25">
      <c r="C13380" s="12"/>
      <c r="D13380" s="7"/>
      <c r="P13380" s="14"/>
      <c r="Q13380" s="13"/>
    </row>
    <row r="13381" spans="3:17" x14ac:dyDescent="0.25">
      <c r="C13381" s="12"/>
      <c r="D13381" s="7"/>
      <c r="P13381" s="14"/>
      <c r="Q13381" s="13"/>
    </row>
    <row r="13382" spans="3:17" x14ac:dyDescent="0.25">
      <c r="C13382" s="12"/>
      <c r="D13382" s="7"/>
      <c r="P13382" s="14"/>
      <c r="Q13382" s="13"/>
    </row>
    <row r="13383" spans="3:17" x14ac:dyDescent="0.25">
      <c r="C13383" s="12"/>
      <c r="D13383" s="7"/>
      <c r="P13383" s="14"/>
      <c r="Q13383" s="13"/>
    </row>
    <row r="13384" spans="3:17" x14ac:dyDescent="0.25">
      <c r="C13384" s="12"/>
      <c r="D13384" s="7"/>
      <c r="P13384" s="14"/>
      <c r="Q13384" s="13"/>
    </row>
    <row r="13385" spans="3:17" x14ac:dyDescent="0.25">
      <c r="C13385" s="12"/>
      <c r="D13385" s="7"/>
      <c r="P13385" s="14"/>
      <c r="Q13385" s="13"/>
    </row>
    <row r="13386" spans="3:17" x14ac:dyDescent="0.25">
      <c r="C13386" s="12"/>
      <c r="D13386" s="7"/>
      <c r="P13386" s="14"/>
      <c r="Q13386" s="13"/>
    </row>
    <row r="13387" spans="3:17" x14ac:dyDescent="0.25">
      <c r="C13387" s="12"/>
      <c r="D13387" s="7"/>
      <c r="P13387" s="14"/>
      <c r="Q13387" s="13"/>
    </row>
    <row r="13388" spans="3:17" x14ac:dyDescent="0.25">
      <c r="C13388" s="12"/>
      <c r="D13388" s="7"/>
      <c r="P13388" s="14"/>
      <c r="Q13388" s="13"/>
    </row>
    <row r="13389" spans="3:17" x14ac:dyDescent="0.25">
      <c r="C13389" s="12"/>
      <c r="D13389" s="7"/>
      <c r="P13389" s="14"/>
      <c r="Q13389" s="13"/>
    </row>
    <row r="13390" spans="3:17" x14ac:dyDescent="0.25">
      <c r="C13390" s="12"/>
      <c r="D13390" s="7"/>
      <c r="P13390" s="14"/>
      <c r="Q13390" s="13"/>
    </row>
    <row r="13391" spans="3:17" x14ac:dyDescent="0.25">
      <c r="C13391" s="12"/>
      <c r="D13391" s="7"/>
      <c r="P13391" s="14"/>
      <c r="Q13391" s="13"/>
    </row>
    <row r="13392" spans="3:17" x14ac:dyDescent="0.25">
      <c r="C13392" s="12"/>
      <c r="D13392" s="7"/>
      <c r="P13392" s="14"/>
      <c r="Q13392" s="13"/>
    </row>
    <row r="13393" spans="3:17" x14ac:dyDescent="0.25">
      <c r="C13393" s="12"/>
      <c r="D13393" s="7"/>
      <c r="P13393" s="14"/>
      <c r="Q13393" s="13"/>
    </row>
    <row r="13394" spans="3:17" x14ac:dyDescent="0.25">
      <c r="C13394" s="12"/>
      <c r="D13394" s="7"/>
      <c r="P13394" s="14"/>
      <c r="Q13394" s="13"/>
    </row>
    <row r="13395" spans="3:17" x14ac:dyDescent="0.25">
      <c r="C13395" s="12"/>
      <c r="D13395" s="7"/>
      <c r="P13395" s="14"/>
      <c r="Q13395" s="13"/>
    </row>
    <row r="13396" spans="3:17" x14ac:dyDescent="0.25">
      <c r="C13396" s="12"/>
      <c r="D13396" s="7"/>
      <c r="P13396" s="14"/>
      <c r="Q13396" s="13"/>
    </row>
    <row r="13397" spans="3:17" x14ac:dyDescent="0.25">
      <c r="C13397" s="12"/>
      <c r="D13397" s="7"/>
      <c r="P13397" s="14"/>
      <c r="Q13397" s="13"/>
    </row>
    <row r="13398" spans="3:17" x14ac:dyDescent="0.25">
      <c r="C13398" s="12"/>
      <c r="D13398" s="7"/>
      <c r="P13398" s="14"/>
      <c r="Q13398" s="13"/>
    </row>
    <row r="13399" spans="3:17" x14ac:dyDescent="0.25">
      <c r="C13399" s="12"/>
      <c r="D13399" s="7"/>
      <c r="P13399" s="14"/>
      <c r="Q13399" s="13"/>
    </row>
    <row r="13400" spans="3:17" x14ac:dyDescent="0.25">
      <c r="C13400" s="12"/>
      <c r="D13400" s="7"/>
      <c r="P13400" s="14"/>
      <c r="Q13400" s="13"/>
    </row>
    <row r="13401" spans="3:17" x14ac:dyDescent="0.25">
      <c r="C13401" s="12"/>
      <c r="D13401" s="7"/>
      <c r="P13401" s="14"/>
      <c r="Q13401" s="13"/>
    </row>
    <row r="13402" spans="3:17" x14ac:dyDescent="0.25">
      <c r="C13402" s="12"/>
      <c r="D13402" s="7"/>
      <c r="P13402" s="14"/>
      <c r="Q13402" s="13"/>
    </row>
    <row r="13403" spans="3:17" x14ac:dyDescent="0.25">
      <c r="C13403" s="12"/>
      <c r="D13403" s="7"/>
      <c r="P13403" s="14"/>
      <c r="Q13403" s="13"/>
    </row>
    <row r="13404" spans="3:17" x14ac:dyDescent="0.25">
      <c r="C13404" s="12"/>
      <c r="D13404" s="7"/>
      <c r="P13404" s="14"/>
      <c r="Q13404" s="13"/>
    </row>
    <row r="13405" spans="3:17" x14ac:dyDescent="0.25">
      <c r="C13405" s="12"/>
      <c r="D13405" s="7"/>
      <c r="P13405" s="14"/>
      <c r="Q13405" s="13"/>
    </row>
    <row r="13406" spans="3:17" x14ac:dyDescent="0.25">
      <c r="C13406" s="12"/>
      <c r="D13406" s="7"/>
      <c r="P13406" s="14"/>
      <c r="Q13406" s="13"/>
    </row>
    <row r="13407" spans="3:17" x14ac:dyDescent="0.25">
      <c r="C13407" s="12"/>
      <c r="D13407" s="7"/>
      <c r="P13407" s="14"/>
      <c r="Q13407" s="13"/>
    </row>
    <row r="13408" spans="3:17" x14ac:dyDescent="0.25">
      <c r="C13408" s="12"/>
      <c r="D13408" s="7"/>
      <c r="P13408" s="14"/>
      <c r="Q13408" s="13"/>
    </row>
    <row r="13409" spans="3:17" x14ac:dyDescent="0.25">
      <c r="C13409" s="12"/>
      <c r="D13409" s="7"/>
      <c r="P13409" s="14"/>
      <c r="Q13409" s="13"/>
    </row>
    <row r="13410" spans="3:17" x14ac:dyDescent="0.25">
      <c r="C13410" s="12"/>
      <c r="D13410" s="7"/>
      <c r="P13410" s="14"/>
      <c r="Q13410" s="13"/>
    </row>
    <row r="13411" spans="3:17" x14ac:dyDescent="0.25">
      <c r="C13411" s="12"/>
      <c r="D13411" s="7"/>
      <c r="P13411" s="14"/>
      <c r="Q13411" s="13"/>
    </row>
    <row r="13412" spans="3:17" x14ac:dyDescent="0.25">
      <c r="C13412" s="12"/>
      <c r="D13412" s="7"/>
      <c r="P13412" s="14"/>
      <c r="Q13412" s="13"/>
    </row>
    <row r="13413" spans="3:17" x14ac:dyDescent="0.25">
      <c r="C13413" s="12"/>
      <c r="D13413" s="7"/>
      <c r="P13413" s="14"/>
      <c r="Q13413" s="13"/>
    </row>
    <row r="13414" spans="3:17" x14ac:dyDescent="0.25">
      <c r="C13414" s="12"/>
      <c r="D13414" s="7"/>
      <c r="P13414" s="14"/>
      <c r="Q13414" s="13"/>
    </row>
    <row r="13415" spans="3:17" x14ac:dyDescent="0.25">
      <c r="C13415" s="12"/>
      <c r="D13415" s="7"/>
      <c r="P13415" s="14"/>
      <c r="Q13415" s="13"/>
    </row>
    <row r="13416" spans="3:17" x14ac:dyDescent="0.25">
      <c r="C13416" s="12"/>
      <c r="D13416" s="7"/>
      <c r="P13416" s="14"/>
      <c r="Q13416" s="13"/>
    </row>
    <row r="13417" spans="3:17" x14ac:dyDescent="0.25">
      <c r="C13417" s="12"/>
      <c r="D13417" s="7"/>
      <c r="P13417" s="14"/>
      <c r="Q13417" s="13"/>
    </row>
    <row r="13418" spans="3:17" x14ac:dyDescent="0.25">
      <c r="C13418" s="12"/>
      <c r="D13418" s="7"/>
      <c r="P13418" s="14"/>
      <c r="Q13418" s="13"/>
    </row>
    <row r="13419" spans="3:17" x14ac:dyDescent="0.25">
      <c r="C13419" s="12"/>
      <c r="D13419" s="7"/>
      <c r="P13419" s="14"/>
      <c r="Q13419" s="13"/>
    </row>
    <row r="13420" spans="3:17" x14ac:dyDescent="0.25">
      <c r="C13420" s="12"/>
      <c r="D13420" s="7"/>
      <c r="P13420" s="14"/>
      <c r="Q13420" s="13"/>
    </row>
    <row r="13421" spans="3:17" x14ac:dyDescent="0.25">
      <c r="C13421" s="12"/>
      <c r="D13421" s="7"/>
      <c r="P13421" s="14"/>
      <c r="Q13421" s="13"/>
    </row>
    <row r="13422" spans="3:17" x14ac:dyDescent="0.25">
      <c r="C13422" s="12"/>
      <c r="D13422" s="7"/>
      <c r="P13422" s="14"/>
      <c r="Q13422" s="13"/>
    </row>
    <row r="13423" spans="3:17" x14ac:dyDescent="0.25">
      <c r="C13423" s="12"/>
      <c r="D13423" s="7"/>
      <c r="P13423" s="14"/>
      <c r="Q13423" s="13"/>
    </row>
    <row r="13424" spans="3:17" x14ac:dyDescent="0.25">
      <c r="C13424" s="12"/>
      <c r="D13424" s="7"/>
      <c r="P13424" s="14"/>
      <c r="Q13424" s="13"/>
    </row>
    <row r="13425" spans="3:17" x14ac:dyDescent="0.25">
      <c r="C13425" s="12"/>
      <c r="D13425" s="7"/>
      <c r="P13425" s="14"/>
      <c r="Q13425" s="13"/>
    </row>
    <row r="13426" spans="3:17" x14ac:dyDescent="0.25">
      <c r="C13426" s="12"/>
      <c r="D13426" s="7"/>
      <c r="P13426" s="14"/>
      <c r="Q13426" s="13"/>
    </row>
    <row r="13427" spans="3:17" x14ac:dyDescent="0.25">
      <c r="C13427" s="12"/>
      <c r="D13427" s="7"/>
      <c r="P13427" s="14"/>
      <c r="Q13427" s="13"/>
    </row>
    <row r="13428" spans="3:17" x14ac:dyDescent="0.25">
      <c r="C13428" s="12"/>
      <c r="D13428" s="7"/>
      <c r="P13428" s="14"/>
      <c r="Q13428" s="13"/>
    </row>
    <row r="13429" spans="3:17" x14ac:dyDescent="0.25">
      <c r="C13429" s="12"/>
      <c r="D13429" s="7"/>
      <c r="P13429" s="14"/>
      <c r="Q13429" s="13"/>
    </row>
    <row r="13430" spans="3:17" x14ac:dyDescent="0.25">
      <c r="C13430" s="12"/>
      <c r="D13430" s="7"/>
      <c r="P13430" s="14"/>
      <c r="Q13430" s="13"/>
    </row>
    <row r="13431" spans="3:17" x14ac:dyDescent="0.25">
      <c r="C13431" s="12"/>
      <c r="D13431" s="7"/>
      <c r="P13431" s="14"/>
      <c r="Q13431" s="13"/>
    </row>
    <row r="13432" spans="3:17" x14ac:dyDescent="0.25">
      <c r="C13432" s="12"/>
      <c r="D13432" s="7"/>
      <c r="P13432" s="14"/>
      <c r="Q13432" s="13"/>
    </row>
    <row r="13433" spans="3:17" x14ac:dyDescent="0.25">
      <c r="C13433" s="12"/>
      <c r="D13433" s="7"/>
      <c r="P13433" s="14"/>
      <c r="Q13433" s="13"/>
    </row>
    <row r="13434" spans="3:17" x14ac:dyDescent="0.25">
      <c r="C13434" s="12"/>
      <c r="D13434" s="7"/>
      <c r="P13434" s="14"/>
      <c r="Q13434" s="13"/>
    </row>
    <row r="13435" spans="3:17" x14ac:dyDescent="0.25">
      <c r="C13435" s="12"/>
      <c r="D13435" s="7"/>
      <c r="P13435" s="14"/>
      <c r="Q13435" s="13"/>
    </row>
    <row r="13436" spans="3:17" x14ac:dyDescent="0.25">
      <c r="C13436" s="12"/>
      <c r="D13436" s="7"/>
      <c r="P13436" s="14"/>
      <c r="Q13436" s="13"/>
    </row>
    <row r="13437" spans="3:17" x14ac:dyDescent="0.25">
      <c r="C13437" s="12"/>
      <c r="D13437" s="7"/>
      <c r="P13437" s="14"/>
      <c r="Q13437" s="13"/>
    </row>
    <row r="13438" spans="3:17" x14ac:dyDescent="0.25">
      <c r="C13438" s="12"/>
      <c r="D13438" s="7"/>
      <c r="P13438" s="14"/>
      <c r="Q13438" s="13"/>
    </row>
    <row r="13439" spans="3:17" x14ac:dyDescent="0.25">
      <c r="C13439" s="12"/>
      <c r="D13439" s="7"/>
      <c r="P13439" s="14"/>
      <c r="Q13439" s="13"/>
    </row>
    <row r="13440" spans="3:17" x14ac:dyDescent="0.25">
      <c r="C13440" s="12"/>
      <c r="D13440" s="7"/>
      <c r="P13440" s="14"/>
      <c r="Q13440" s="13"/>
    </row>
    <row r="13441" spans="3:17" x14ac:dyDescent="0.25">
      <c r="C13441" s="12"/>
      <c r="D13441" s="7"/>
      <c r="P13441" s="14"/>
      <c r="Q13441" s="13"/>
    </row>
    <row r="13442" spans="3:17" x14ac:dyDescent="0.25">
      <c r="C13442" s="12"/>
      <c r="D13442" s="7"/>
      <c r="P13442" s="14"/>
      <c r="Q13442" s="13"/>
    </row>
    <row r="13443" spans="3:17" x14ac:dyDescent="0.25">
      <c r="C13443" s="12"/>
      <c r="D13443" s="7"/>
      <c r="P13443" s="14"/>
      <c r="Q13443" s="13"/>
    </row>
    <row r="13444" spans="3:17" x14ac:dyDescent="0.25">
      <c r="C13444" s="12"/>
      <c r="D13444" s="7"/>
      <c r="P13444" s="14"/>
      <c r="Q13444" s="13"/>
    </row>
    <row r="13445" spans="3:17" x14ac:dyDescent="0.25">
      <c r="C13445" s="12"/>
      <c r="D13445" s="7"/>
      <c r="P13445" s="14"/>
      <c r="Q13445" s="13"/>
    </row>
    <row r="13446" spans="3:17" x14ac:dyDescent="0.25">
      <c r="C13446" s="12"/>
      <c r="D13446" s="7"/>
      <c r="P13446" s="14"/>
      <c r="Q13446" s="13"/>
    </row>
    <row r="13447" spans="3:17" x14ac:dyDescent="0.25">
      <c r="C13447" s="12"/>
      <c r="D13447" s="7"/>
      <c r="P13447" s="14"/>
      <c r="Q13447" s="13"/>
    </row>
    <row r="13448" spans="3:17" x14ac:dyDescent="0.25">
      <c r="C13448" s="12"/>
      <c r="D13448" s="7"/>
      <c r="P13448" s="14"/>
      <c r="Q13448" s="13"/>
    </row>
    <row r="13449" spans="3:17" x14ac:dyDescent="0.25">
      <c r="C13449" s="12"/>
      <c r="D13449" s="7"/>
      <c r="P13449" s="14"/>
      <c r="Q13449" s="13"/>
    </row>
    <row r="13450" spans="3:17" x14ac:dyDescent="0.25">
      <c r="C13450" s="12"/>
      <c r="D13450" s="7"/>
      <c r="P13450" s="14"/>
      <c r="Q13450" s="13"/>
    </row>
    <row r="13451" spans="3:17" x14ac:dyDescent="0.25">
      <c r="C13451" s="12"/>
      <c r="D13451" s="7"/>
      <c r="P13451" s="14"/>
      <c r="Q13451" s="13"/>
    </row>
    <row r="13452" spans="3:17" x14ac:dyDescent="0.25">
      <c r="C13452" s="12"/>
      <c r="D13452" s="7"/>
      <c r="P13452" s="14"/>
      <c r="Q13452" s="13"/>
    </row>
    <row r="13453" spans="3:17" x14ac:dyDescent="0.25">
      <c r="C13453" s="12"/>
      <c r="D13453" s="7"/>
      <c r="P13453" s="14"/>
      <c r="Q13453" s="13"/>
    </row>
    <row r="13454" spans="3:17" x14ac:dyDescent="0.25">
      <c r="C13454" s="12"/>
      <c r="D13454" s="7"/>
      <c r="P13454" s="14"/>
      <c r="Q13454" s="13"/>
    </row>
    <row r="13455" spans="3:17" x14ac:dyDescent="0.25">
      <c r="C13455" s="12"/>
      <c r="D13455" s="7"/>
      <c r="P13455" s="14"/>
      <c r="Q13455" s="13"/>
    </row>
    <row r="13456" spans="3:17" x14ac:dyDescent="0.25">
      <c r="C13456" s="12"/>
      <c r="D13456" s="7"/>
      <c r="P13456" s="14"/>
      <c r="Q13456" s="13"/>
    </row>
    <row r="13457" spans="3:17" x14ac:dyDescent="0.25">
      <c r="C13457" s="12"/>
      <c r="D13457" s="7"/>
      <c r="P13457" s="14"/>
      <c r="Q13457" s="13"/>
    </row>
    <row r="13458" spans="3:17" x14ac:dyDescent="0.25">
      <c r="C13458" s="12"/>
      <c r="D13458" s="7"/>
      <c r="P13458" s="14"/>
      <c r="Q13458" s="13"/>
    </row>
    <row r="13459" spans="3:17" x14ac:dyDescent="0.25">
      <c r="C13459" s="12"/>
      <c r="D13459" s="7"/>
      <c r="P13459" s="14"/>
      <c r="Q13459" s="13"/>
    </row>
    <row r="13460" spans="3:17" x14ac:dyDescent="0.25">
      <c r="C13460" s="12"/>
      <c r="D13460" s="7"/>
      <c r="P13460" s="14"/>
      <c r="Q13460" s="13"/>
    </row>
    <row r="13461" spans="3:17" x14ac:dyDescent="0.25">
      <c r="C13461" s="12"/>
      <c r="D13461" s="7"/>
      <c r="P13461" s="14"/>
      <c r="Q13461" s="13"/>
    </row>
    <row r="13462" spans="3:17" x14ac:dyDescent="0.25">
      <c r="C13462" s="12"/>
      <c r="D13462" s="7"/>
      <c r="P13462" s="14"/>
      <c r="Q13462" s="13"/>
    </row>
    <row r="13463" spans="3:17" x14ac:dyDescent="0.25">
      <c r="C13463" s="12"/>
      <c r="D13463" s="7"/>
      <c r="P13463" s="14"/>
      <c r="Q13463" s="13"/>
    </row>
    <row r="13464" spans="3:17" x14ac:dyDescent="0.25">
      <c r="C13464" s="12"/>
      <c r="D13464" s="7"/>
      <c r="P13464" s="14"/>
      <c r="Q13464" s="13"/>
    </row>
    <row r="13465" spans="3:17" x14ac:dyDescent="0.25">
      <c r="C13465" s="12"/>
      <c r="D13465" s="7"/>
      <c r="P13465" s="14"/>
      <c r="Q13465" s="13"/>
    </row>
    <row r="13466" spans="3:17" x14ac:dyDescent="0.25">
      <c r="C13466" s="12"/>
      <c r="D13466" s="7"/>
      <c r="P13466" s="14"/>
      <c r="Q13466" s="13"/>
    </row>
    <row r="13467" spans="3:17" x14ac:dyDescent="0.25">
      <c r="C13467" s="12"/>
      <c r="D13467" s="7"/>
      <c r="P13467" s="14"/>
      <c r="Q13467" s="13"/>
    </row>
    <row r="13468" spans="3:17" x14ac:dyDescent="0.25">
      <c r="C13468" s="12"/>
      <c r="D13468" s="7"/>
      <c r="P13468" s="14"/>
      <c r="Q13468" s="13"/>
    </row>
    <row r="13469" spans="3:17" x14ac:dyDescent="0.25">
      <c r="C13469" s="12"/>
      <c r="D13469" s="7"/>
      <c r="P13469" s="14"/>
      <c r="Q13469" s="13"/>
    </row>
    <row r="13470" spans="3:17" x14ac:dyDescent="0.25">
      <c r="C13470" s="12"/>
      <c r="D13470" s="7"/>
      <c r="P13470" s="14"/>
      <c r="Q13470" s="13"/>
    </row>
    <row r="13471" spans="3:17" x14ac:dyDescent="0.25">
      <c r="C13471" s="12"/>
      <c r="D13471" s="7"/>
      <c r="P13471" s="14"/>
      <c r="Q13471" s="13"/>
    </row>
    <row r="13472" spans="3:17" x14ac:dyDescent="0.25">
      <c r="C13472" s="12"/>
      <c r="D13472" s="7"/>
      <c r="P13472" s="14"/>
      <c r="Q13472" s="13"/>
    </row>
    <row r="13473" spans="3:17" x14ac:dyDescent="0.25">
      <c r="C13473" s="12"/>
      <c r="D13473" s="7"/>
      <c r="P13473" s="14"/>
      <c r="Q13473" s="13"/>
    </row>
    <row r="13474" spans="3:17" x14ac:dyDescent="0.25">
      <c r="C13474" s="12"/>
      <c r="D13474" s="7"/>
      <c r="P13474" s="14"/>
      <c r="Q13474" s="13"/>
    </row>
    <row r="13475" spans="3:17" x14ac:dyDescent="0.25">
      <c r="C13475" s="12"/>
      <c r="D13475" s="7"/>
      <c r="P13475" s="14"/>
      <c r="Q13475" s="13"/>
    </row>
    <row r="13476" spans="3:17" x14ac:dyDescent="0.25">
      <c r="C13476" s="12"/>
      <c r="D13476" s="7"/>
      <c r="P13476" s="14"/>
      <c r="Q13476" s="13"/>
    </row>
    <row r="13477" spans="3:17" x14ac:dyDescent="0.25">
      <c r="C13477" s="12"/>
      <c r="D13477" s="7"/>
      <c r="P13477" s="14"/>
      <c r="Q13477" s="13"/>
    </row>
    <row r="13478" spans="3:17" x14ac:dyDescent="0.25">
      <c r="C13478" s="12"/>
      <c r="D13478" s="7"/>
      <c r="P13478" s="14"/>
      <c r="Q13478" s="13"/>
    </row>
    <row r="13479" spans="3:17" x14ac:dyDescent="0.25">
      <c r="C13479" s="12"/>
      <c r="D13479" s="7"/>
      <c r="P13479" s="14"/>
      <c r="Q13479" s="13"/>
    </row>
    <row r="13480" spans="3:17" x14ac:dyDescent="0.25">
      <c r="C13480" s="12"/>
      <c r="D13480" s="7"/>
      <c r="P13480" s="14"/>
      <c r="Q13480" s="13"/>
    </row>
    <row r="13481" spans="3:17" x14ac:dyDescent="0.25">
      <c r="C13481" s="12"/>
      <c r="D13481" s="7"/>
      <c r="P13481" s="14"/>
      <c r="Q13481" s="13"/>
    </row>
    <row r="13482" spans="3:17" x14ac:dyDescent="0.25">
      <c r="C13482" s="12"/>
      <c r="D13482" s="7"/>
      <c r="P13482" s="14"/>
      <c r="Q13482" s="13"/>
    </row>
    <row r="13483" spans="3:17" x14ac:dyDescent="0.25">
      <c r="C13483" s="12"/>
      <c r="D13483" s="7"/>
      <c r="P13483" s="14"/>
      <c r="Q13483" s="13"/>
    </row>
    <row r="13484" spans="3:17" x14ac:dyDescent="0.25">
      <c r="C13484" s="12"/>
      <c r="D13484" s="7"/>
      <c r="P13484" s="14"/>
      <c r="Q13484" s="13"/>
    </row>
    <row r="13485" spans="3:17" x14ac:dyDescent="0.25">
      <c r="C13485" s="12"/>
      <c r="D13485" s="7"/>
      <c r="P13485" s="14"/>
      <c r="Q13485" s="13"/>
    </row>
    <row r="13486" spans="3:17" x14ac:dyDescent="0.25">
      <c r="C13486" s="12"/>
      <c r="D13486" s="7"/>
      <c r="P13486" s="14"/>
      <c r="Q13486" s="13"/>
    </row>
    <row r="13487" spans="3:17" x14ac:dyDescent="0.25">
      <c r="C13487" s="12"/>
      <c r="D13487" s="7"/>
      <c r="P13487" s="14"/>
      <c r="Q13487" s="13"/>
    </row>
    <row r="13488" spans="3:17" x14ac:dyDescent="0.25">
      <c r="C13488" s="12"/>
      <c r="D13488" s="7"/>
      <c r="P13488" s="14"/>
      <c r="Q13488" s="13"/>
    </row>
    <row r="13489" spans="3:17" x14ac:dyDescent="0.25">
      <c r="C13489" s="12"/>
      <c r="D13489" s="7"/>
      <c r="P13489" s="14"/>
      <c r="Q13489" s="13"/>
    </row>
    <row r="13490" spans="3:17" x14ac:dyDescent="0.25">
      <c r="C13490" s="12"/>
      <c r="D13490" s="7"/>
      <c r="P13490" s="14"/>
      <c r="Q13490" s="13"/>
    </row>
    <row r="13491" spans="3:17" x14ac:dyDescent="0.25">
      <c r="C13491" s="12"/>
      <c r="D13491" s="7"/>
      <c r="P13491" s="14"/>
      <c r="Q13491" s="13"/>
    </row>
    <row r="13492" spans="3:17" x14ac:dyDescent="0.25">
      <c r="C13492" s="12"/>
      <c r="D13492" s="7"/>
      <c r="P13492" s="14"/>
      <c r="Q13492" s="13"/>
    </row>
    <row r="13493" spans="3:17" x14ac:dyDescent="0.25">
      <c r="C13493" s="12"/>
      <c r="D13493" s="7"/>
      <c r="P13493" s="14"/>
      <c r="Q13493" s="13"/>
    </row>
    <row r="13494" spans="3:17" x14ac:dyDescent="0.25">
      <c r="C13494" s="12"/>
      <c r="D13494" s="7"/>
      <c r="P13494" s="14"/>
      <c r="Q13494" s="13"/>
    </row>
    <row r="13495" spans="3:17" x14ac:dyDescent="0.25">
      <c r="C13495" s="12"/>
      <c r="D13495" s="7"/>
      <c r="P13495" s="14"/>
      <c r="Q13495" s="13"/>
    </row>
    <row r="13496" spans="3:17" x14ac:dyDescent="0.25">
      <c r="C13496" s="12"/>
      <c r="D13496" s="7"/>
      <c r="P13496" s="14"/>
      <c r="Q13496" s="13"/>
    </row>
    <row r="13497" spans="3:17" x14ac:dyDescent="0.25">
      <c r="C13497" s="12"/>
      <c r="D13497" s="7"/>
      <c r="P13497" s="14"/>
      <c r="Q13497" s="13"/>
    </row>
    <row r="13498" spans="3:17" x14ac:dyDescent="0.25">
      <c r="C13498" s="12"/>
      <c r="D13498" s="7"/>
      <c r="P13498" s="14"/>
      <c r="Q13498" s="13"/>
    </row>
    <row r="13499" spans="3:17" x14ac:dyDescent="0.25">
      <c r="C13499" s="12"/>
      <c r="D13499" s="7"/>
      <c r="P13499" s="14"/>
      <c r="Q13499" s="13"/>
    </row>
    <row r="13500" spans="3:17" x14ac:dyDescent="0.25">
      <c r="C13500" s="12"/>
      <c r="D13500" s="7"/>
      <c r="P13500" s="14"/>
      <c r="Q13500" s="13"/>
    </row>
    <row r="13501" spans="3:17" x14ac:dyDescent="0.25">
      <c r="C13501" s="12"/>
      <c r="D13501" s="7"/>
      <c r="P13501" s="14"/>
      <c r="Q13501" s="13"/>
    </row>
    <row r="13502" spans="3:17" x14ac:dyDescent="0.25">
      <c r="C13502" s="12"/>
      <c r="D13502" s="7"/>
      <c r="P13502" s="14"/>
      <c r="Q13502" s="13"/>
    </row>
    <row r="13503" spans="3:17" x14ac:dyDescent="0.25">
      <c r="C13503" s="12"/>
      <c r="D13503" s="7"/>
      <c r="P13503" s="14"/>
      <c r="Q13503" s="13"/>
    </row>
    <row r="13504" spans="3:17" x14ac:dyDescent="0.25">
      <c r="C13504" s="12"/>
      <c r="D13504" s="7"/>
      <c r="P13504" s="14"/>
      <c r="Q13504" s="13"/>
    </row>
    <row r="13505" spans="3:17" x14ac:dyDescent="0.25">
      <c r="C13505" s="12"/>
      <c r="D13505" s="7"/>
      <c r="P13505" s="14"/>
      <c r="Q13505" s="13"/>
    </row>
    <row r="13506" spans="3:17" x14ac:dyDescent="0.25">
      <c r="C13506" s="12"/>
      <c r="D13506" s="7"/>
      <c r="P13506" s="14"/>
      <c r="Q13506" s="13"/>
    </row>
    <row r="13507" spans="3:17" x14ac:dyDescent="0.25">
      <c r="C13507" s="12"/>
      <c r="D13507" s="7"/>
      <c r="P13507" s="14"/>
      <c r="Q13507" s="13"/>
    </row>
    <row r="13508" spans="3:17" x14ac:dyDescent="0.25">
      <c r="C13508" s="12"/>
      <c r="D13508" s="7"/>
      <c r="P13508" s="14"/>
      <c r="Q13508" s="13"/>
    </row>
    <row r="13509" spans="3:17" x14ac:dyDescent="0.25">
      <c r="C13509" s="12"/>
      <c r="D13509" s="7"/>
      <c r="P13509" s="14"/>
      <c r="Q13509" s="13"/>
    </row>
    <row r="13510" spans="3:17" x14ac:dyDescent="0.25">
      <c r="C13510" s="12"/>
      <c r="D13510" s="7"/>
      <c r="P13510" s="14"/>
      <c r="Q13510" s="13"/>
    </row>
    <row r="13511" spans="3:17" x14ac:dyDescent="0.25">
      <c r="C13511" s="12"/>
      <c r="D13511" s="7"/>
      <c r="P13511" s="14"/>
      <c r="Q13511" s="13"/>
    </row>
    <row r="13512" spans="3:17" x14ac:dyDescent="0.25">
      <c r="C13512" s="12"/>
      <c r="D13512" s="7"/>
      <c r="P13512" s="14"/>
      <c r="Q13512" s="13"/>
    </row>
    <row r="13513" spans="3:17" x14ac:dyDescent="0.25">
      <c r="C13513" s="12"/>
      <c r="D13513" s="7"/>
      <c r="P13513" s="14"/>
      <c r="Q13513" s="13"/>
    </row>
    <row r="13514" spans="3:17" x14ac:dyDescent="0.25">
      <c r="C13514" s="12"/>
      <c r="D13514" s="7"/>
      <c r="P13514" s="14"/>
      <c r="Q13514" s="13"/>
    </row>
    <row r="13515" spans="3:17" x14ac:dyDescent="0.25">
      <c r="C13515" s="12"/>
      <c r="D13515" s="7"/>
      <c r="P13515" s="14"/>
      <c r="Q13515" s="13"/>
    </row>
    <row r="13516" spans="3:17" x14ac:dyDescent="0.25">
      <c r="C13516" s="12"/>
      <c r="D13516" s="7"/>
      <c r="P13516" s="14"/>
      <c r="Q13516" s="13"/>
    </row>
    <row r="13517" spans="3:17" x14ac:dyDescent="0.25">
      <c r="C13517" s="12"/>
      <c r="D13517" s="7"/>
      <c r="P13517" s="14"/>
      <c r="Q13517" s="13"/>
    </row>
    <row r="13518" spans="3:17" x14ac:dyDescent="0.25">
      <c r="C13518" s="12"/>
      <c r="D13518" s="7"/>
      <c r="P13518" s="14"/>
      <c r="Q13518" s="13"/>
    </row>
    <row r="13519" spans="3:17" x14ac:dyDescent="0.25">
      <c r="C13519" s="12"/>
      <c r="D13519" s="7"/>
      <c r="P13519" s="14"/>
      <c r="Q13519" s="13"/>
    </row>
    <row r="13520" spans="3:17" x14ac:dyDescent="0.25">
      <c r="C13520" s="12"/>
      <c r="D13520" s="7"/>
      <c r="P13520" s="14"/>
      <c r="Q13520" s="13"/>
    </row>
    <row r="13521" spans="3:17" x14ac:dyDescent="0.25">
      <c r="C13521" s="12"/>
      <c r="D13521" s="7"/>
      <c r="P13521" s="14"/>
      <c r="Q13521" s="13"/>
    </row>
    <row r="13522" spans="3:17" x14ac:dyDescent="0.25">
      <c r="C13522" s="12"/>
      <c r="D13522" s="7"/>
      <c r="P13522" s="14"/>
      <c r="Q13522" s="13"/>
    </row>
    <row r="13523" spans="3:17" x14ac:dyDescent="0.25">
      <c r="C13523" s="12"/>
      <c r="D13523" s="7"/>
      <c r="P13523" s="14"/>
      <c r="Q13523" s="13"/>
    </row>
    <row r="13524" spans="3:17" x14ac:dyDescent="0.25">
      <c r="C13524" s="12"/>
      <c r="D13524" s="7"/>
      <c r="P13524" s="14"/>
      <c r="Q13524" s="13"/>
    </row>
    <row r="13525" spans="3:17" x14ac:dyDescent="0.25">
      <c r="C13525" s="12"/>
      <c r="D13525" s="7"/>
      <c r="P13525" s="14"/>
      <c r="Q13525" s="13"/>
    </row>
    <row r="13526" spans="3:17" x14ac:dyDescent="0.25">
      <c r="C13526" s="12"/>
      <c r="D13526" s="7"/>
      <c r="P13526" s="14"/>
      <c r="Q13526" s="13"/>
    </row>
    <row r="13527" spans="3:17" x14ac:dyDescent="0.25">
      <c r="C13527" s="12"/>
      <c r="D13527" s="7"/>
      <c r="P13527" s="14"/>
      <c r="Q13527" s="13"/>
    </row>
    <row r="13528" spans="3:17" x14ac:dyDescent="0.25">
      <c r="C13528" s="12"/>
      <c r="D13528" s="7"/>
      <c r="P13528" s="14"/>
      <c r="Q13528" s="13"/>
    </row>
    <row r="13529" spans="3:17" x14ac:dyDescent="0.25">
      <c r="C13529" s="12"/>
      <c r="D13529" s="7"/>
      <c r="P13529" s="14"/>
      <c r="Q13529" s="13"/>
    </row>
    <row r="13530" spans="3:17" x14ac:dyDescent="0.25">
      <c r="C13530" s="12"/>
      <c r="D13530" s="7"/>
      <c r="P13530" s="14"/>
      <c r="Q13530" s="13"/>
    </row>
    <row r="13531" spans="3:17" x14ac:dyDescent="0.25">
      <c r="C13531" s="12"/>
      <c r="D13531" s="7"/>
      <c r="P13531" s="14"/>
      <c r="Q13531" s="13"/>
    </row>
    <row r="13532" spans="3:17" x14ac:dyDescent="0.25">
      <c r="C13532" s="12"/>
      <c r="D13532" s="7"/>
      <c r="P13532" s="14"/>
      <c r="Q13532" s="13"/>
    </row>
    <row r="13533" spans="3:17" x14ac:dyDescent="0.25">
      <c r="C13533" s="12"/>
      <c r="D13533" s="7"/>
      <c r="P13533" s="14"/>
      <c r="Q13533" s="13"/>
    </row>
    <row r="13534" spans="3:17" x14ac:dyDescent="0.25">
      <c r="C13534" s="12"/>
      <c r="D13534" s="7"/>
      <c r="P13534" s="14"/>
      <c r="Q13534" s="13"/>
    </row>
    <row r="13535" spans="3:17" x14ac:dyDescent="0.25">
      <c r="C13535" s="12"/>
      <c r="D13535" s="7"/>
      <c r="P13535" s="14"/>
      <c r="Q13535" s="13"/>
    </row>
    <row r="13536" spans="3:17" x14ac:dyDescent="0.25">
      <c r="C13536" s="12"/>
      <c r="D13536" s="7"/>
      <c r="P13536" s="14"/>
      <c r="Q13536" s="13"/>
    </row>
    <row r="13537" spans="3:17" x14ac:dyDescent="0.25">
      <c r="C13537" s="12"/>
      <c r="D13537" s="7"/>
      <c r="P13537" s="14"/>
      <c r="Q13537" s="13"/>
    </row>
    <row r="13538" spans="3:17" x14ac:dyDescent="0.25">
      <c r="C13538" s="12"/>
      <c r="D13538" s="7"/>
      <c r="P13538" s="14"/>
      <c r="Q13538" s="13"/>
    </row>
    <row r="13539" spans="3:17" x14ac:dyDescent="0.25">
      <c r="C13539" s="12"/>
      <c r="D13539" s="7"/>
      <c r="P13539" s="14"/>
      <c r="Q13539" s="13"/>
    </row>
    <row r="13540" spans="3:17" x14ac:dyDescent="0.25">
      <c r="C13540" s="12"/>
      <c r="D13540" s="7"/>
      <c r="P13540" s="14"/>
      <c r="Q13540" s="13"/>
    </row>
    <row r="13541" spans="3:17" x14ac:dyDescent="0.25">
      <c r="C13541" s="12"/>
      <c r="D13541" s="7"/>
      <c r="P13541" s="14"/>
      <c r="Q13541" s="13"/>
    </row>
    <row r="13542" spans="3:17" x14ac:dyDescent="0.25">
      <c r="C13542" s="12"/>
      <c r="D13542" s="7"/>
      <c r="P13542" s="14"/>
      <c r="Q13542" s="13"/>
    </row>
    <row r="13543" spans="3:17" x14ac:dyDescent="0.25">
      <c r="C13543" s="12"/>
      <c r="D13543" s="7"/>
      <c r="P13543" s="14"/>
      <c r="Q13543" s="13"/>
    </row>
    <row r="13544" spans="3:17" x14ac:dyDescent="0.25">
      <c r="C13544" s="12"/>
      <c r="D13544" s="7"/>
      <c r="P13544" s="14"/>
      <c r="Q13544" s="13"/>
    </row>
    <row r="13545" spans="3:17" x14ac:dyDescent="0.25">
      <c r="C13545" s="12"/>
      <c r="D13545" s="7"/>
      <c r="P13545" s="14"/>
      <c r="Q13545" s="13"/>
    </row>
    <row r="13546" spans="3:17" x14ac:dyDescent="0.25">
      <c r="C13546" s="12"/>
      <c r="D13546" s="7"/>
      <c r="P13546" s="14"/>
      <c r="Q13546" s="13"/>
    </row>
    <row r="13547" spans="3:17" x14ac:dyDescent="0.25">
      <c r="C13547" s="12"/>
      <c r="D13547" s="7"/>
      <c r="P13547" s="14"/>
      <c r="Q13547" s="13"/>
    </row>
    <row r="13548" spans="3:17" x14ac:dyDescent="0.25">
      <c r="C13548" s="12"/>
      <c r="D13548" s="7"/>
      <c r="P13548" s="14"/>
      <c r="Q13548" s="13"/>
    </row>
    <row r="13549" spans="3:17" x14ac:dyDescent="0.25">
      <c r="C13549" s="12"/>
      <c r="D13549" s="7"/>
      <c r="P13549" s="14"/>
      <c r="Q13549" s="13"/>
    </row>
    <row r="13550" spans="3:17" x14ac:dyDescent="0.25">
      <c r="C13550" s="12"/>
      <c r="D13550" s="7"/>
      <c r="P13550" s="14"/>
      <c r="Q13550" s="13"/>
    </row>
    <row r="13551" spans="3:17" x14ac:dyDescent="0.25">
      <c r="C13551" s="12"/>
      <c r="D13551" s="7"/>
      <c r="P13551" s="14"/>
      <c r="Q13551" s="13"/>
    </row>
    <row r="13552" spans="3:17" x14ac:dyDescent="0.25">
      <c r="C13552" s="12"/>
      <c r="D13552" s="7"/>
      <c r="P13552" s="14"/>
      <c r="Q13552" s="13"/>
    </row>
    <row r="13553" spans="3:17" x14ac:dyDescent="0.25">
      <c r="C13553" s="12"/>
      <c r="D13553" s="7"/>
      <c r="P13553" s="14"/>
      <c r="Q13553" s="13"/>
    </row>
    <row r="13554" spans="3:17" x14ac:dyDescent="0.25">
      <c r="C13554" s="12"/>
      <c r="D13554" s="7"/>
      <c r="P13554" s="14"/>
      <c r="Q13554" s="13"/>
    </row>
    <row r="13555" spans="3:17" x14ac:dyDescent="0.25">
      <c r="C13555" s="12"/>
      <c r="D13555" s="7"/>
      <c r="P13555" s="14"/>
      <c r="Q13555" s="13"/>
    </row>
    <row r="13556" spans="3:17" x14ac:dyDescent="0.25">
      <c r="C13556" s="12"/>
      <c r="D13556" s="7"/>
      <c r="P13556" s="14"/>
      <c r="Q13556" s="13"/>
    </row>
    <row r="13557" spans="3:17" x14ac:dyDescent="0.25">
      <c r="C13557" s="12"/>
      <c r="D13557" s="7"/>
      <c r="P13557" s="14"/>
      <c r="Q13557" s="13"/>
    </row>
    <row r="13558" spans="3:17" x14ac:dyDescent="0.25">
      <c r="C13558" s="12"/>
      <c r="D13558" s="7"/>
      <c r="P13558" s="14"/>
      <c r="Q13558" s="13"/>
    </row>
    <row r="13559" spans="3:17" x14ac:dyDescent="0.25">
      <c r="C13559" s="12"/>
      <c r="D13559" s="7"/>
      <c r="P13559" s="14"/>
      <c r="Q13559" s="13"/>
    </row>
    <row r="13560" spans="3:17" x14ac:dyDescent="0.25">
      <c r="C13560" s="12"/>
      <c r="D13560" s="7"/>
      <c r="P13560" s="14"/>
      <c r="Q13560" s="13"/>
    </row>
    <row r="13561" spans="3:17" x14ac:dyDescent="0.25">
      <c r="C13561" s="12"/>
      <c r="D13561" s="7"/>
      <c r="P13561" s="14"/>
      <c r="Q13561" s="13"/>
    </row>
    <row r="13562" spans="3:17" x14ac:dyDescent="0.25">
      <c r="C13562" s="12"/>
      <c r="D13562" s="7"/>
      <c r="P13562" s="14"/>
      <c r="Q13562" s="13"/>
    </row>
    <row r="13563" spans="3:17" x14ac:dyDescent="0.25">
      <c r="C13563" s="12"/>
      <c r="D13563" s="7"/>
      <c r="P13563" s="14"/>
      <c r="Q13563" s="13"/>
    </row>
    <row r="13564" spans="3:17" x14ac:dyDescent="0.25">
      <c r="C13564" s="12"/>
      <c r="D13564" s="7"/>
      <c r="P13564" s="14"/>
      <c r="Q13564" s="13"/>
    </row>
    <row r="13565" spans="3:17" x14ac:dyDescent="0.25">
      <c r="C13565" s="12"/>
      <c r="D13565" s="7"/>
      <c r="P13565" s="14"/>
      <c r="Q13565" s="13"/>
    </row>
    <row r="13566" spans="3:17" x14ac:dyDescent="0.25">
      <c r="C13566" s="12"/>
      <c r="D13566" s="7"/>
      <c r="P13566" s="14"/>
      <c r="Q13566" s="13"/>
    </row>
    <row r="13567" spans="3:17" x14ac:dyDescent="0.25">
      <c r="C13567" s="12"/>
      <c r="D13567" s="7"/>
      <c r="P13567" s="14"/>
      <c r="Q13567" s="13"/>
    </row>
    <row r="13568" spans="3:17" x14ac:dyDescent="0.25">
      <c r="C13568" s="12"/>
      <c r="D13568" s="7"/>
      <c r="P13568" s="14"/>
      <c r="Q13568" s="13"/>
    </row>
    <row r="13569" spans="3:17" x14ac:dyDescent="0.25">
      <c r="C13569" s="12"/>
      <c r="D13569" s="7"/>
      <c r="P13569" s="14"/>
      <c r="Q13569" s="13"/>
    </row>
    <row r="13570" spans="3:17" x14ac:dyDescent="0.25">
      <c r="C13570" s="12"/>
      <c r="D13570" s="7"/>
      <c r="P13570" s="14"/>
      <c r="Q13570" s="13"/>
    </row>
    <row r="13571" spans="3:17" x14ac:dyDescent="0.25">
      <c r="C13571" s="12"/>
      <c r="D13571" s="7"/>
      <c r="P13571" s="14"/>
      <c r="Q13571" s="13"/>
    </row>
    <row r="13572" spans="3:17" x14ac:dyDescent="0.25">
      <c r="C13572" s="12"/>
      <c r="D13572" s="7"/>
      <c r="P13572" s="14"/>
      <c r="Q13572" s="13"/>
    </row>
    <row r="13573" spans="3:17" x14ac:dyDescent="0.25">
      <c r="C13573" s="12"/>
      <c r="D13573" s="7"/>
      <c r="P13573" s="14"/>
      <c r="Q13573" s="13"/>
    </row>
    <row r="13574" spans="3:17" x14ac:dyDescent="0.25">
      <c r="C13574" s="12"/>
      <c r="D13574" s="7"/>
      <c r="P13574" s="14"/>
      <c r="Q13574" s="13"/>
    </row>
    <row r="13575" spans="3:17" x14ac:dyDescent="0.25">
      <c r="C13575" s="12"/>
      <c r="D13575" s="7"/>
      <c r="P13575" s="14"/>
      <c r="Q13575" s="13"/>
    </row>
    <row r="13576" spans="3:17" x14ac:dyDescent="0.25">
      <c r="C13576" s="12"/>
      <c r="D13576" s="7"/>
      <c r="P13576" s="14"/>
      <c r="Q13576" s="13"/>
    </row>
    <row r="13577" spans="3:17" x14ac:dyDescent="0.25">
      <c r="C13577" s="12"/>
      <c r="D13577" s="7"/>
      <c r="P13577" s="14"/>
      <c r="Q13577" s="13"/>
    </row>
    <row r="13578" spans="3:17" x14ac:dyDescent="0.25">
      <c r="C13578" s="12"/>
      <c r="D13578" s="7"/>
      <c r="P13578" s="14"/>
      <c r="Q13578" s="13"/>
    </row>
    <row r="13579" spans="3:17" x14ac:dyDescent="0.25">
      <c r="C13579" s="12"/>
      <c r="D13579" s="7"/>
      <c r="P13579" s="14"/>
      <c r="Q13579" s="13"/>
    </row>
    <row r="13580" spans="3:17" x14ac:dyDescent="0.25">
      <c r="C13580" s="12"/>
      <c r="D13580" s="7"/>
      <c r="P13580" s="14"/>
      <c r="Q13580" s="13"/>
    </row>
    <row r="13581" spans="3:17" x14ac:dyDescent="0.25">
      <c r="C13581" s="12"/>
      <c r="D13581" s="7"/>
      <c r="P13581" s="14"/>
      <c r="Q13581" s="13"/>
    </row>
    <row r="13582" spans="3:17" x14ac:dyDescent="0.25">
      <c r="C13582" s="12"/>
      <c r="D13582" s="7"/>
      <c r="P13582" s="14"/>
      <c r="Q13582" s="13"/>
    </row>
    <row r="13583" spans="3:17" x14ac:dyDescent="0.25">
      <c r="C13583" s="12"/>
      <c r="D13583" s="7"/>
      <c r="P13583" s="14"/>
      <c r="Q13583" s="13"/>
    </row>
    <row r="13584" spans="3:17" x14ac:dyDescent="0.25">
      <c r="C13584" s="12"/>
      <c r="D13584" s="7"/>
      <c r="P13584" s="14"/>
      <c r="Q13584" s="13"/>
    </row>
    <row r="13585" spans="3:17" x14ac:dyDescent="0.25">
      <c r="C13585" s="12"/>
      <c r="D13585" s="7"/>
      <c r="P13585" s="14"/>
      <c r="Q13585" s="13"/>
    </row>
    <row r="13586" spans="3:17" x14ac:dyDescent="0.25">
      <c r="C13586" s="12"/>
      <c r="D13586" s="7"/>
      <c r="P13586" s="14"/>
      <c r="Q13586" s="13"/>
    </row>
    <row r="13587" spans="3:17" x14ac:dyDescent="0.25">
      <c r="C13587" s="12"/>
      <c r="D13587" s="7"/>
      <c r="P13587" s="14"/>
      <c r="Q13587" s="13"/>
    </row>
    <row r="13588" spans="3:17" x14ac:dyDescent="0.25">
      <c r="C13588" s="12"/>
      <c r="D13588" s="7"/>
      <c r="P13588" s="14"/>
      <c r="Q13588" s="13"/>
    </row>
    <row r="13589" spans="3:17" x14ac:dyDescent="0.25">
      <c r="C13589" s="12"/>
      <c r="D13589" s="7"/>
      <c r="P13589" s="14"/>
      <c r="Q13589" s="13"/>
    </row>
    <row r="13590" spans="3:17" x14ac:dyDescent="0.25">
      <c r="C13590" s="12"/>
      <c r="D13590" s="7"/>
      <c r="P13590" s="14"/>
      <c r="Q13590" s="13"/>
    </row>
    <row r="13591" spans="3:17" x14ac:dyDescent="0.25">
      <c r="C13591" s="12"/>
      <c r="D13591" s="7"/>
      <c r="P13591" s="14"/>
      <c r="Q13591" s="13"/>
    </row>
    <row r="13592" spans="3:17" x14ac:dyDescent="0.25">
      <c r="C13592" s="12"/>
      <c r="D13592" s="7"/>
      <c r="P13592" s="14"/>
      <c r="Q13592" s="13"/>
    </row>
    <row r="13593" spans="3:17" x14ac:dyDescent="0.25">
      <c r="C13593" s="12"/>
      <c r="D13593" s="7"/>
      <c r="P13593" s="14"/>
      <c r="Q13593" s="13"/>
    </row>
    <row r="13594" spans="3:17" x14ac:dyDescent="0.25">
      <c r="C13594" s="12"/>
      <c r="D13594" s="7"/>
      <c r="P13594" s="14"/>
      <c r="Q13594" s="13"/>
    </row>
    <row r="13595" spans="3:17" x14ac:dyDescent="0.25">
      <c r="C13595" s="12"/>
      <c r="D13595" s="7"/>
      <c r="P13595" s="14"/>
      <c r="Q13595" s="13"/>
    </row>
    <row r="13596" spans="3:17" x14ac:dyDescent="0.25">
      <c r="C13596" s="12"/>
      <c r="D13596" s="7"/>
      <c r="P13596" s="14"/>
      <c r="Q13596" s="13"/>
    </row>
    <row r="13597" spans="3:17" x14ac:dyDescent="0.25">
      <c r="C13597" s="12"/>
      <c r="D13597" s="7"/>
      <c r="P13597" s="14"/>
      <c r="Q13597" s="13"/>
    </row>
    <row r="13598" spans="3:17" x14ac:dyDescent="0.25">
      <c r="C13598" s="12"/>
      <c r="D13598" s="7"/>
      <c r="P13598" s="14"/>
      <c r="Q13598" s="13"/>
    </row>
    <row r="13599" spans="3:17" x14ac:dyDescent="0.25">
      <c r="C13599" s="12"/>
      <c r="D13599" s="7"/>
      <c r="P13599" s="14"/>
      <c r="Q13599" s="13"/>
    </row>
    <row r="13600" spans="3:17" x14ac:dyDescent="0.25">
      <c r="C13600" s="12"/>
      <c r="D13600" s="7"/>
      <c r="P13600" s="14"/>
      <c r="Q13600" s="13"/>
    </row>
    <row r="13601" spans="3:17" x14ac:dyDescent="0.25">
      <c r="C13601" s="12"/>
      <c r="D13601" s="7"/>
      <c r="P13601" s="14"/>
      <c r="Q13601" s="13"/>
    </row>
    <row r="13602" spans="3:17" x14ac:dyDescent="0.25">
      <c r="C13602" s="12"/>
      <c r="D13602" s="7"/>
      <c r="P13602" s="14"/>
      <c r="Q13602" s="13"/>
    </row>
    <row r="13603" spans="3:17" x14ac:dyDescent="0.25">
      <c r="C13603" s="12"/>
      <c r="D13603" s="7"/>
      <c r="P13603" s="14"/>
      <c r="Q13603" s="13"/>
    </row>
    <row r="13604" spans="3:17" x14ac:dyDescent="0.25">
      <c r="C13604" s="12"/>
      <c r="D13604" s="7"/>
      <c r="P13604" s="14"/>
      <c r="Q13604" s="13"/>
    </row>
    <row r="13605" spans="3:17" x14ac:dyDescent="0.25">
      <c r="C13605" s="12"/>
      <c r="D13605" s="7"/>
      <c r="P13605" s="14"/>
      <c r="Q13605" s="13"/>
    </row>
    <row r="13606" spans="3:17" x14ac:dyDescent="0.25">
      <c r="C13606" s="12"/>
      <c r="D13606" s="7"/>
      <c r="P13606" s="14"/>
      <c r="Q13606" s="13"/>
    </row>
    <row r="13607" spans="3:17" x14ac:dyDescent="0.25">
      <c r="C13607" s="12"/>
      <c r="D13607" s="7"/>
      <c r="P13607" s="14"/>
      <c r="Q13607" s="13"/>
    </row>
    <row r="13608" spans="3:17" x14ac:dyDescent="0.25">
      <c r="C13608" s="12"/>
      <c r="D13608" s="7"/>
      <c r="P13608" s="14"/>
      <c r="Q13608" s="13"/>
    </row>
    <row r="13609" spans="3:17" x14ac:dyDescent="0.25">
      <c r="C13609" s="12"/>
      <c r="D13609" s="7"/>
      <c r="P13609" s="14"/>
      <c r="Q13609" s="13"/>
    </row>
    <row r="13610" spans="3:17" x14ac:dyDescent="0.25">
      <c r="C13610" s="12"/>
      <c r="D13610" s="7"/>
      <c r="P13610" s="14"/>
      <c r="Q13610" s="13"/>
    </row>
    <row r="13611" spans="3:17" x14ac:dyDescent="0.25">
      <c r="C13611" s="12"/>
      <c r="D13611" s="7"/>
      <c r="P13611" s="14"/>
      <c r="Q13611" s="13"/>
    </row>
    <row r="13612" spans="3:17" x14ac:dyDescent="0.25">
      <c r="C13612" s="12"/>
      <c r="D13612" s="7"/>
      <c r="P13612" s="14"/>
      <c r="Q13612" s="13"/>
    </row>
    <row r="13613" spans="3:17" x14ac:dyDescent="0.25">
      <c r="C13613" s="12"/>
      <c r="D13613" s="7"/>
      <c r="P13613" s="14"/>
      <c r="Q13613" s="13"/>
    </row>
    <row r="13614" spans="3:17" x14ac:dyDescent="0.25">
      <c r="C13614" s="12"/>
      <c r="D13614" s="7"/>
      <c r="P13614" s="14"/>
      <c r="Q13614" s="13"/>
    </row>
    <row r="13615" spans="3:17" x14ac:dyDescent="0.25">
      <c r="C13615" s="12"/>
      <c r="D13615" s="7"/>
      <c r="P13615" s="14"/>
      <c r="Q13615" s="13"/>
    </row>
    <row r="13616" spans="3:17" x14ac:dyDescent="0.25">
      <c r="C13616" s="12"/>
      <c r="D13616" s="7"/>
      <c r="P13616" s="14"/>
      <c r="Q13616" s="13"/>
    </row>
    <row r="13617" spans="3:17" x14ac:dyDescent="0.25">
      <c r="C13617" s="12"/>
      <c r="D13617" s="7"/>
      <c r="P13617" s="14"/>
      <c r="Q13617" s="13"/>
    </row>
    <row r="13618" spans="3:17" x14ac:dyDescent="0.25">
      <c r="C13618" s="12"/>
      <c r="D13618" s="7"/>
      <c r="P13618" s="14"/>
      <c r="Q13618" s="13"/>
    </row>
    <row r="13619" spans="3:17" x14ac:dyDescent="0.25">
      <c r="C13619" s="12"/>
      <c r="D13619" s="7"/>
      <c r="P13619" s="14"/>
      <c r="Q13619" s="13"/>
    </row>
    <row r="13620" spans="3:17" x14ac:dyDescent="0.25">
      <c r="C13620" s="12"/>
      <c r="D13620" s="7"/>
      <c r="P13620" s="14"/>
      <c r="Q13620" s="13"/>
    </row>
    <row r="13621" spans="3:17" x14ac:dyDescent="0.25">
      <c r="C13621" s="12"/>
      <c r="D13621" s="7"/>
      <c r="P13621" s="14"/>
      <c r="Q13621" s="13"/>
    </row>
    <row r="13622" spans="3:17" x14ac:dyDescent="0.25">
      <c r="C13622" s="12"/>
      <c r="D13622" s="7"/>
      <c r="P13622" s="14"/>
      <c r="Q13622" s="13"/>
    </row>
    <row r="13623" spans="3:17" x14ac:dyDescent="0.25">
      <c r="C13623" s="12"/>
      <c r="D13623" s="7"/>
      <c r="P13623" s="14"/>
      <c r="Q13623" s="13"/>
    </row>
    <row r="13624" spans="3:17" x14ac:dyDescent="0.25">
      <c r="C13624" s="12"/>
      <c r="D13624" s="7"/>
      <c r="P13624" s="14"/>
      <c r="Q13624" s="13"/>
    </row>
    <row r="13625" spans="3:17" x14ac:dyDescent="0.25">
      <c r="C13625" s="12"/>
      <c r="D13625" s="7"/>
      <c r="P13625" s="14"/>
      <c r="Q13625" s="13"/>
    </row>
    <row r="13626" spans="3:17" x14ac:dyDescent="0.25">
      <c r="C13626" s="12"/>
      <c r="D13626" s="7"/>
      <c r="P13626" s="14"/>
      <c r="Q13626" s="13"/>
    </row>
    <row r="13627" spans="3:17" x14ac:dyDescent="0.25">
      <c r="C13627" s="12"/>
      <c r="D13627" s="7"/>
      <c r="P13627" s="14"/>
      <c r="Q13627" s="13"/>
    </row>
    <row r="13628" spans="3:17" x14ac:dyDescent="0.25">
      <c r="C13628" s="12"/>
      <c r="D13628" s="7"/>
      <c r="P13628" s="14"/>
      <c r="Q13628" s="13"/>
    </row>
    <row r="13629" spans="3:17" x14ac:dyDescent="0.25">
      <c r="C13629" s="12"/>
      <c r="D13629" s="7"/>
      <c r="P13629" s="14"/>
      <c r="Q13629" s="13"/>
    </row>
    <row r="13630" spans="3:17" x14ac:dyDescent="0.25">
      <c r="C13630" s="12"/>
      <c r="D13630" s="7"/>
      <c r="P13630" s="14"/>
      <c r="Q13630" s="13"/>
    </row>
    <row r="13631" spans="3:17" x14ac:dyDescent="0.25">
      <c r="C13631" s="12"/>
      <c r="D13631" s="7"/>
      <c r="P13631" s="14"/>
      <c r="Q13631" s="13"/>
    </row>
    <row r="13632" spans="3:17" x14ac:dyDescent="0.25">
      <c r="C13632" s="12"/>
      <c r="D13632" s="7"/>
      <c r="P13632" s="14"/>
      <c r="Q13632" s="13"/>
    </row>
    <row r="13633" spans="3:17" x14ac:dyDescent="0.25">
      <c r="C13633" s="12"/>
      <c r="D13633" s="7"/>
      <c r="P13633" s="14"/>
      <c r="Q13633" s="13"/>
    </row>
    <row r="13634" spans="3:17" x14ac:dyDescent="0.25">
      <c r="C13634" s="12"/>
      <c r="D13634" s="7"/>
      <c r="P13634" s="14"/>
      <c r="Q13634" s="13"/>
    </row>
    <row r="13635" spans="3:17" x14ac:dyDescent="0.25">
      <c r="C13635" s="12"/>
      <c r="D13635" s="7"/>
      <c r="P13635" s="14"/>
      <c r="Q13635" s="13"/>
    </row>
    <row r="13636" spans="3:17" x14ac:dyDescent="0.25">
      <c r="C13636" s="12"/>
      <c r="D13636" s="7"/>
      <c r="P13636" s="14"/>
      <c r="Q13636" s="13"/>
    </row>
    <row r="13637" spans="3:17" x14ac:dyDescent="0.25">
      <c r="C13637" s="12"/>
      <c r="D13637" s="7"/>
      <c r="P13637" s="14"/>
      <c r="Q13637" s="13"/>
    </row>
    <row r="13638" spans="3:17" x14ac:dyDescent="0.25">
      <c r="C13638" s="12"/>
      <c r="D13638" s="7"/>
      <c r="P13638" s="14"/>
      <c r="Q13638" s="13"/>
    </row>
    <row r="13639" spans="3:17" x14ac:dyDescent="0.25">
      <c r="C13639" s="12"/>
      <c r="D13639" s="7"/>
      <c r="P13639" s="14"/>
      <c r="Q13639" s="13"/>
    </row>
    <row r="13640" spans="3:17" x14ac:dyDescent="0.25">
      <c r="C13640" s="12"/>
      <c r="D13640" s="7"/>
      <c r="P13640" s="14"/>
      <c r="Q13640" s="13"/>
    </row>
    <row r="13641" spans="3:17" x14ac:dyDescent="0.25">
      <c r="C13641" s="12"/>
      <c r="D13641" s="7"/>
      <c r="P13641" s="14"/>
      <c r="Q13641" s="13"/>
    </row>
    <row r="13642" spans="3:17" x14ac:dyDescent="0.25">
      <c r="C13642" s="12"/>
      <c r="D13642" s="7"/>
      <c r="P13642" s="14"/>
      <c r="Q13642" s="13"/>
    </row>
    <row r="13643" spans="3:17" x14ac:dyDescent="0.25">
      <c r="C13643" s="12"/>
      <c r="D13643" s="7"/>
      <c r="P13643" s="14"/>
      <c r="Q13643" s="13"/>
    </row>
    <row r="13644" spans="3:17" x14ac:dyDescent="0.25">
      <c r="C13644" s="12"/>
      <c r="D13644" s="7"/>
      <c r="P13644" s="14"/>
      <c r="Q13644" s="13"/>
    </row>
    <row r="13645" spans="3:17" x14ac:dyDescent="0.25">
      <c r="C13645" s="12"/>
      <c r="D13645" s="7"/>
      <c r="P13645" s="14"/>
      <c r="Q13645" s="13"/>
    </row>
    <row r="13646" spans="3:17" x14ac:dyDescent="0.25">
      <c r="C13646" s="12"/>
      <c r="D13646" s="7"/>
      <c r="P13646" s="14"/>
      <c r="Q13646" s="13"/>
    </row>
    <row r="13647" spans="3:17" x14ac:dyDescent="0.25">
      <c r="C13647" s="12"/>
      <c r="D13647" s="7"/>
      <c r="P13647" s="14"/>
      <c r="Q13647" s="13"/>
    </row>
    <row r="13648" spans="3:17" x14ac:dyDescent="0.25">
      <c r="C13648" s="12"/>
      <c r="D13648" s="7"/>
      <c r="P13648" s="14"/>
      <c r="Q13648" s="13"/>
    </row>
    <row r="13649" spans="3:17" x14ac:dyDescent="0.25">
      <c r="C13649" s="12"/>
      <c r="D13649" s="7"/>
      <c r="P13649" s="14"/>
      <c r="Q13649" s="13"/>
    </row>
    <row r="13650" spans="3:17" x14ac:dyDescent="0.25">
      <c r="C13650" s="12"/>
      <c r="D13650" s="7"/>
      <c r="P13650" s="14"/>
      <c r="Q13650" s="13"/>
    </row>
    <row r="13651" spans="3:17" x14ac:dyDescent="0.25">
      <c r="C13651" s="12"/>
      <c r="D13651" s="7"/>
      <c r="P13651" s="14"/>
      <c r="Q13651" s="13"/>
    </row>
    <row r="13652" spans="3:17" x14ac:dyDescent="0.25">
      <c r="C13652" s="12"/>
      <c r="D13652" s="7"/>
      <c r="P13652" s="14"/>
      <c r="Q13652" s="13"/>
    </row>
    <row r="13653" spans="3:17" x14ac:dyDescent="0.25">
      <c r="C13653" s="12"/>
      <c r="D13653" s="7"/>
      <c r="P13653" s="14"/>
      <c r="Q13653" s="13"/>
    </row>
    <row r="13654" spans="3:17" x14ac:dyDescent="0.25">
      <c r="C13654" s="12"/>
      <c r="D13654" s="7"/>
      <c r="P13654" s="14"/>
      <c r="Q13654" s="13"/>
    </row>
    <row r="13655" spans="3:17" x14ac:dyDescent="0.25">
      <c r="C13655" s="12"/>
      <c r="D13655" s="7"/>
      <c r="P13655" s="14"/>
      <c r="Q13655" s="13"/>
    </row>
    <row r="13656" spans="3:17" x14ac:dyDescent="0.25">
      <c r="C13656" s="12"/>
      <c r="D13656" s="7"/>
      <c r="P13656" s="14"/>
      <c r="Q13656" s="13"/>
    </row>
    <row r="13657" spans="3:17" x14ac:dyDescent="0.25">
      <c r="C13657" s="12"/>
      <c r="D13657" s="7"/>
      <c r="P13657" s="14"/>
      <c r="Q13657" s="13"/>
    </row>
    <row r="13658" spans="3:17" x14ac:dyDescent="0.25">
      <c r="C13658" s="12"/>
      <c r="D13658" s="7"/>
      <c r="P13658" s="14"/>
      <c r="Q13658" s="13"/>
    </row>
    <row r="13659" spans="3:17" x14ac:dyDescent="0.25">
      <c r="C13659" s="12"/>
      <c r="D13659" s="7"/>
      <c r="P13659" s="14"/>
      <c r="Q13659" s="13"/>
    </row>
    <row r="13660" spans="3:17" x14ac:dyDescent="0.25">
      <c r="C13660" s="12"/>
      <c r="D13660" s="7"/>
      <c r="P13660" s="14"/>
      <c r="Q13660" s="13"/>
    </row>
    <row r="13661" spans="3:17" x14ac:dyDescent="0.25">
      <c r="C13661" s="12"/>
      <c r="D13661" s="7"/>
      <c r="P13661" s="14"/>
      <c r="Q13661" s="13"/>
    </row>
    <row r="13662" spans="3:17" x14ac:dyDescent="0.25">
      <c r="C13662" s="12"/>
      <c r="D13662" s="7"/>
      <c r="P13662" s="14"/>
      <c r="Q13662" s="13"/>
    </row>
    <row r="13663" spans="3:17" x14ac:dyDescent="0.25">
      <c r="C13663" s="12"/>
      <c r="D13663" s="7"/>
      <c r="P13663" s="14"/>
      <c r="Q13663" s="13"/>
    </row>
    <row r="13664" spans="3:17" x14ac:dyDescent="0.25">
      <c r="C13664" s="12"/>
      <c r="D13664" s="7"/>
      <c r="P13664" s="14"/>
      <c r="Q13664" s="13"/>
    </row>
    <row r="13665" spans="3:17" x14ac:dyDescent="0.25">
      <c r="C13665" s="12"/>
      <c r="D13665" s="7"/>
      <c r="P13665" s="14"/>
      <c r="Q13665" s="13"/>
    </row>
    <row r="13666" spans="3:17" x14ac:dyDescent="0.25">
      <c r="C13666" s="12"/>
      <c r="D13666" s="7"/>
      <c r="P13666" s="14"/>
      <c r="Q13666" s="13"/>
    </row>
    <row r="13667" spans="3:17" x14ac:dyDescent="0.25">
      <c r="C13667" s="12"/>
      <c r="D13667" s="7"/>
      <c r="P13667" s="14"/>
      <c r="Q13667" s="13"/>
    </row>
    <row r="13668" spans="3:17" x14ac:dyDescent="0.25">
      <c r="C13668" s="12"/>
      <c r="D13668" s="7"/>
      <c r="P13668" s="14"/>
      <c r="Q13668" s="13"/>
    </row>
    <row r="13669" spans="3:17" x14ac:dyDescent="0.25">
      <c r="C13669" s="12"/>
      <c r="D13669" s="7"/>
      <c r="P13669" s="14"/>
      <c r="Q13669" s="13"/>
    </row>
    <row r="13670" spans="3:17" x14ac:dyDescent="0.25">
      <c r="C13670" s="12"/>
      <c r="D13670" s="7"/>
      <c r="P13670" s="14"/>
      <c r="Q13670" s="13"/>
    </row>
    <row r="13671" spans="3:17" x14ac:dyDescent="0.25">
      <c r="C13671" s="12"/>
      <c r="D13671" s="7"/>
      <c r="P13671" s="14"/>
      <c r="Q13671" s="13"/>
    </row>
    <row r="13672" spans="3:17" x14ac:dyDescent="0.25">
      <c r="C13672" s="12"/>
      <c r="D13672" s="7"/>
      <c r="P13672" s="14"/>
      <c r="Q13672" s="13"/>
    </row>
    <row r="13673" spans="3:17" x14ac:dyDescent="0.25">
      <c r="C13673" s="12"/>
      <c r="D13673" s="7"/>
      <c r="P13673" s="14"/>
      <c r="Q13673" s="13"/>
    </row>
    <row r="13674" spans="3:17" x14ac:dyDescent="0.25">
      <c r="C13674" s="12"/>
      <c r="D13674" s="7"/>
      <c r="P13674" s="14"/>
      <c r="Q13674" s="13"/>
    </row>
    <row r="13675" spans="3:17" x14ac:dyDescent="0.25">
      <c r="C13675" s="12"/>
      <c r="D13675" s="7"/>
      <c r="P13675" s="14"/>
      <c r="Q13675" s="13"/>
    </row>
    <row r="13676" spans="3:17" x14ac:dyDescent="0.25">
      <c r="C13676" s="12"/>
      <c r="D13676" s="7"/>
      <c r="P13676" s="14"/>
      <c r="Q13676" s="13"/>
    </row>
    <row r="13677" spans="3:17" x14ac:dyDescent="0.25">
      <c r="C13677" s="12"/>
      <c r="D13677" s="7"/>
      <c r="P13677" s="14"/>
      <c r="Q13677" s="13"/>
    </row>
    <row r="13678" spans="3:17" x14ac:dyDescent="0.25">
      <c r="C13678" s="12"/>
      <c r="D13678" s="7"/>
      <c r="P13678" s="14"/>
      <c r="Q13678" s="13"/>
    </row>
    <row r="13679" spans="3:17" x14ac:dyDescent="0.25">
      <c r="C13679" s="12"/>
      <c r="D13679" s="7"/>
      <c r="P13679" s="14"/>
      <c r="Q13679" s="13"/>
    </row>
    <row r="13680" spans="3:17" x14ac:dyDescent="0.25">
      <c r="C13680" s="12"/>
      <c r="D13680" s="7"/>
      <c r="P13680" s="14"/>
      <c r="Q13680" s="13"/>
    </row>
    <row r="13681" spans="3:17" x14ac:dyDescent="0.25">
      <c r="C13681" s="12"/>
      <c r="D13681" s="7"/>
      <c r="P13681" s="14"/>
      <c r="Q13681" s="13"/>
    </row>
    <row r="13682" spans="3:17" x14ac:dyDescent="0.25">
      <c r="C13682" s="12"/>
      <c r="D13682" s="7"/>
      <c r="P13682" s="14"/>
      <c r="Q13682" s="13"/>
    </row>
    <row r="13683" spans="3:17" x14ac:dyDescent="0.25">
      <c r="C13683" s="12"/>
      <c r="D13683" s="7"/>
      <c r="P13683" s="14"/>
      <c r="Q13683" s="13"/>
    </row>
    <row r="13684" spans="3:17" x14ac:dyDescent="0.25">
      <c r="C13684" s="12"/>
      <c r="D13684" s="7"/>
      <c r="P13684" s="14"/>
      <c r="Q13684" s="13"/>
    </row>
    <row r="13685" spans="3:17" x14ac:dyDescent="0.25">
      <c r="C13685" s="12"/>
      <c r="D13685" s="7"/>
      <c r="P13685" s="14"/>
      <c r="Q13685" s="13"/>
    </row>
    <row r="13686" spans="3:17" x14ac:dyDescent="0.25">
      <c r="C13686" s="12"/>
      <c r="D13686" s="7"/>
      <c r="P13686" s="14"/>
      <c r="Q13686" s="13"/>
    </row>
    <row r="13687" spans="3:17" x14ac:dyDescent="0.25">
      <c r="C13687" s="12"/>
      <c r="D13687" s="7"/>
      <c r="P13687" s="14"/>
      <c r="Q13687" s="13"/>
    </row>
    <row r="13688" spans="3:17" x14ac:dyDescent="0.25">
      <c r="C13688" s="12"/>
      <c r="D13688" s="7"/>
      <c r="P13688" s="14"/>
      <c r="Q13688" s="13"/>
    </row>
    <row r="13689" spans="3:17" x14ac:dyDescent="0.25">
      <c r="C13689" s="12"/>
      <c r="D13689" s="7"/>
      <c r="P13689" s="14"/>
      <c r="Q13689" s="13"/>
    </row>
    <row r="13690" spans="3:17" x14ac:dyDescent="0.25">
      <c r="C13690" s="12"/>
      <c r="D13690" s="7"/>
      <c r="P13690" s="14"/>
      <c r="Q13690" s="13"/>
    </row>
    <row r="13691" spans="3:17" x14ac:dyDescent="0.25">
      <c r="C13691" s="12"/>
      <c r="D13691" s="7"/>
      <c r="P13691" s="14"/>
      <c r="Q13691" s="13"/>
    </row>
    <row r="13692" spans="3:17" x14ac:dyDescent="0.25">
      <c r="C13692" s="12"/>
      <c r="D13692" s="7"/>
      <c r="P13692" s="14"/>
      <c r="Q13692" s="13"/>
    </row>
    <row r="13693" spans="3:17" x14ac:dyDescent="0.25">
      <c r="C13693" s="12"/>
      <c r="D13693" s="7"/>
      <c r="P13693" s="14"/>
      <c r="Q13693" s="13"/>
    </row>
    <row r="13694" spans="3:17" x14ac:dyDescent="0.25">
      <c r="C13694" s="12"/>
      <c r="D13694" s="7"/>
      <c r="P13694" s="14"/>
      <c r="Q13694" s="13"/>
    </row>
    <row r="13695" spans="3:17" x14ac:dyDescent="0.25">
      <c r="C13695" s="12"/>
      <c r="D13695" s="7"/>
      <c r="P13695" s="14"/>
      <c r="Q13695" s="13"/>
    </row>
    <row r="13696" spans="3:17" x14ac:dyDescent="0.25">
      <c r="C13696" s="12"/>
      <c r="D13696" s="7"/>
      <c r="P13696" s="14"/>
      <c r="Q13696" s="13"/>
    </row>
    <row r="13697" spans="3:17" x14ac:dyDescent="0.25">
      <c r="C13697" s="12"/>
      <c r="D13697" s="7"/>
      <c r="P13697" s="14"/>
      <c r="Q13697" s="13"/>
    </row>
    <row r="13698" spans="3:17" x14ac:dyDescent="0.25">
      <c r="C13698" s="12"/>
      <c r="D13698" s="7"/>
      <c r="P13698" s="14"/>
      <c r="Q13698" s="13"/>
    </row>
    <row r="13699" spans="3:17" x14ac:dyDescent="0.25">
      <c r="C13699" s="12"/>
      <c r="D13699" s="7"/>
      <c r="P13699" s="14"/>
      <c r="Q13699" s="13"/>
    </row>
    <row r="13700" spans="3:17" x14ac:dyDescent="0.25">
      <c r="C13700" s="12"/>
      <c r="D13700" s="7"/>
      <c r="P13700" s="14"/>
      <c r="Q13700" s="13"/>
    </row>
    <row r="13701" spans="3:17" x14ac:dyDescent="0.25">
      <c r="C13701" s="12"/>
      <c r="D13701" s="7"/>
      <c r="P13701" s="14"/>
      <c r="Q13701" s="13"/>
    </row>
    <row r="13702" spans="3:17" x14ac:dyDescent="0.25">
      <c r="C13702" s="12"/>
      <c r="D13702" s="7"/>
      <c r="P13702" s="14"/>
      <c r="Q13702" s="13"/>
    </row>
    <row r="13703" spans="3:17" x14ac:dyDescent="0.25">
      <c r="C13703" s="12"/>
      <c r="D13703" s="7"/>
      <c r="P13703" s="14"/>
      <c r="Q13703" s="13"/>
    </row>
    <row r="13704" spans="3:17" x14ac:dyDescent="0.25">
      <c r="C13704" s="12"/>
      <c r="D13704" s="7"/>
      <c r="P13704" s="14"/>
      <c r="Q13704" s="13"/>
    </row>
    <row r="13705" spans="3:17" x14ac:dyDescent="0.25">
      <c r="C13705" s="12"/>
      <c r="D13705" s="7"/>
      <c r="P13705" s="14"/>
      <c r="Q13705" s="13"/>
    </row>
    <row r="13706" spans="3:17" x14ac:dyDescent="0.25">
      <c r="C13706" s="12"/>
      <c r="D13706" s="7"/>
      <c r="P13706" s="14"/>
      <c r="Q13706" s="13"/>
    </row>
    <row r="13707" spans="3:17" x14ac:dyDescent="0.25">
      <c r="C13707" s="12"/>
      <c r="D13707" s="7"/>
      <c r="P13707" s="14"/>
      <c r="Q13707" s="13"/>
    </row>
    <row r="13708" spans="3:17" x14ac:dyDescent="0.25">
      <c r="C13708" s="12"/>
      <c r="D13708" s="7"/>
      <c r="P13708" s="14"/>
      <c r="Q13708" s="13"/>
    </row>
    <row r="13709" spans="3:17" x14ac:dyDescent="0.25">
      <c r="C13709" s="12"/>
      <c r="D13709" s="7"/>
      <c r="P13709" s="14"/>
      <c r="Q13709" s="13"/>
    </row>
    <row r="13710" spans="3:17" x14ac:dyDescent="0.25">
      <c r="C13710" s="12"/>
      <c r="D13710" s="7"/>
      <c r="P13710" s="14"/>
      <c r="Q13710" s="13"/>
    </row>
    <row r="13711" spans="3:17" x14ac:dyDescent="0.25">
      <c r="C13711" s="12"/>
      <c r="D13711" s="7"/>
      <c r="P13711" s="14"/>
      <c r="Q13711" s="13"/>
    </row>
    <row r="13712" spans="3:17" x14ac:dyDescent="0.25">
      <c r="C13712" s="12"/>
      <c r="D13712" s="7"/>
      <c r="P13712" s="14"/>
      <c r="Q13712" s="13"/>
    </row>
    <row r="13713" spans="3:17" x14ac:dyDescent="0.25">
      <c r="C13713" s="12"/>
      <c r="D13713" s="7"/>
      <c r="P13713" s="14"/>
      <c r="Q13713" s="13"/>
    </row>
    <row r="13714" spans="3:17" x14ac:dyDescent="0.25">
      <c r="C13714" s="12"/>
      <c r="D13714" s="7"/>
      <c r="P13714" s="14"/>
      <c r="Q13714" s="13"/>
    </row>
    <row r="13715" spans="3:17" x14ac:dyDescent="0.25">
      <c r="C13715" s="12"/>
      <c r="D13715" s="7"/>
      <c r="P13715" s="14"/>
      <c r="Q13715" s="13"/>
    </row>
    <row r="13716" spans="3:17" x14ac:dyDescent="0.25">
      <c r="C13716" s="12"/>
      <c r="D13716" s="7"/>
      <c r="P13716" s="14"/>
      <c r="Q13716" s="13"/>
    </row>
    <row r="13717" spans="3:17" x14ac:dyDescent="0.25">
      <c r="C13717" s="12"/>
      <c r="D13717" s="7"/>
      <c r="P13717" s="14"/>
      <c r="Q13717" s="13"/>
    </row>
    <row r="13718" spans="3:17" x14ac:dyDescent="0.25">
      <c r="C13718" s="12"/>
      <c r="D13718" s="7"/>
      <c r="P13718" s="14"/>
      <c r="Q13718" s="13"/>
    </row>
    <row r="13719" spans="3:17" x14ac:dyDescent="0.25">
      <c r="C13719" s="12"/>
      <c r="D13719" s="7"/>
      <c r="P13719" s="14"/>
      <c r="Q13719" s="13"/>
    </row>
    <row r="13720" spans="3:17" x14ac:dyDescent="0.25">
      <c r="C13720" s="12"/>
      <c r="D13720" s="7"/>
      <c r="P13720" s="14"/>
      <c r="Q13720" s="13"/>
    </row>
    <row r="13721" spans="3:17" x14ac:dyDescent="0.25">
      <c r="C13721" s="12"/>
      <c r="D13721" s="7"/>
      <c r="P13721" s="14"/>
      <c r="Q13721" s="13"/>
    </row>
    <row r="13722" spans="3:17" x14ac:dyDescent="0.25">
      <c r="C13722" s="12"/>
      <c r="D13722" s="7"/>
      <c r="P13722" s="14"/>
      <c r="Q13722" s="13"/>
    </row>
    <row r="13723" spans="3:17" x14ac:dyDescent="0.25">
      <c r="C13723" s="12"/>
      <c r="D13723" s="7"/>
      <c r="P13723" s="14"/>
      <c r="Q13723" s="13"/>
    </row>
    <row r="13724" spans="3:17" x14ac:dyDescent="0.25">
      <c r="C13724" s="12"/>
      <c r="D13724" s="7"/>
      <c r="P13724" s="14"/>
      <c r="Q13724" s="13"/>
    </row>
    <row r="13725" spans="3:17" x14ac:dyDescent="0.25">
      <c r="C13725" s="12"/>
      <c r="D13725" s="7"/>
      <c r="P13725" s="14"/>
      <c r="Q13725" s="13"/>
    </row>
    <row r="13726" spans="3:17" x14ac:dyDescent="0.25">
      <c r="C13726" s="12"/>
      <c r="D13726" s="7"/>
      <c r="P13726" s="14"/>
      <c r="Q13726" s="13"/>
    </row>
    <row r="13727" spans="3:17" x14ac:dyDescent="0.25">
      <c r="C13727" s="12"/>
      <c r="D13727" s="7"/>
      <c r="P13727" s="14"/>
      <c r="Q13727" s="13"/>
    </row>
    <row r="13728" spans="3:17" x14ac:dyDescent="0.25">
      <c r="C13728" s="12"/>
      <c r="D13728" s="7"/>
      <c r="P13728" s="14"/>
      <c r="Q13728" s="13"/>
    </row>
    <row r="13729" spans="3:17" x14ac:dyDescent="0.25">
      <c r="C13729" s="12"/>
      <c r="D13729" s="7"/>
      <c r="P13729" s="14"/>
      <c r="Q13729" s="13"/>
    </row>
    <row r="13730" spans="3:17" x14ac:dyDescent="0.25">
      <c r="C13730" s="12"/>
      <c r="D13730" s="7"/>
      <c r="P13730" s="14"/>
      <c r="Q13730" s="13"/>
    </row>
    <row r="13731" spans="3:17" x14ac:dyDescent="0.25">
      <c r="C13731" s="12"/>
      <c r="D13731" s="7"/>
      <c r="P13731" s="14"/>
      <c r="Q13731" s="13"/>
    </row>
    <row r="13732" spans="3:17" x14ac:dyDescent="0.25">
      <c r="C13732" s="12"/>
      <c r="D13732" s="7"/>
      <c r="P13732" s="14"/>
      <c r="Q13732" s="13"/>
    </row>
    <row r="13733" spans="3:17" x14ac:dyDescent="0.25">
      <c r="C13733" s="12"/>
      <c r="D13733" s="7"/>
      <c r="P13733" s="14"/>
      <c r="Q13733" s="13"/>
    </row>
    <row r="13734" spans="3:17" x14ac:dyDescent="0.25">
      <c r="C13734" s="12"/>
      <c r="D13734" s="7"/>
      <c r="P13734" s="14"/>
      <c r="Q13734" s="13"/>
    </row>
    <row r="13735" spans="3:17" x14ac:dyDescent="0.25">
      <c r="C13735" s="12"/>
      <c r="D13735" s="7"/>
      <c r="P13735" s="14"/>
      <c r="Q13735" s="13"/>
    </row>
    <row r="13736" spans="3:17" x14ac:dyDescent="0.25">
      <c r="C13736" s="12"/>
      <c r="D13736" s="7"/>
      <c r="P13736" s="14"/>
      <c r="Q13736" s="13"/>
    </row>
    <row r="13737" spans="3:17" x14ac:dyDescent="0.25">
      <c r="C13737" s="12"/>
      <c r="D13737" s="7"/>
      <c r="P13737" s="14"/>
      <c r="Q13737" s="13"/>
    </row>
    <row r="13738" spans="3:17" x14ac:dyDescent="0.25">
      <c r="C13738" s="12"/>
      <c r="D13738" s="7"/>
      <c r="P13738" s="14"/>
      <c r="Q13738" s="13"/>
    </row>
    <row r="13739" spans="3:17" x14ac:dyDescent="0.25">
      <c r="C13739" s="12"/>
      <c r="D13739" s="7"/>
      <c r="P13739" s="14"/>
      <c r="Q13739" s="13"/>
    </row>
    <row r="13740" spans="3:17" x14ac:dyDescent="0.25">
      <c r="C13740" s="12"/>
      <c r="D13740" s="7"/>
      <c r="P13740" s="14"/>
      <c r="Q13740" s="13"/>
    </row>
    <row r="13741" spans="3:17" x14ac:dyDescent="0.25">
      <c r="C13741" s="12"/>
      <c r="D13741" s="7"/>
      <c r="P13741" s="14"/>
      <c r="Q13741" s="13"/>
    </row>
    <row r="13742" spans="3:17" x14ac:dyDescent="0.25">
      <c r="C13742" s="12"/>
      <c r="D13742" s="7"/>
      <c r="P13742" s="14"/>
      <c r="Q13742" s="13"/>
    </row>
    <row r="13743" spans="3:17" x14ac:dyDescent="0.25">
      <c r="C13743" s="12"/>
      <c r="D13743" s="7"/>
      <c r="P13743" s="14"/>
      <c r="Q13743" s="13"/>
    </row>
    <row r="13744" spans="3:17" x14ac:dyDescent="0.25">
      <c r="C13744" s="12"/>
      <c r="D13744" s="7"/>
      <c r="P13744" s="14"/>
      <c r="Q13744" s="13"/>
    </row>
    <row r="13745" spans="3:17" x14ac:dyDescent="0.25">
      <c r="C13745" s="12"/>
      <c r="D13745" s="7"/>
      <c r="P13745" s="14"/>
      <c r="Q13745" s="13"/>
    </row>
    <row r="13746" spans="3:17" x14ac:dyDescent="0.25">
      <c r="C13746" s="12"/>
      <c r="D13746" s="7"/>
      <c r="P13746" s="14"/>
      <c r="Q13746" s="13"/>
    </row>
    <row r="13747" spans="3:17" x14ac:dyDescent="0.25">
      <c r="C13747" s="12"/>
      <c r="D13747" s="7"/>
      <c r="P13747" s="14"/>
      <c r="Q13747" s="13"/>
    </row>
    <row r="13748" spans="3:17" x14ac:dyDescent="0.25">
      <c r="C13748" s="12"/>
      <c r="D13748" s="7"/>
      <c r="P13748" s="14"/>
      <c r="Q13748" s="13"/>
    </row>
    <row r="13749" spans="3:17" x14ac:dyDescent="0.25">
      <c r="C13749" s="12"/>
      <c r="D13749" s="7"/>
      <c r="P13749" s="14"/>
      <c r="Q13749" s="13"/>
    </row>
    <row r="13750" spans="3:17" x14ac:dyDescent="0.25">
      <c r="C13750" s="12"/>
      <c r="D13750" s="7"/>
      <c r="P13750" s="14"/>
      <c r="Q13750" s="13"/>
    </row>
    <row r="13751" spans="3:17" x14ac:dyDescent="0.25">
      <c r="C13751" s="12"/>
      <c r="D13751" s="7"/>
      <c r="P13751" s="14"/>
      <c r="Q13751" s="13"/>
    </row>
    <row r="13752" spans="3:17" x14ac:dyDescent="0.25">
      <c r="C13752" s="12"/>
      <c r="D13752" s="7"/>
      <c r="P13752" s="14"/>
      <c r="Q13752" s="13"/>
    </row>
    <row r="13753" spans="3:17" x14ac:dyDescent="0.25">
      <c r="C13753" s="12"/>
      <c r="D13753" s="7"/>
      <c r="P13753" s="14"/>
      <c r="Q13753" s="13"/>
    </row>
    <row r="13754" spans="3:17" x14ac:dyDescent="0.25">
      <c r="C13754" s="12"/>
      <c r="D13754" s="7"/>
      <c r="P13754" s="14"/>
      <c r="Q13754" s="13"/>
    </row>
    <row r="13755" spans="3:17" x14ac:dyDescent="0.25">
      <c r="C13755" s="12"/>
      <c r="D13755" s="7"/>
      <c r="P13755" s="14"/>
      <c r="Q13755" s="13"/>
    </row>
    <row r="13756" spans="3:17" x14ac:dyDescent="0.25">
      <c r="C13756" s="12"/>
      <c r="D13756" s="7"/>
      <c r="P13756" s="14"/>
      <c r="Q13756" s="13"/>
    </row>
    <row r="13757" spans="3:17" x14ac:dyDescent="0.25">
      <c r="C13757" s="12"/>
      <c r="D13757" s="7"/>
      <c r="P13757" s="14"/>
      <c r="Q13757" s="13"/>
    </row>
    <row r="13758" spans="3:17" x14ac:dyDescent="0.25">
      <c r="C13758" s="12"/>
      <c r="D13758" s="7"/>
      <c r="P13758" s="14"/>
      <c r="Q13758" s="13"/>
    </row>
    <row r="13759" spans="3:17" x14ac:dyDescent="0.25">
      <c r="C13759" s="12"/>
      <c r="D13759" s="7"/>
      <c r="P13759" s="14"/>
      <c r="Q13759" s="13"/>
    </row>
    <row r="13760" spans="3:17" x14ac:dyDescent="0.25">
      <c r="C13760" s="12"/>
      <c r="D13760" s="7"/>
      <c r="P13760" s="14"/>
      <c r="Q13760" s="13"/>
    </row>
    <row r="13761" spans="3:17" x14ac:dyDescent="0.25">
      <c r="C13761" s="12"/>
      <c r="D13761" s="7"/>
      <c r="P13761" s="14"/>
      <c r="Q13761" s="13"/>
    </row>
    <row r="13762" spans="3:17" x14ac:dyDescent="0.25">
      <c r="C13762" s="12"/>
      <c r="D13762" s="7"/>
      <c r="P13762" s="14"/>
      <c r="Q13762" s="13"/>
    </row>
    <row r="13763" spans="3:17" x14ac:dyDescent="0.25">
      <c r="C13763" s="12"/>
      <c r="D13763" s="7"/>
      <c r="P13763" s="14"/>
      <c r="Q13763" s="13"/>
    </row>
    <row r="13764" spans="3:17" x14ac:dyDescent="0.25">
      <c r="C13764" s="12"/>
      <c r="D13764" s="7"/>
      <c r="P13764" s="14"/>
      <c r="Q13764" s="13"/>
    </row>
    <row r="13765" spans="3:17" x14ac:dyDescent="0.25">
      <c r="C13765" s="12"/>
      <c r="D13765" s="7"/>
      <c r="P13765" s="14"/>
      <c r="Q13765" s="13"/>
    </row>
    <row r="13766" spans="3:17" x14ac:dyDescent="0.25">
      <c r="C13766" s="12"/>
      <c r="D13766" s="7"/>
      <c r="P13766" s="14"/>
      <c r="Q13766" s="13"/>
    </row>
    <row r="13767" spans="3:17" x14ac:dyDescent="0.25">
      <c r="C13767" s="12"/>
      <c r="D13767" s="7"/>
      <c r="P13767" s="14"/>
      <c r="Q13767" s="13"/>
    </row>
    <row r="13768" spans="3:17" x14ac:dyDescent="0.25">
      <c r="C13768" s="12"/>
      <c r="D13768" s="7"/>
      <c r="P13768" s="14"/>
      <c r="Q13768" s="13"/>
    </row>
    <row r="13769" spans="3:17" x14ac:dyDescent="0.25">
      <c r="C13769" s="12"/>
      <c r="D13769" s="7"/>
      <c r="P13769" s="14"/>
      <c r="Q13769" s="13"/>
    </row>
    <row r="13770" spans="3:17" x14ac:dyDescent="0.25">
      <c r="C13770" s="12"/>
      <c r="D13770" s="7"/>
      <c r="P13770" s="14"/>
      <c r="Q13770" s="13"/>
    </row>
    <row r="13771" spans="3:17" x14ac:dyDescent="0.25">
      <c r="C13771" s="12"/>
      <c r="D13771" s="7"/>
      <c r="P13771" s="14"/>
      <c r="Q13771" s="13"/>
    </row>
    <row r="13772" spans="3:17" x14ac:dyDescent="0.25">
      <c r="C13772" s="12"/>
      <c r="D13772" s="7"/>
      <c r="P13772" s="14"/>
      <c r="Q13772" s="13"/>
    </row>
    <row r="13773" spans="3:17" x14ac:dyDescent="0.25">
      <c r="C13773" s="12"/>
      <c r="D13773" s="7"/>
      <c r="P13773" s="14"/>
      <c r="Q13773" s="13"/>
    </row>
    <row r="13774" spans="3:17" x14ac:dyDescent="0.25">
      <c r="C13774" s="12"/>
      <c r="D13774" s="7"/>
      <c r="P13774" s="14"/>
      <c r="Q13774" s="13"/>
    </row>
    <row r="13775" spans="3:17" x14ac:dyDescent="0.25">
      <c r="C13775" s="12"/>
      <c r="D13775" s="7"/>
      <c r="P13775" s="14"/>
      <c r="Q13775" s="13"/>
    </row>
    <row r="13776" spans="3:17" x14ac:dyDescent="0.25">
      <c r="C13776" s="12"/>
      <c r="D13776" s="7"/>
      <c r="P13776" s="14"/>
      <c r="Q13776" s="13"/>
    </row>
    <row r="13777" spans="3:17" x14ac:dyDescent="0.25">
      <c r="C13777" s="12"/>
      <c r="D13777" s="7"/>
      <c r="P13777" s="14"/>
      <c r="Q13777" s="13"/>
    </row>
    <row r="13778" spans="3:17" x14ac:dyDescent="0.25">
      <c r="C13778" s="12"/>
      <c r="D13778" s="7"/>
      <c r="P13778" s="14"/>
      <c r="Q13778" s="13"/>
    </row>
    <row r="13779" spans="3:17" x14ac:dyDescent="0.25">
      <c r="C13779" s="12"/>
      <c r="D13779" s="7"/>
      <c r="P13779" s="14"/>
      <c r="Q13779" s="13"/>
    </row>
    <row r="13780" spans="3:17" x14ac:dyDescent="0.25">
      <c r="C13780" s="12"/>
      <c r="D13780" s="7"/>
      <c r="P13780" s="14"/>
      <c r="Q13780" s="13"/>
    </row>
    <row r="13781" spans="3:17" x14ac:dyDescent="0.25">
      <c r="C13781" s="12"/>
      <c r="D13781" s="7"/>
      <c r="P13781" s="14"/>
      <c r="Q13781" s="13"/>
    </row>
    <row r="13782" spans="3:17" x14ac:dyDescent="0.25">
      <c r="C13782" s="12"/>
      <c r="D13782" s="7"/>
      <c r="P13782" s="14"/>
      <c r="Q13782" s="13"/>
    </row>
    <row r="13783" spans="3:17" x14ac:dyDescent="0.25">
      <c r="C13783" s="12"/>
      <c r="D13783" s="7"/>
      <c r="P13783" s="14"/>
      <c r="Q13783" s="13"/>
    </row>
    <row r="13784" spans="3:17" x14ac:dyDescent="0.25">
      <c r="C13784" s="12"/>
      <c r="D13784" s="7"/>
      <c r="P13784" s="14"/>
      <c r="Q13784" s="13"/>
    </row>
    <row r="13785" spans="3:17" x14ac:dyDescent="0.25">
      <c r="C13785" s="12"/>
      <c r="D13785" s="7"/>
      <c r="P13785" s="14"/>
      <c r="Q13785" s="13"/>
    </row>
    <row r="13786" spans="3:17" x14ac:dyDescent="0.25">
      <c r="C13786" s="12"/>
      <c r="D13786" s="7"/>
      <c r="P13786" s="14"/>
      <c r="Q13786" s="13"/>
    </row>
    <row r="13787" spans="3:17" x14ac:dyDescent="0.25">
      <c r="C13787" s="12"/>
      <c r="D13787" s="7"/>
      <c r="P13787" s="14"/>
      <c r="Q13787" s="13"/>
    </row>
    <row r="13788" spans="3:17" x14ac:dyDescent="0.25">
      <c r="C13788" s="12"/>
      <c r="D13788" s="7"/>
      <c r="P13788" s="14"/>
      <c r="Q13788" s="13"/>
    </row>
    <row r="13789" spans="3:17" x14ac:dyDescent="0.25">
      <c r="C13789" s="12"/>
      <c r="D13789" s="7"/>
      <c r="P13789" s="14"/>
      <c r="Q13789" s="13"/>
    </row>
    <row r="13790" spans="3:17" x14ac:dyDescent="0.25">
      <c r="C13790" s="12"/>
      <c r="D13790" s="7"/>
      <c r="P13790" s="14"/>
      <c r="Q13790" s="13"/>
    </row>
    <row r="13791" spans="3:17" x14ac:dyDescent="0.25">
      <c r="C13791" s="12"/>
      <c r="D13791" s="7"/>
      <c r="P13791" s="14"/>
      <c r="Q13791" s="13"/>
    </row>
    <row r="13792" spans="3:17" x14ac:dyDescent="0.25">
      <c r="C13792" s="12"/>
      <c r="D13792" s="7"/>
      <c r="P13792" s="14"/>
      <c r="Q13792" s="13"/>
    </row>
    <row r="13793" spans="3:17" x14ac:dyDescent="0.25">
      <c r="C13793" s="12"/>
      <c r="D13793" s="7"/>
      <c r="P13793" s="14"/>
      <c r="Q13793" s="13"/>
    </row>
    <row r="13794" spans="3:17" x14ac:dyDescent="0.25">
      <c r="C13794" s="12"/>
      <c r="D13794" s="7"/>
      <c r="P13794" s="14"/>
      <c r="Q13794" s="13"/>
    </row>
    <row r="13795" spans="3:17" x14ac:dyDescent="0.25">
      <c r="C13795" s="12"/>
      <c r="D13795" s="7"/>
      <c r="P13795" s="14"/>
      <c r="Q13795" s="13"/>
    </row>
    <row r="13796" spans="3:17" x14ac:dyDescent="0.25">
      <c r="C13796" s="12"/>
      <c r="D13796" s="7"/>
      <c r="P13796" s="14"/>
      <c r="Q13796" s="13"/>
    </row>
    <row r="13797" spans="3:17" x14ac:dyDescent="0.25">
      <c r="C13797" s="12"/>
      <c r="D13797" s="7"/>
      <c r="P13797" s="14"/>
      <c r="Q13797" s="13"/>
    </row>
    <row r="13798" spans="3:17" x14ac:dyDescent="0.25">
      <c r="C13798" s="12"/>
      <c r="D13798" s="7"/>
      <c r="P13798" s="14"/>
      <c r="Q13798" s="13"/>
    </row>
    <row r="13799" spans="3:17" x14ac:dyDescent="0.25">
      <c r="C13799" s="12"/>
      <c r="D13799" s="7"/>
      <c r="P13799" s="14"/>
      <c r="Q13799" s="13"/>
    </row>
    <row r="13800" spans="3:17" x14ac:dyDescent="0.25">
      <c r="C13800" s="12"/>
      <c r="D13800" s="7"/>
      <c r="P13800" s="14"/>
      <c r="Q13800" s="13"/>
    </row>
    <row r="13801" spans="3:17" x14ac:dyDescent="0.25">
      <c r="C13801" s="12"/>
      <c r="D13801" s="7"/>
      <c r="P13801" s="14"/>
      <c r="Q13801" s="13"/>
    </row>
    <row r="13802" spans="3:17" x14ac:dyDescent="0.25">
      <c r="C13802" s="12"/>
      <c r="D13802" s="7"/>
      <c r="P13802" s="14"/>
      <c r="Q13802" s="13"/>
    </row>
    <row r="13803" spans="3:17" x14ac:dyDescent="0.25">
      <c r="C13803" s="12"/>
      <c r="D13803" s="7"/>
      <c r="P13803" s="14"/>
      <c r="Q13803" s="13"/>
    </row>
    <row r="13804" spans="3:17" x14ac:dyDescent="0.25">
      <c r="C13804" s="12"/>
      <c r="D13804" s="7"/>
      <c r="P13804" s="14"/>
      <c r="Q13804" s="13"/>
    </row>
    <row r="13805" spans="3:17" x14ac:dyDescent="0.25">
      <c r="C13805" s="12"/>
      <c r="D13805" s="7"/>
      <c r="P13805" s="14"/>
      <c r="Q13805" s="13"/>
    </row>
    <row r="13806" spans="3:17" x14ac:dyDescent="0.25">
      <c r="C13806" s="12"/>
      <c r="D13806" s="7"/>
      <c r="P13806" s="14"/>
      <c r="Q13806" s="13"/>
    </row>
    <row r="13807" spans="3:17" x14ac:dyDescent="0.25">
      <c r="C13807" s="12"/>
      <c r="D13807" s="7"/>
      <c r="P13807" s="14"/>
      <c r="Q13807" s="13"/>
    </row>
    <row r="13808" spans="3:17" x14ac:dyDescent="0.25">
      <c r="C13808" s="12"/>
      <c r="D13808" s="7"/>
      <c r="P13808" s="14"/>
      <c r="Q13808" s="13"/>
    </row>
    <row r="13809" spans="3:17" x14ac:dyDescent="0.25">
      <c r="C13809" s="12"/>
      <c r="D13809" s="7"/>
      <c r="P13809" s="14"/>
      <c r="Q13809" s="13"/>
    </row>
    <row r="13810" spans="3:17" x14ac:dyDescent="0.25">
      <c r="C13810" s="12"/>
      <c r="D13810" s="7"/>
      <c r="P13810" s="14"/>
      <c r="Q13810" s="13"/>
    </row>
    <row r="13811" spans="3:17" x14ac:dyDescent="0.25">
      <c r="C13811" s="12"/>
      <c r="D13811" s="7"/>
      <c r="P13811" s="14"/>
      <c r="Q13811" s="13"/>
    </row>
    <row r="13812" spans="3:17" x14ac:dyDescent="0.25">
      <c r="C13812" s="12"/>
      <c r="D13812" s="7"/>
      <c r="P13812" s="14"/>
      <c r="Q13812" s="13"/>
    </row>
    <row r="13813" spans="3:17" x14ac:dyDescent="0.25">
      <c r="C13813" s="12"/>
      <c r="D13813" s="7"/>
      <c r="P13813" s="14"/>
      <c r="Q13813" s="13"/>
    </row>
    <row r="13814" spans="3:17" x14ac:dyDescent="0.25">
      <c r="C13814" s="12"/>
      <c r="D13814" s="7"/>
      <c r="P13814" s="14"/>
      <c r="Q13814" s="13"/>
    </row>
    <row r="13815" spans="3:17" x14ac:dyDescent="0.25">
      <c r="C13815" s="12"/>
      <c r="D13815" s="7"/>
      <c r="P13815" s="14"/>
      <c r="Q13815" s="13"/>
    </row>
    <row r="13816" spans="3:17" x14ac:dyDescent="0.25">
      <c r="C13816" s="12"/>
      <c r="D13816" s="7"/>
      <c r="P13816" s="14"/>
      <c r="Q13816" s="13"/>
    </row>
    <row r="13817" spans="3:17" x14ac:dyDescent="0.25">
      <c r="C13817" s="12"/>
      <c r="D13817" s="7"/>
      <c r="P13817" s="14"/>
      <c r="Q13817" s="13"/>
    </row>
    <row r="13818" spans="3:17" x14ac:dyDescent="0.25">
      <c r="C13818" s="12"/>
      <c r="D13818" s="7"/>
      <c r="P13818" s="14"/>
      <c r="Q13818" s="13"/>
    </row>
    <row r="13819" spans="3:17" x14ac:dyDescent="0.25">
      <c r="C13819" s="12"/>
      <c r="D13819" s="7"/>
      <c r="P13819" s="14"/>
      <c r="Q13819" s="13"/>
    </row>
    <row r="13820" spans="3:17" x14ac:dyDescent="0.25">
      <c r="C13820" s="12"/>
      <c r="D13820" s="7"/>
      <c r="P13820" s="14"/>
      <c r="Q13820" s="13"/>
    </row>
    <row r="13821" spans="3:17" x14ac:dyDescent="0.25">
      <c r="C13821" s="12"/>
      <c r="D13821" s="7"/>
      <c r="P13821" s="14"/>
      <c r="Q13821" s="13"/>
    </row>
    <row r="13822" spans="3:17" x14ac:dyDescent="0.25">
      <c r="C13822" s="12"/>
      <c r="D13822" s="7"/>
      <c r="P13822" s="14"/>
      <c r="Q13822" s="13"/>
    </row>
    <row r="13823" spans="3:17" x14ac:dyDescent="0.25">
      <c r="C13823" s="12"/>
      <c r="D13823" s="7"/>
      <c r="P13823" s="14"/>
      <c r="Q13823" s="13"/>
    </row>
    <row r="13824" spans="3:17" x14ac:dyDescent="0.25">
      <c r="C13824" s="12"/>
      <c r="D13824" s="7"/>
      <c r="P13824" s="14"/>
      <c r="Q13824" s="13"/>
    </row>
    <row r="13825" spans="3:17" x14ac:dyDescent="0.25">
      <c r="C13825" s="12"/>
      <c r="D13825" s="7"/>
      <c r="P13825" s="14"/>
      <c r="Q13825" s="13"/>
    </row>
    <row r="13826" spans="3:17" x14ac:dyDescent="0.25">
      <c r="C13826" s="12"/>
      <c r="D13826" s="7"/>
      <c r="P13826" s="14"/>
      <c r="Q13826" s="13"/>
    </row>
    <row r="13827" spans="3:17" x14ac:dyDescent="0.25">
      <c r="C13827" s="12"/>
      <c r="D13827" s="7"/>
      <c r="P13827" s="14"/>
      <c r="Q13827" s="13"/>
    </row>
    <row r="13828" spans="3:17" x14ac:dyDescent="0.25">
      <c r="C13828" s="12"/>
      <c r="D13828" s="7"/>
      <c r="P13828" s="14"/>
      <c r="Q13828" s="13"/>
    </row>
    <row r="13829" spans="3:17" x14ac:dyDescent="0.25">
      <c r="C13829" s="12"/>
      <c r="D13829" s="7"/>
      <c r="P13829" s="14"/>
      <c r="Q13829" s="13"/>
    </row>
    <row r="13830" spans="3:17" x14ac:dyDescent="0.25">
      <c r="C13830" s="12"/>
      <c r="D13830" s="7"/>
      <c r="P13830" s="14"/>
      <c r="Q13830" s="13"/>
    </row>
    <row r="13831" spans="3:17" x14ac:dyDescent="0.25">
      <c r="C13831" s="12"/>
      <c r="D13831" s="7"/>
      <c r="P13831" s="14"/>
      <c r="Q13831" s="13"/>
    </row>
    <row r="13832" spans="3:17" x14ac:dyDescent="0.25">
      <c r="C13832" s="12"/>
      <c r="D13832" s="7"/>
      <c r="P13832" s="14"/>
      <c r="Q13832" s="13"/>
    </row>
    <row r="13833" spans="3:17" x14ac:dyDescent="0.25">
      <c r="C13833" s="12"/>
      <c r="D13833" s="7"/>
      <c r="P13833" s="14"/>
      <c r="Q13833" s="13"/>
    </row>
    <row r="13834" spans="3:17" x14ac:dyDescent="0.25">
      <c r="C13834" s="12"/>
      <c r="D13834" s="7"/>
      <c r="P13834" s="14"/>
      <c r="Q13834" s="13"/>
    </row>
    <row r="13835" spans="3:17" x14ac:dyDescent="0.25">
      <c r="C13835" s="12"/>
      <c r="D13835" s="7"/>
      <c r="P13835" s="14"/>
      <c r="Q13835" s="13"/>
    </row>
    <row r="13836" spans="3:17" x14ac:dyDescent="0.25">
      <c r="C13836" s="12"/>
      <c r="D13836" s="7"/>
      <c r="P13836" s="14"/>
      <c r="Q13836" s="13"/>
    </row>
    <row r="13837" spans="3:17" x14ac:dyDescent="0.25">
      <c r="C13837" s="12"/>
      <c r="D13837" s="7"/>
      <c r="P13837" s="14"/>
      <c r="Q13837" s="13"/>
    </row>
    <row r="13838" spans="3:17" x14ac:dyDescent="0.25">
      <c r="C13838" s="12"/>
      <c r="D13838" s="7"/>
      <c r="P13838" s="14"/>
      <c r="Q13838" s="13"/>
    </row>
    <row r="13839" spans="3:17" x14ac:dyDescent="0.25">
      <c r="C13839" s="12"/>
      <c r="D13839" s="7"/>
      <c r="P13839" s="14"/>
      <c r="Q13839" s="13"/>
    </row>
    <row r="13840" spans="3:17" x14ac:dyDescent="0.25">
      <c r="C13840" s="12"/>
      <c r="D13840" s="7"/>
      <c r="P13840" s="14"/>
      <c r="Q13840" s="13"/>
    </row>
    <row r="13841" spans="3:17" x14ac:dyDescent="0.25">
      <c r="C13841" s="12"/>
      <c r="D13841" s="7"/>
      <c r="P13841" s="14"/>
      <c r="Q13841" s="13"/>
    </row>
    <row r="13842" spans="3:17" x14ac:dyDescent="0.25">
      <c r="C13842" s="12"/>
      <c r="D13842" s="7"/>
      <c r="P13842" s="14"/>
      <c r="Q13842" s="13"/>
    </row>
    <row r="13843" spans="3:17" x14ac:dyDescent="0.25">
      <c r="C13843" s="12"/>
      <c r="D13843" s="7"/>
      <c r="P13843" s="14"/>
      <c r="Q13843" s="13"/>
    </row>
    <row r="13844" spans="3:17" x14ac:dyDescent="0.25">
      <c r="C13844" s="12"/>
      <c r="D13844" s="7"/>
      <c r="P13844" s="14"/>
      <c r="Q13844" s="13"/>
    </row>
    <row r="13845" spans="3:17" x14ac:dyDescent="0.25">
      <c r="C13845" s="12"/>
      <c r="D13845" s="7"/>
      <c r="P13845" s="14"/>
      <c r="Q13845" s="13"/>
    </row>
    <row r="13846" spans="3:17" x14ac:dyDescent="0.25">
      <c r="C13846" s="12"/>
      <c r="D13846" s="7"/>
      <c r="P13846" s="14"/>
      <c r="Q13846" s="13"/>
    </row>
    <row r="13847" spans="3:17" x14ac:dyDescent="0.25">
      <c r="C13847" s="12"/>
      <c r="D13847" s="7"/>
      <c r="P13847" s="14"/>
      <c r="Q13847" s="13"/>
    </row>
    <row r="13848" spans="3:17" x14ac:dyDescent="0.25">
      <c r="C13848" s="12"/>
      <c r="D13848" s="7"/>
      <c r="P13848" s="14"/>
      <c r="Q13848" s="13"/>
    </row>
    <row r="13849" spans="3:17" x14ac:dyDescent="0.25">
      <c r="C13849" s="12"/>
      <c r="D13849" s="7"/>
      <c r="P13849" s="14"/>
      <c r="Q13849" s="13"/>
    </row>
    <row r="13850" spans="3:17" x14ac:dyDescent="0.25">
      <c r="C13850" s="12"/>
      <c r="D13850" s="7"/>
      <c r="P13850" s="14"/>
      <c r="Q13850" s="13"/>
    </row>
    <row r="13851" spans="3:17" x14ac:dyDescent="0.25">
      <c r="C13851" s="12"/>
      <c r="D13851" s="7"/>
      <c r="P13851" s="14"/>
      <c r="Q13851" s="13"/>
    </row>
    <row r="13852" spans="3:17" x14ac:dyDescent="0.25">
      <c r="C13852" s="12"/>
      <c r="D13852" s="7"/>
      <c r="P13852" s="14"/>
      <c r="Q13852" s="13"/>
    </row>
    <row r="13853" spans="3:17" x14ac:dyDescent="0.25">
      <c r="C13853" s="12"/>
      <c r="D13853" s="7"/>
      <c r="P13853" s="14"/>
      <c r="Q13853" s="13"/>
    </row>
    <row r="13854" spans="3:17" x14ac:dyDescent="0.25">
      <c r="C13854" s="12"/>
      <c r="D13854" s="7"/>
      <c r="P13854" s="14"/>
      <c r="Q13854" s="13"/>
    </row>
    <row r="13855" spans="3:17" x14ac:dyDescent="0.25">
      <c r="C13855" s="12"/>
      <c r="D13855" s="7"/>
      <c r="P13855" s="14"/>
      <c r="Q13855" s="13"/>
    </row>
    <row r="13856" spans="3:17" x14ac:dyDescent="0.25">
      <c r="C13856" s="12"/>
      <c r="D13856" s="7"/>
      <c r="P13856" s="14"/>
      <c r="Q13856" s="13"/>
    </row>
    <row r="13857" spans="3:17" x14ac:dyDescent="0.25">
      <c r="C13857" s="12"/>
      <c r="D13857" s="7"/>
      <c r="P13857" s="14"/>
      <c r="Q13857" s="13"/>
    </row>
    <row r="13858" spans="3:17" x14ac:dyDescent="0.25">
      <c r="C13858" s="12"/>
      <c r="D13858" s="7"/>
      <c r="P13858" s="14"/>
      <c r="Q13858" s="13"/>
    </row>
    <row r="13859" spans="3:17" x14ac:dyDescent="0.25">
      <c r="C13859" s="12"/>
      <c r="D13859" s="7"/>
      <c r="P13859" s="14"/>
      <c r="Q13859" s="13"/>
    </row>
    <row r="13860" spans="3:17" x14ac:dyDescent="0.25">
      <c r="C13860" s="12"/>
      <c r="D13860" s="7"/>
      <c r="P13860" s="14"/>
      <c r="Q13860" s="13"/>
    </row>
    <row r="13861" spans="3:17" x14ac:dyDescent="0.25">
      <c r="C13861" s="12"/>
      <c r="D13861" s="7"/>
      <c r="P13861" s="14"/>
      <c r="Q13861" s="13"/>
    </row>
    <row r="13862" spans="3:17" x14ac:dyDescent="0.25">
      <c r="C13862" s="12"/>
      <c r="D13862" s="7"/>
      <c r="P13862" s="14"/>
      <c r="Q13862" s="13"/>
    </row>
    <row r="13863" spans="3:17" x14ac:dyDescent="0.25">
      <c r="C13863" s="12"/>
      <c r="D13863" s="7"/>
      <c r="P13863" s="14"/>
      <c r="Q13863" s="13"/>
    </row>
    <row r="13864" spans="3:17" x14ac:dyDescent="0.25">
      <c r="C13864" s="12"/>
      <c r="D13864" s="7"/>
      <c r="P13864" s="14"/>
      <c r="Q13864" s="13"/>
    </row>
    <row r="13865" spans="3:17" x14ac:dyDescent="0.25">
      <c r="C13865" s="12"/>
      <c r="D13865" s="7"/>
      <c r="P13865" s="14"/>
      <c r="Q13865" s="13"/>
    </row>
    <row r="13866" spans="3:17" x14ac:dyDescent="0.25">
      <c r="C13866" s="12"/>
      <c r="D13866" s="7"/>
      <c r="P13866" s="14"/>
      <c r="Q13866" s="13"/>
    </row>
    <row r="13867" spans="3:17" x14ac:dyDescent="0.25">
      <c r="C13867" s="12"/>
      <c r="D13867" s="7"/>
      <c r="P13867" s="14"/>
      <c r="Q13867" s="13"/>
    </row>
    <row r="13868" spans="3:17" x14ac:dyDescent="0.25">
      <c r="C13868" s="12"/>
      <c r="D13868" s="7"/>
      <c r="P13868" s="14"/>
      <c r="Q13868" s="13"/>
    </row>
    <row r="13869" spans="3:17" x14ac:dyDescent="0.25">
      <c r="C13869" s="12"/>
      <c r="D13869" s="7"/>
      <c r="P13869" s="14"/>
      <c r="Q13869" s="13"/>
    </row>
    <row r="13870" spans="3:17" x14ac:dyDescent="0.25">
      <c r="C13870" s="12"/>
      <c r="D13870" s="7"/>
      <c r="P13870" s="14"/>
      <c r="Q13870" s="13"/>
    </row>
    <row r="13871" spans="3:17" x14ac:dyDescent="0.25">
      <c r="C13871" s="12"/>
      <c r="D13871" s="7"/>
      <c r="P13871" s="14"/>
      <c r="Q13871" s="13"/>
    </row>
    <row r="13872" spans="3:17" x14ac:dyDescent="0.25">
      <c r="C13872" s="12"/>
      <c r="D13872" s="7"/>
      <c r="P13872" s="14"/>
      <c r="Q13872" s="13"/>
    </row>
    <row r="13873" spans="3:17" x14ac:dyDescent="0.25">
      <c r="C13873" s="12"/>
      <c r="D13873" s="7"/>
      <c r="P13873" s="14"/>
      <c r="Q13873" s="13"/>
    </row>
    <row r="13874" spans="3:17" x14ac:dyDescent="0.25">
      <c r="C13874" s="12"/>
      <c r="D13874" s="7"/>
      <c r="P13874" s="14"/>
      <c r="Q13874" s="13"/>
    </row>
    <row r="13875" spans="3:17" x14ac:dyDescent="0.25">
      <c r="C13875" s="12"/>
      <c r="D13875" s="7"/>
      <c r="P13875" s="14"/>
      <c r="Q13875" s="13"/>
    </row>
    <row r="13876" spans="3:17" x14ac:dyDescent="0.25">
      <c r="C13876" s="12"/>
      <c r="D13876" s="7"/>
      <c r="P13876" s="14"/>
      <c r="Q13876" s="13"/>
    </row>
    <row r="13877" spans="3:17" x14ac:dyDescent="0.25">
      <c r="C13877" s="12"/>
      <c r="D13877" s="7"/>
      <c r="P13877" s="14"/>
      <c r="Q13877" s="13"/>
    </row>
    <row r="13878" spans="3:17" x14ac:dyDescent="0.25">
      <c r="C13878" s="12"/>
      <c r="D13878" s="7"/>
      <c r="P13878" s="14"/>
      <c r="Q13878" s="13"/>
    </row>
    <row r="13879" spans="3:17" x14ac:dyDescent="0.25">
      <c r="C13879" s="12"/>
      <c r="D13879" s="7"/>
      <c r="P13879" s="14"/>
      <c r="Q13879" s="13"/>
    </row>
    <row r="13880" spans="3:17" x14ac:dyDescent="0.25">
      <c r="C13880" s="12"/>
      <c r="D13880" s="7"/>
      <c r="P13880" s="14"/>
      <c r="Q13880" s="13"/>
    </row>
    <row r="13881" spans="3:17" x14ac:dyDescent="0.25">
      <c r="C13881" s="12"/>
      <c r="D13881" s="7"/>
      <c r="P13881" s="14"/>
      <c r="Q13881" s="13"/>
    </row>
    <row r="13882" spans="3:17" x14ac:dyDescent="0.25">
      <c r="C13882" s="12"/>
      <c r="D13882" s="7"/>
      <c r="P13882" s="14"/>
      <c r="Q13882" s="13"/>
    </row>
    <row r="13883" spans="3:17" x14ac:dyDescent="0.25">
      <c r="C13883" s="12"/>
      <c r="D13883" s="7"/>
      <c r="P13883" s="14"/>
      <c r="Q13883" s="13"/>
    </row>
    <row r="13884" spans="3:17" x14ac:dyDescent="0.25">
      <c r="C13884" s="12"/>
      <c r="D13884" s="7"/>
      <c r="P13884" s="14"/>
      <c r="Q13884" s="13"/>
    </row>
    <row r="13885" spans="3:17" x14ac:dyDescent="0.25">
      <c r="C13885" s="12"/>
      <c r="D13885" s="7"/>
      <c r="P13885" s="14"/>
      <c r="Q13885" s="13"/>
    </row>
    <row r="13886" spans="3:17" x14ac:dyDescent="0.25">
      <c r="C13886" s="12"/>
      <c r="D13886" s="7"/>
      <c r="P13886" s="14"/>
      <c r="Q13886" s="13"/>
    </row>
    <row r="13887" spans="3:17" x14ac:dyDescent="0.25">
      <c r="C13887" s="12"/>
      <c r="D13887" s="7"/>
      <c r="P13887" s="14"/>
      <c r="Q13887" s="13"/>
    </row>
    <row r="13888" spans="3:17" x14ac:dyDescent="0.25">
      <c r="C13888" s="12"/>
      <c r="D13888" s="7"/>
      <c r="P13888" s="14"/>
      <c r="Q13888" s="13"/>
    </row>
    <row r="13889" spans="3:17" x14ac:dyDescent="0.25">
      <c r="C13889" s="12"/>
      <c r="D13889" s="7"/>
      <c r="P13889" s="14"/>
      <c r="Q13889" s="13"/>
    </row>
    <row r="13890" spans="3:17" x14ac:dyDescent="0.25">
      <c r="C13890" s="12"/>
      <c r="D13890" s="7"/>
      <c r="P13890" s="14"/>
      <c r="Q13890" s="13"/>
    </row>
    <row r="13891" spans="3:17" x14ac:dyDescent="0.25">
      <c r="C13891" s="12"/>
      <c r="D13891" s="7"/>
      <c r="P13891" s="14"/>
      <c r="Q13891" s="13"/>
    </row>
    <row r="13892" spans="3:17" x14ac:dyDescent="0.25">
      <c r="C13892" s="12"/>
      <c r="D13892" s="7"/>
      <c r="P13892" s="14"/>
      <c r="Q13892" s="13"/>
    </row>
    <row r="13893" spans="3:17" x14ac:dyDescent="0.25">
      <c r="C13893" s="12"/>
      <c r="D13893" s="7"/>
      <c r="P13893" s="14"/>
      <c r="Q13893" s="13"/>
    </row>
    <row r="13894" spans="3:17" x14ac:dyDescent="0.25">
      <c r="C13894" s="12"/>
      <c r="D13894" s="7"/>
      <c r="P13894" s="14"/>
      <c r="Q13894" s="13"/>
    </row>
    <row r="13895" spans="3:17" x14ac:dyDescent="0.25">
      <c r="C13895" s="12"/>
      <c r="D13895" s="7"/>
      <c r="P13895" s="14"/>
      <c r="Q13895" s="13"/>
    </row>
    <row r="13896" spans="3:17" x14ac:dyDescent="0.25">
      <c r="C13896" s="12"/>
      <c r="D13896" s="7"/>
      <c r="P13896" s="14"/>
      <c r="Q13896" s="13"/>
    </row>
    <row r="13897" spans="3:17" x14ac:dyDescent="0.25">
      <c r="C13897" s="12"/>
      <c r="D13897" s="7"/>
      <c r="P13897" s="14"/>
      <c r="Q13897" s="13"/>
    </row>
    <row r="13898" spans="3:17" x14ac:dyDescent="0.25">
      <c r="C13898" s="12"/>
      <c r="D13898" s="7"/>
      <c r="P13898" s="14"/>
      <c r="Q13898" s="13"/>
    </row>
    <row r="13899" spans="3:17" x14ac:dyDescent="0.25">
      <c r="C13899" s="12"/>
      <c r="D13899" s="7"/>
      <c r="P13899" s="14"/>
      <c r="Q13899" s="13"/>
    </row>
    <row r="13900" spans="3:17" x14ac:dyDescent="0.25">
      <c r="C13900" s="12"/>
      <c r="D13900" s="7"/>
      <c r="P13900" s="14"/>
      <c r="Q13900" s="13"/>
    </row>
    <row r="13901" spans="3:17" x14ac:dyDescent="0.25">
      <c r="C13901" s="12"/>
      <c r="D13901" s="7"/>
      <c r="P13901" s="14"/>
      <c r="Q13901" s="13"/>
    </row>
    <row r="13902" spans="3:17" x14ac:dyDescent="0.25">
      <c r="C13902" s="12"/>
      <c r="D13902" s="7"/>
      <c r="P13902" s="14"/>
      <c r="Q13902" s="13"/>
    </row>
    <row r="13903" spans="3:17" x14ac:dyDescent="0.25">
      <c r="C13903" s="12"/>
      <c r="D13903" s="7"/>
      <c r="P13903" s="14"/>
      <c r="Q13903" s="13"/>
    </row>
    <row r="13904" spans="3:17" x14ac:dyDescent="0.25">
      <c r="C13904" s="12"/>
      <c r="D13904" s="7"/>
      <c r="P13904" s="14"/>
      <c r="Q13904" s="13"/>
    </row>
    <row r="13905" spans="3:17" x14ac:dyDescent="0.25">
      <c r="C13905" s="12"/>
      <c r="D13905" s="7"/>
      <c r="P13905" s="14"/>
      <c r="Q13905" s="13"/>
    </row>
    <row r="13906" spans="3:17" x14ac:dyDescent="0.25">
      <c r="C13906" s="12"/>
      <c r="D13906" s="7"/>
      <c r="P13906" s="14"/>
      <c r="Q13906" s="13"/>
    </row>
    <row r="13907" spans="3:17" x14ac:dyDescent="0.25">
      <c r="C13907" s="12"/>
      <c r="D13907" s="7"/>
      <c r="P13907" s="14"/>
      <c r="Q13907" s="13"/>
    </row>
    <row r="13908" spans="3:17" x14ac:dyDescent="0.25">
      <c r="C13908" s="12"/>
      <c r="D13908" s="7"/>
      <c r="P13908" s="14"/>
      <c r="Q13908" s="13"/>
    </row>
    <row r="13909" spans="3:17" x14ac:dyDescent="0.25">
      <c r="C13909" s="12"/>
      <c r="D13909" s="7"/>
      <c r="P13909" s="14"/>
      <c r="Q13909" s="13"/>
    </row>
    <row r="13910" spans="3:17" x14ac:dyDescent="0.25">
      <c r="C13910" s="12"/>
      <c r="D13910" s="7"/>
      <c r="P13910" s="14"/>
      <c r="Q13910" s="13"/>
    </row>
    <row r="13911" spans="3:17" x14ac:dyDescent="0.25">
      <c r="C13911" s="12"/>
      <c r="D13911" s="7"/>
      <c r="P13911" s="14"/>
      <c r="Q13911" s="13"/>
    </row>
    <row r="13912" spans="3:17" x14ac:dyDescent="0.25">
      <c r="C13912" s="12"/>
      <c r="D13912" s="7"/>
      <c r="P13912" s="14"/>
      <c r="Q13912" s="13"/>
    </row>
    <row r="13913" spans="3:17" x14ac:dyDescent="0.25">
      <c r="C13913" s="12"/>
      <c r="D13913" s="7"/>
      <c r="P13913" s="14"/>
      <c r="Q13913" s="13"/>
    </row>
    <row r="13914" spans="3:17" x14ac:dyDescent="0.25">
      <c r="C13914" s="12"/>
      <c r="D13914" s="7"/>
      <c r="P13914" s="14"/>
      <c r="Q13914" s="13"/>
    </row>
    <row r="13915" spans="3:17" x14ac:dyDescent="0.25">
      <c r="C13915" s="12"/>
      <c r="D13915" s="7"/>
      <c r="P13915" s="14"/>
      <c r="Q13915" s="13"/>
    </row>
    <row r="13916" spans="3:17" x14ac:dyDescent="0.25">
      <c r="C13916" s="12"/>
      <c r="D13916" s="7"/>
      <c r="P13916" s="14"/>
      <c r="Q13916" s="13"/>
    </row>
    <row r="13917" spans="3:17" x14ac:dyDescent="0.25">
      <c r="C13917" s="12"/>
      <c r="D13917" s="7"/>
      <c r="P13917" s="14"/>
      <c r="Q13917" s="13"/>
    </row>
    <row r="13918" spans="3:17" x14ac:dyDescent="0.25">
      <c r="C13918" s="12"/>
      <c r="D13918" s="7"/>
      <c r="P13918" s="14"/>
      <c r="Q13918" s="13"/>
    </row>
    <row r="13919" spans="3:17" x14ac:dyDescent="0.25">
      <c r="C13919" s="12"/>
      <c r="D13919" s="7"/>
      <c r="P13919" s="14"/>
      <c r="Q13919" s="13"/>
    </row>
    <row r="13920" spans="3:17" x14ac:dyDescent="0.25">
      <c r="C13920" s="12"/>
      <c r="D13920" s="7"/>
      <c r="P13920" s="14"/>
      <c r="Q13920" s="13"/>
    </row>
    <row r="13921" spans="3:17" x14ac:dyDescent="0.25">
      <c r="C13921" s="12"/>
      <c r="D13921" s="7"/>
      <c r="P13921" s="14"/>
      <c r="Q13921" s="13"/>
    </row>
    <row r="13922" spans="3:17" x14ac:dyDescent="0.25">
      <c r="C13922" s="12"/>
      <c r="D13922" s="7"/>
      <c r="P13922" s="14"/>
      <c r="Q13922" s="13"/>
    </row>
    <row r="13923" spans="3:17" x14ac:dyDescent="0.25">
      <c r="C13923" s="12"/>
      <c r="D13923" s="7"/>
      <c r="P13923" s="14"/>
      <c r="Q13923" s="13"/>
    </row>
    <row r="13924" spans="3:17" x14ac:dyDescent="0.25">
      <c r="C13924" s="12"/>
      <c r="D13924" s="7"/>
      <c r="P13924" s="14"/>
      <c r="Q13924" s="13"/>
    </row>
    <row r="13925" spans="3:17" x14ac:dyDescent="0.25">
      <c r="C13925" s="12"/>
      <c r="D13925" s="7"/>
      <c r="P13925" s="14"/>
      <c r="Q13925" s="13"/>
    </row>
    <row r="13926" spans="3:17" x14ac:dyDescent="0.25">
      <c r="C13926" s="12"/>
      <c r="D13926" s="7"/>
      <c r="P13926" s="14"/>
      <c r="Q13926" s="13"/>
    </row>
    <row r="13927" spans="3:17" x14ac:dyDescent="0.25">
      <c r="C13927" s="12"/>
      <c r="D13927" s="7"/>
      <c r="P13927" s="14"/>
      <c r="Q13927" s="13"/>
    </row>
    <row r="13928" spans="3:17" x14ac:dyDescent="0.25">
      <c r="C13928" s="12"/>
      <c r="D13928" s="7"/>
      <c r="P13928" s="14"/>
      <c r="Q13928" s="13"/>
    </row>
    <row r="13929" spans="3:17" x14ac:dyDescent="0.25">
      <c r="C13929" s="12"/>
      <c r="D13929" s="7"/>
      <c r="P13929" s="14"/>
      <c r="Q13929" s="13"/>
    </row>
    <row r="13930" spans="3:17" x14ac:dyDescent="0.25">
      <c r="C13930" s="12"/>
      <c r="D13930" s="7"/>
      <c r="P13930" s="14"/>
      <c r="Q13930" s="13"/>
    </row>
    <row r="13931" spans="3:17" x14ac:dyDescent="0.25">
      <c r="C13931" s="12"/>
      <c r="D13931" s="7"/>
      <c r="P13931" s="14"/>
      <c r="Q13931" s="13"/>
    </row>
    <row r="13932" spans="3:17" x14ac:dyDescent="0.25">
      <c r="C13932" s="12"/>
      <c r="D13932" s="7"/>
      <c r="P13932" s="14"/>
      <c r="Q13932" s="13"/>
    </row>
    <row r="13933" spans="3:17" x14ac:dyDescent="0.25">
      <c r="C13933" s="12"/>
      <c r="D13933" s="7"/>
      <c r="P13933" s="14"/>
      <c r="Q13933" s="13"/>
    </row>
    <row r="13934" spans="3:17" x14ac:dyDescent="0.25">
      <c r="C13934" s="12"/>
      <c r="D13934" s="7"/>
      <c r="P13934" s="14"/>
      <c r="Q13934" s="13"/>
    </row>
    <row r="13935" spans="3:17" x14ac:dyDescent="0.25">
      <c r="C13935" s="12"/>
      <c r="D13935" s="7"/>
      <c r="P13935" s="14"/>
      <c r="Q13935" s="13"/>
    </row>
    <row r="13936" spans="3:17" x14ac:dyDescent="0.25">
      <c r="C13936" s="12"/>
      <c r="D13936" s="7"/>
      <c r="P13936" s="14"/>
      <c r="Q13936" s="13"/>
    </row>
    <row r="13937" spans="3:17" x14ac:dyDescent="0.25">
      <c r="C13937" s="12"/>
      <c r="D13937" s="7"/>
      <c r="P13937" s="14"/>
      <c r="Q13937" s="13"/>
    </row>
    <row r="13938" spans="3:17" x14ac:dyDescent="0.25">
      <c r="C13938" s="12"/>
      <c r="D13938" s="7"/>
      <c r="P13938" s="14"/>
      <c r="Q13938" s="13"/>
    </row>
    <row r="13939" spans="3:17" x14ac:dyDescent="0.25">
      <c r="C13939" s="12"/>
      <c r="D13939" s="7"/>
      <c r="P13939" s="14"/>
      <c r="Q13939" s="13"/>
    </row>
    <row r="13940" spans="3:17" x14ac:dyDescent="0.25">
      <c r="C13940" s="12"/>
      <c r="D13940" s="7"/>
      <c r="P13940" s="14"/>
      <c r="Q13940" s="13"/>
    </row>
    <row r="13941" spans="3:17" x14ac:dyDescent="0.25">
      <c r="C13941" s="12"/>
      <c r="D13941" s="7"/>
      <c r="P13941" s="14"/>
      <c r="Q13941" s="13"/>
    </row>
    <row r="13942" spans="3:17" x14ac:dyDescent="0.25">
      <c r="C13942" s="12"/>
      <c r="D13942" s="7"/>
      <c r="P13942" s="14"/>
      <c r="Q13942" s="13"/>
    </row>
    <row r="13943" spans="3:17" x14ac:dyDescent="0.25">
      <c r="C13943" s="12"/>
      <c r="D13943" s="7"/>
      <c r="P13943" s="14"/>
      <c r="Q13943" s="13"/>
    </row>
    <row r="13944" spans="3:17" x14ac:dyDescent="0.25">
      <c r="C13944" s="12"/>
      <c r="D13944" s="7"/>
      <c r="P13944" s="14"/>
      <c r="Q13944" s="13"/>
    </row>
    <row r="13945" spans="3:17" x14ac:dyDescent="0.25">
      <c r="C13945" s="12"/>
      <c r="D13945" s="7"/>
      <c r="P13945" s="14"/>
      <c r="Q13945" s="13"/>
    </row>
    <row r="13946" spans="3:17" x14ac:dyDescent="0.25">
      <c r="C13946" s="12"/>
      <c r="D13946" s="7"/>
      <c r="P13946" s="14"/>
      <c r="Q13946" s="13"/>
    </row>
    <row r="13947" spans="3:17" x14ac:dyDescent="0.25">
      <c r="C13947" s="12"/>
      <c r="D13947" s="7"/>
      <c r="P13947" s="14"/>
      <c r="Q13947" s="13"/>
    </row>
    <row r="13948" spans="3:17" x14ac:dyDescent="0.25">
      <c r="C13948" s="12"/>
      <c r="D13948" s="7"/>
      <c r="P13948" s="14"/>
      <c r="Q13948" s="13"/>
    </row>
    <row r="13949" spans="3:17" x14ac:dyDescent="0.25">
      <c r="C13949" s="12"/>
      <c r="D13949" s="7"/>
      <c r="P13949" s="14"/>
      <c r="Q13949" s="13"/>
    </row>
    <row r="13950" spans="3:17" x14ac:dyDescent="0.25">
      <c r="C13950" s="12"/>
      <c r="D13950" s="7"/>
      <c r="P13950" s="14"/>
      <c r="Q13950" s="13"/>
    </row>
    <row r="13951" spans="3:17" x14ac:dyDescent="0.25">
      <c r="C13951" s="12"/>
      <c r="D13951" s="7"/>
      <c r="P13951" s="14"/>
      <c r="Q13951" s="13"/>
    </row>
    <row r="13952" spans="3:17" x14ac:dyDescent="0.25">
      <c r="C13952" s="12"/>
      <c r="D13952" s="7"/>
      <c r="P13952" s="14"/>
      <c r="Q13952" s="13"/>
    </row>
    <row r="13953" spans="3:17" x14ac:dyDescent="0.25">
      <c r="C13953" s="12"/>
      <c r="D13953" s="7"/>
      <c r="P13953" s="14"/>
      <c r="Q13953" s="13"/>
    </row>
    <row r="13954" spans="3:17" x14ac:dyDescent="0.25">
      <c r="C13954" s="12"/>
      <c r="D13954" s="7"/>
      <c r="P13954" s="14"/>
      <c r="Q13954" s="13"/>
    </row>
    <row r="13955" spans="3:17" x14ac:dyDescent="0.25">
      <c r="C13955" s="12"/>
      <c r="D13955" s="7"/>
      <c r="P13955" s="14"/>
      <c r="Q13955" s="13"/>
    </row>
    <row r="13956" spans="3:17" x14ac:dyDescent="0.25">
      <c r="C13956" s="12"/>
      <c r="D13956" s="7"/>
      <c r="P13956" s="14"/>
      <c r="Q13956" s="13"/>
    </row>
    <row r="13957" spans="3:17" x14ac:dyDescent="0.25">
      <c r="C13957" s="12"/>
      <c r="D13957" s="7"/>
      <c r="P13957" s="14"/>
      <c r="Q13957" s="13"/>
    </row>
    <row r="13958" spans="3:17" x14ac:dyDescent="0.25">
      <c r="C13958" s="12"/>
      <c r="D13958" s="7"/>
      <c r="P13958" s="14"/>
      <c r="Q13958" s="13"/>
    </row>
    <row r="13959" spans="3:17" x14ac:dyDescent="0.25">
      <c r="C13959" s="12"/>
      <c r="D13959" s="7"/>
      <c r="P13959" s="14"/>
      <c r="Q13959" s="13"/>
    </row>
    <row r="13960" spans="3:17" x14ac:dyDescent="0.25">
      <c r="C13960" s="12"/>
      <c r="D13960" s="7"/>
      <c r="P13960" s="14"/>
      <c r="Q13960" s="13"/>
    </row>
    <row r="13961" spans="3:17" x14ac:dyDescent="0.25">
      <c r="C13961" s="12"/>
      <c r="D13961" s="7"/>
      <c r="P13961" s="14"/>
      <c r="Q13961" s="13"/>
    </row>
    <row r="13962" spans="3:17" x14ac:dyDescent="0.25">
      <c r="C13962" s="12"/>
      <c r="D13962" s="7"/>
      <c r="P13962" s="14"/>
      <c r="Q13962" s="13"/>
    </row>
    <row r="13963" spans="3:17" x14ac:dyDescent="0.25">
      <c r="C13963" s="12"/>
      <c r="D13963" s="7"/>
      <c r="P13963" s="14"/>
      <c r="Q13963" s="13"/>
    </row>
    <row r="13964" spans="3:17" x14ac:dyDescent="0.25">
      <c r="C13964" s="12"/>
      <c r="D13964" s="7"/>
      <c r="P13964" s="14"/>
      <c r="Q13964" s="13"/>
    </row>
    <row r="13965" spans="3:17" x14ac:dyDescent="0.25">
      <c r="C13965" s="12"/>
      <c r="D13965" s="7"/>
      <c r="P13965" s="14"/>
      <c r="Q13965" s="13"/>
    </row>
    <row r="13966" spans="3:17" x14ac:dyDescent="0.25">
      <c r="C13966" s="12"/>
      <c r="D13966" s="7"/>
      <c r="P13966" s="14"/>
      <c r="Q13966" s="13"/>
    </row>
    <row r="13967" spans="3:17" x14ac:dyDescent="0.25">
      <c r="C13967" s="12"/>
      <c r="D13967" s="7"/>
      <c r="P13967" s="14"/>
      <c r="Q13967" s="13"/>
    </row>
    <row r="13968" spans="3:17" x14ac:dyDescent="0.25">
      <c r="C13968" s="12"/>
      <c r="D13968" s="7"/>
      <c r="P13968" s="14"/>
      <c r="Q13968" s="13"/>
    </row>
    <row r="13969" spans="3:17" x14ac:dyDescent="0.25">
      <c r="C13969" s="12"/>
      <c r="D13969" s="7"/>
      <c r="P13969" s="14"/>
      <c r="Q13969" s="13"/>
    </row>
    <row r="13970" spans="3:17" x14ac:dyDescent="0.25">
      <c r="C13970" s="12"/>
      <c r="D13970" s="7"/>
      <c r="P13970" s="14"/>
      <c r="Q13970" s="13"/>
    </row>
    <row r="13971" spans="3:17" x14ac:dyDescent="0.25">
      <c r="C13971" s="12"/>
      <c r="D13971" s="7"/>
      <c r="P13971" s="14"/>
      <c r="Q13971" s="13"/>
    </row>
    <row r="13972" spans="3:17" x14ac:dyDescent="0.25">
      <c r="C13972" s="12"/>
      <c r="D13972" s="7"/>
      <c r="P13972" s="14"/>
      <c r="Q13972" s="13"/>
    </row>
    <row r="13973" spans="3:17" x14ac:dyDescent="0.25">
      <c r="C13973" s="12"/>
      <c r="D13973" s="7"/>
      <c r="P13973" s="14"/>
      <c r="Q13973" s="13"/>
    </row>
    <row r="13974" spans="3:17" x14ac:dyDescent="0.25">
      <c r="C13974" s="12"/>
      <c r="D13974" s="7"/>
      <c r="P13974" s="14"/>
      <c r="Q13974" s="13"/>
    </row>
    <row r="13975" spans="3:17" x14ac:dyDescent="0.25">
      <c r="C13975" s="12"/>
      <c r="D13975" s="7"/>
      <c r="P13975" s="14"/>
      <c r="Q13975" s="13"/>
    </row>
    <row r="13976" spans="3:17" x14ac:dyDescent="0.25">
      <c r="C13976" s="12"/>
      <c r="D13976" s="7"/>
      <c r="P13976" s="14"/>
      <c r="Q13976" s="13"/>
    </row>
    <row r="13977" spans="3:17" x14ac:dyDescent="0.25">
      <c r="C13977" s="12"/>
      <c r="D13977" s="7"/>
      <c r="P13977" s="14"/>
      <c r="Q13977" s="13"/>
    </row>
    <row r="13978" spans="3:17" x14ac:dyDescent="0.25">
      <c r="C13978" s="12"/>
      <c r="D13978" s="7"/>
      <c r="P13978" s="14"/>
      <c r="Q13978" s="13"/>
    </row>
    <row r="13979" spans="3:17" x14ac:dyDescent="0.25">
      <c r="C13979" s="12"/>
      <c r="D13979" s="7"/>
      <c r="P13979" s="14"/>
      <c r="Q13979" s="13"/>
    </row>
    <row r="13980" spans="3:17" x14ac:dyDescent="0.25">
      <c r="C13980" s="12"/>
      <c r="D13980" s="7"/>
      <c r="P13980" s="14"/>
      <c r="Q13980" s="13"/>
    </row>
    <row r="13981" spans="3:17" x14ac:dyDescent="0.25">
      <c r="C13981" s="12"/>
      <c r="D13981" s="7"/>
      <c r="P13981" s="14"/>
      <c r="Q13981" s="13"/>
    </row>
    <row r="13982" spans="3:17" x14ac:dyDescent="0.25">
      <c r="C13982" s="12"/>
      <c r="D13982" s="7"/>
      <c r="P13982" s="14"/>
      <c r="Q13982" s="13"/>
    </row>
    <row r="13983" spans="3:17" x14ac:dyDescent="0.25">
      <c r="C13983" s="12"/>
      <c r="D13983" s="7"/>
      <c r="P13983" s="14"/>
      <c r="Q13983" s="13"/>
    </row>
    <row r="13984" spans="3:17" x14ac:dyDescent="0.25">
      <c r="C13984" s="12"/>
      <c r="D13984" s="7"/>
      <c r="P13984" s="14"/>
      <c r="Q13984" s="13"/>
    </row>
    <row r="13985" spans="3:17" x14ac:dyDescent="0.25">
      <c r="C13985" s="12"/>
      <c r="D13985" s="7"/>
      <c r="P13985" s="14"/>
      <c r="Q13985" s="13"/>
    </row>
    <row r="13986" spans="3:17" x14ac:dyDescent="0.25">
      <c r="C13986" s="12"/>
      <c r="D13986" s="7"/>
      <c r="P13986" s="14"/>
      <c r="Q13986" s="13"/>
    </row>
    <row r="13987" spans="3:17" x14ac:dyDescent="0.25">
      <c r="C13987" s="12"/>
      <c r="D13987" s="7"/>
      <c r="P13987" s="14"/>
      <c r="Q13987" s="13"/>
    </row>
    <row r="13988" spans="3:17" x14ac:dyDescent="0.25">
      <c r="C13988" s="12"/>
      <c r="D13988" s="7"/>
      <c r="P13988" s="14"/>
      <c r="Q13988" s="13"/>
    </row>
    <row r="13989" spans="3:17" x14ac:dyDescent="0.25">
      <c r="C13989" s="12"/>
      <c r="D13989" s="7"/>
      <c r="P13989" s="14"/>
      <c r="Q13989" s="13"/>
    </row>
    <row r="13990" spans="3:17" x14ac:dyDescent="0.25">
      <c r="C13990" s="12"/>
      <c r="D13990" s="7"/>
      <c r="P13990" s="14"/>
      <c r="Q13990" s="13"/>
    </row>
    <row r="13991" spans="3:17" x14ac:dyDescent="0.25">
      <c r="C13991" s="12"/>
      <c r="D13991" s="7"/>
      <c r="P13991" s="14"/>
      <c r="Q13991" s="13"/>
    </row>
    <row r="13992" spans="3:17" x14ac:dyDescent="0.25">
      <c r="C13992" s="12"/>
      <c r="D13992" s="7"/>
      <c r="P13992" s="14"/>
      <c r="Q13992" s="13"/>
    </row>
    <row r="13993" spans="3:17" x14ac:dyDescent="0.25">
      <c r="C13993" s="12"/>
      <c r="D13993" s="7"/>
      <c r="P13993" s="14"/>
      <c r="Q13993" s="13"/>
    </row>
    <row r="13994" spans="3:17" x14ac:dyDescent="0.25">
      <c r="C13994" s="12"/>
      <c r="D13994" s="7"/>
      <c r="P13994" s="14"/>
      <c r="Q13994" s="13"/>
    </row>
    <row r="13995" spans="3:17" x14ac:dyDescent="0.25">
      <c r="C13995" s="12"/>
      <c r="D13995" s="7"/>
      <c r="P13995" s="14"/>
      <c r="Q13995" s="13"/>
    </row>
    <row r="13996" spans="3:17" x14ac:dyDescent="0.25">
      <c r="C13996" s="12"/>
      <c r="D13996" s="7"/>
      <c r="P13996" s="14"/>
      <c r="Q13996" s="13"/>
    </row>
    <row r="13997" spans="3:17" x14ac:dyDescent="0.25">
      <c r="C13997" s="12"/>
      <c r="D13997" s="7"/>
      <c r="P13997" s="14"/>
      <c r="Q13997" s="13"/>
    </row>
    <row r="13998" spans="3:17" x14ac:dyDescent="0.25">
      <c r="C13998" s="12"/>
      <c r="D13998" s="7"/>
      <c r="P13998" s="14"/>
      <c r="Q13998" s="13"/>
    </row>
    <row r="13999" spans="3:17" x14ac:dyDescent="0.25">
      <c r="C13999" s="12"/>
      <c r="D13999" s="7"/>
      <c r="P13999" s="14"/>
      <c r="Q13999" s="13"/>
    </row>
    <row r="14000" spans="3:17" x14ac:dyDescent="0.25">
      <c r="C14000" s="12"/>
      <c r="D14000" s="7"/>
      <c r="P14000" s="14"/>
      <c r="Q14000" s="13"/>
    </row>
    <row r="14001" spans="3:17" x14ac:dyDescent="0.25">
      <c r="C14001" s="12"/>
      <c r="D14001" s="7"/>
      <c r="P14001" s="14"/>
      <c r="Q14001" s="13"/>
    </row>
    <row r="14002" spans="3:17" x14ac:dyDescent="0.25">
      <c r="C14002" s="12"/>
      <c r="D14002" s="7"/>
      <c r="P14002" s="14"/>
      <c r="Q14002" s="13"/>
    </row>
    <row r="14003" spans="3:17" x14ac:dyDescent="0.25">
      <c r="C14003" s="12"/>
      <c r="D14003" s="7"/>
      <c r="P14003" s="14"/>
      <c r="Q14003" s="13"/>
    </row>
    <row r="14004" spans="3:17" x14ac:dyDescent="0.25">
      <c r="C14004" s="12"/>
      <c r="D14004" s="7"/>
      <c r="P14004" s="14"/>
      <c r="Q14004" s="13"/>
    </row>
    <row r="14005" spans="3:17" x14ac:dyDescent="0.25">
      <c r="C14005" s="12"/>
      <c r="D14005" s="7"/>
      <c r="P14005" s="14"/>
      <c r="Q14005" s="13"/>
    </row>
    <row r="14006" spans="3:17" x14ac:dyDescent="0.25">
      <c r="C14006" s="12"/>
      <c r="D14006" s="7"/>
      <c r="P14006" s="14"/>
      <c r="Q14006" s="13"/>
    </row>
    <row r="14007" spans="3:17" x14ac:dyDescent="0.25">
      <c r="C14007" s="12"/>
      <c r="D14007" s="7"/>
      <c r="P14007" s="14"/>
      <c r="Q14007" s="13"/>
    </row>
    <row r="14008" spans="3:17" x14ac:dyDescent="0.25">
      <c r="C14008" s="12"/>
      <c r="D14008" s="7"/>
      <c r="P14008" s="14"/>
      <c r="Q14008" s="13"/>
    </row>
    <row r="14009" spans="3:17" x14ac:dyDescent="0.25">
      <c r="C14009" s="12"/>
      <c r="D14009" s="7"/>
      <c r="P14009" s="14"/>
      <c r="Q14009" s="13"/>
    </row>
    <row r="14010" spans="3:17" x14ac:dyDescent="0.25">
      <c r="C14010" s="12"/>
      <c r="D14010" s="7"/>
      <c r="P14010" s="14"/>
      <c r="Q14010" s="13"/>
    </row>
    <row r="14011" spans="3:17" x14ac:dyDescent="0.25">
      <c r="C14011" s="12"/>
      <c r="D14011" s="7"/>
      <c r="P14011" s="14"/>
      <c r="Q14011" s="13"/>
    </row>
    <row r="14012" spans="3:17" x14ac:dyDescent="0.25">
      <c r="C14012" s="12"/>
      <c r="D14012" s="7"/>
      <c r="P14012" s="14"/>
      <c r="Q14012" s="13"/>
    </row>
    <row r="14013" spans="3:17" x14ac:dyDescent="0.25">
      <c r="C14013" s="12"/>
      <c r="D14013" s="7"/>
      <c r="P14013" s="14"/>
      <c r="Q14013" s="13"/>
    </row>
    <row r="14014" spans="3:17" x14ac:dyDescent="0.25">
      <c r="C14014" s="12"/>
      <c r="D14014" s="7"/>
      <c r="P14014" s="14"/>
      <c r="Q14014" s="13"/>
    </row>
    <row r="14015" spans="3:17" x14ac:dyDescent="0.25">
      <c r="C14015" s="12"/>
      <c r="D14015" s="7"/>
      <c r="P14015" s="14"/>
      <c r="Q14015" s="13"/>
    </row>
    <row r="14016" spans="3:17" x14ac:dyDescent="0.25">
      <c r="C14016" s="12"/>
      <c r="D14016" s="7"/>
      <c r="P14016" s="14"/>
      <c r="Q14016" s="13"/>
    </row>
    <row r="14017" spans="3:17" x14ac:dyDescent="0.25">
      <c r="C14017" s="12"/>
      <c r="D14017" s="7"/>
      <c r="P14017" s="14"/>
      <c r="Q14017" s="13"/>
    </row>
    <row r="14018" spans="3:17" x14ac:dyDescent="0.25">
      <c r="C14018" s="12"/>
      <c r="D14018" s="7"/>
      <c r="P14018" s="14"/>
      <c r="Q14018" s="13"/>
    </row>
    <row r="14019" spans="3:17" x14ac:dyDescent="0.25">
      <c r="C14019" s="12"/>
      <c r="D14019" s="7"/>
      <c r="P14019" s="14"/>
      <c r="Q14019" s="13"/>
    </row>
    <row r="14020" spans="3:17" x14ac:dyDescent="0.25">
      <c r="C14020" s="12"/>
      <c r="D14020" s="7"/>
      <c r="P14020" s="14"/>
      <c r="Q14020" s="13"/>
    </row>
    <row r="14021" spans="3:17" x14ac:dyDescent="0.25">
      <c r="C14021" s="12"/>
      <c r="D14021" s="7"/>
      <c r="P14021" s="14"/>
      <c r="Q14021" s="13"/>
    </row>
    <row r="14022" spans="3:17" x14ac:dyDescent="0.25">
      <c r="C14022" s="12"/>
      <c r="D14022" s="7"/>
      <c r="P14022" s="14"/>
      <c r="Q14022" s="13"/>
    </row>
    <row r="14023" spans="3:17" x14ac:dyDescent="0.25">
      <c r="C14023" s="12"/>
      <c r="D14023" s="7"/>
      <c r="P14023" s="14"/>
      <c r="Q14023" s="13"/>
    </row>
    <row r="14024" spans="3:17" x14ac:dyDescent="0.25">
      <c r="C14024" s="12"/>
      <c r="D14024" s="7"/>
      <c r="P14024" s="14"/>
      <c r="Q14024" s="13"/>
    </row>
    <row r="14025" spans="3:17" x14ac:dyDescent="0.25">
      <c r="C14025" s="12"/>
      <c r="D14025" s="7"/>
      <c r="P14025" s="14"/>
      <c r="Q14025" s="13"/>
    </row>
    <row r="14026" spans="3:17" x14ac:dyDescent="0.25">
      <c r="C14026" s="12"/>
      <c r="D14026" s="7"/>
      <c r="P14026" s="14"/>
      <c r="Q14026" s="13"/>
    </row>
    <row r="14027" spans="3:17" x14ac:dyDescent="0.25">
      <c r="C14027" s="12"/>
      <c r="D14027" s="7"/>
      <c r="P14027" s="14"/>
      <c r="Q14027" s="13"/>
    </row>
    <row r="14028" spans="3:17" x14ac:dyDescent="0.25">
      <c r="C14028" s="12"/>
      <c r="D14028" s="7"/>
      <c r="P14028" s="14"/>
      <c r="Q14028" s="13"/>
    </row>
    <row r="14029" spans="3:17" x14ac:dyDescent="0.25">
      <c r="C14029" s="12"/>
      <c r="D14029" s="7"/>
      <c r="P14029" s="14"/>
      <c r="Q14029" s="13"/>
    </row>
    <row r="14030" spans="3:17" x14ac:dyDescent="0.25">
      <c r="C14030" s="12"/>
      <c r="D14030" s="7"/>
      <c r="P14030" s="14"/>
      <c r="Q14030" s="13"/>
    </row>
    <row r="14031" spans="3:17" x14ac:dyDescent="0.25">
      <c r="C14031" s="12"/>
      <c r="D14031" s="7"/>
      <c r="P14031" s="14"/>
      <c r="Q14031" s="13"/>
    </row>
    <row r="14032" spans="3:17" x14ac:dyDescent="0.25">
      <c r="C14032" s="12"/>
      <c r="D14032" s="7"/>
      <c r="P14032" s="14"/>
      <c r="Q14032" s="13"/>
    </row>
    <row r="14033" spans="3:17" x14ac:dyDescent="0.25">
      <c r="C14033" s="12"/>
      <c r="D14033" s="7"/>
      <c r="P14033" s="14"/>
      <c r="Q14033" s="13"/>
    </row>
    <row r="14034" spans="3:17" x14ac:dyDescent="0.25">
      <c r="C14034" s="12"/>
      <c r="D14034" s="7"/>
      <c r="P14034" s="14"/>
      <c r="Q14034" s="13"/>
    </row>
    <row r="14035" spans="3:17" x14ac:dyDescent="0.25">
      <c r="C14035" s="12"/>
      <c r="D14035" s="7"/>
      <c r="P14035" s="14"/>
      <c r="Q14035" s="13"/>
    </row>
    <row r="14036" spans="3:17" x14ac:dyDescent="0.25">
      <c r="C14036" s="12"/>
      <c r="D14036" s="7"/>
      <c r="P14036" s="14"/>
      <c r="Q14036" s="13"/>
    </row>
    <row r="14037" spans="3:17" x14ac:dyDescent="0.25">
      <c r="C14037" s="12"/>
      <c r="D14037" s="7"/>
      <c r="P14037" s="14"/>
      <c r="Q14037" s="13"/>
    </row>
    <row r="14038" spans="3:17" x14ac:dyDescent="0.25">
      <c r="C14038" s="12"/>
      <c r="D14038" s="7"/>
      <c r="P14038" s="14"/>
      <c r="Q14038" s="13"/>
    </row>
    <row r="14039" spans="3:17" x14ac:dyDescent="0.25">
      <c r="C14039" s="12"/>
      <c r="D14039" s="7"/>
      <c r="P14039" s="14"/>
      <c r="Q14039" s="13"/>
    </row>
    <row r="14040" spans="3:17" x14ac:dyDescent="0.25">
      <c r="C14040" s="12"/>
      <c r="D14040" s="7"/>
      <c r="P14040" s="14"/>
      <c r="Q14040" s="13"/>
    </row>
    <row r="14041" spans="3:17" x14ac:dyDescent="0.25">
      <c r="C14041" s="12"/>
      <c r="D14041" s="7"/>
      <c r="P14041" s="14"/>
      <c r="Q14041" s="13"/>
    </row>
    <row r="14042" spans="3:17" x14ac:dyDescent="0.25">
      <c r="C14042" s="12"/>
      <c r="D14042" s="7"/>
      <c r="P14042" s="14"/>
      <c r="Q14042" s="13"/>
    </row>
    <row r="14043" spans="3:17" x14ac:dyDescent="0.25">
      <c r="C14043" s="12"/>
      <c r="D14043" s="7"/>
      <c r="P14043" s="14"/>
      <c r="Q14043" s="13"/>
    </row>
    <row r="14044" spans="3:17" x14ac:dyDescent="0.25">
      <c r="C14044" s="12"/>
      <c r="D14044" s="7"/>
      <c r="P14044" s="14"/>
      <c r="Q14044" s="13"/>
    </row>
    <row r="14045" spans="3:17" x14ac:dyDescent="0.25">
      <c r="C14045" s="12"/>
      <c r="D14045" s="7"/>
      <c r="P14045" s="14"/>
      <c r="Q14045" s="13"/>
    </row>
    <row r="14046" spans="3:17" x14ac:dyDescent="0.25">
      <c r="C14046" s="12"/>
      <c r="D14046" s="7"/>
      <c r="P14046" s="14"/>
      <c r="Q14046" s="13"/>
    </row>
    <row r="14047" spans="3:17" x14ac:dyDescent="0.25">
      <c r="C14047" s="12"/>
      <c r="D14047" s="7"/>
      <c r="P14047" s="14"/>
      <c r="Q14047" s="13"/>
    </row>
    <row r="14048" spans="3:17" x14ac:dyDescent="0.25">
      <c r="C14048" s="12"/>
      <c r="D14048" s="7"/>
      <c r="P14048" s="14"/>
      <c r="Q14048" s="13"/>
    </row>
    <row r="14049" spans="3:17" x14ac:dyDescent="0.25">
      <c r="C14049" s="12"/>
      <c r="D14049" s="7"/>
      <c r="P14049" s="14"/>
      <c r="Q14049" s="13"/>
    </row>
    <row r="14050" spans="3:17" x14ac:dyDescent="0.25">
      <c r="C14050" s="12"/>
      <c r="D14050" s="7"/>
      <c r="P14050" s="14"/>
      <c r="Q14050" s="13"/>
    </row>
    <row r="14051" spans="3:17" x14ac:dyDescent="0.25">
      <c r="C14051" s="12"/>
      <c r="D14051" s="7"/>
      <c r="P14051" s="14"/>
      <c r="Q14051" s="13"/>
    </row>
    <row r="14052" spans="3:17" x14ac:dyDescent="0.25">
      <c r="C14052" s="12"/>
      <c r="D14052" s="7"/>
      <c r="P14052" s="14"/>
      <c r="Q14052" s="13"/>
    </row>
    <row r="14053" spans="3:17" x14ac:dyDescent="0.25">
      <c r="C14053" s="12"/>
      <c r="D14053" s="7"/>
      <c r="P14053" s="14"/>
      <c r="Q14053" s="13"/>
    </row>
    <row r="14054" spans="3:17" x14ac:dyDescent="0.25">
      <c r="C14054" s="12"/>
      <c r="D14054" s="7"/>
      <c r="P14054" s="14"/>
      <c r="Q14054" s="13"/>
    </row>
    <row r="14055" spans="3:17" x14ac:dyDescent="0.25">
      <c r="C14055" s="12"/>
      <c r="D14055" s="7"/>
      <c r="P14055" s="14"/>
      <c r="Q14055" s="13"/>
    </row>
    <row r="14056" spans="3:17" x14ac:dyDescent="0.25">
      <c r="C14056" s="12"/>
      <c r="D14056" s="7"/>
      <c r="P14056" s="14"/>
      <c r="Q14056" s="13"/>
    </row>
    <row r="14057" spans="3:17" x14ac:dyDescent="0.25">
      <c r="C14057" s="12"/>
      <c r="D14057" s="7"/>
      <c r="P14057" s="14"/>
      <c r="Q14057" s="13"/>
    </row>
    <row r="14058" spans="3:17" x14ac:dyDescent="0.25">
      <c r="C14058" s="12"/>
      <c r="D14058" s="7"/>
      <c r="P14058" s="14"/>
      <c r="Q14058" s="13"/>
    </row>
    <row r="14059" spans="3:17" x14ac:dyDescent="0.25">
      <c r="C14059" s="12"/>
      <c r="D14059" s="7"/>
      <c r="P14059" s="14"/>
      <c r="Q14059" s="13"/>
    </row>
    <row r="14060" spans="3:17" x14ac:dyDescent="0.25">
      <c r="C14060" s="12"/>
      <c r="D14060" s="7"/>
      <c r="P14060" s="14"/>
      <c r="Q14060" s="13"/>
    </row>
    <row r="14061" spans="3:17" x14ac:dyDescent="0.25">
      <c r="C14061" s="12"/>
      <c r="D14061" s="7"/>
      <c r="P14061" s="14"/>
      <c r="Q14061" s="13"/>
    </row>
    <row r="14062" spans="3:17" x14ac:dyDescent="0.25">
      <c r="C14062" s="12"/>
      <c r="D14062" s="7"/>
      <c r="P14062" s="14"/>
      <c r="Q14062" s="13"/>
    </row>
    <row r="14063" spans="3:17" x14ac:dyDescent="0.25">
      <c r="C14063" s="12"/>
      <c r="D14063" s="7"/>
      <c r="P14063" s="14"/>
      <c r="Q14063" s="13"/>
    </row>
    <row r="14064" spans="3:17" x14ac:dyDescent="0.25">
      <c r="C14064" s="12"/>
      <c r="D14064" s="7"/>
      <c r="P14064" s="14"/>
      <c r="Q14064" s="13"/>
    </row>
    <row r="14065" spans="3:17" x14ac:dyDescent="0.25">
      <c r="C14065" s="12"/>
      <c r="D14065" s="7"/>
      <c r="P14065" s="14"/>
      <c r="Q14065" s="13"/>
    </row>
    <row r="14066" spans="3:17" x14ac:dyDescent="0.25">
      <c r="C14066" s="12"/>
      <c r="D14066" s="7"/>
      <c r="P14066" s="14"/>
      <c r="Q14066" s="13"/>
    </row>
    <row r="14067" spans="3:17" x14ac:dyDescent="0.25">
      <c r="C14067" s="12"/>
      <c r="D14067" s="7"/>
      <c r="P14067" s="14"/>
      <c r="Q14067" s="13"/>
    </row>
    <row r="14068" spans="3:17" x14ac:dyDescent="0.25">
      <c r="C14068" s="12"/>
      <c r="D14068" s="7"/>
      <c r="P14068" s="14"/>
      <c r="Q14068" s="13"/>
    </row>
    <row r="14069" spans="3:17" x14ac:dyDescent="0.25">
      <c r="C14069" s="12"/>
      <c r="D14069" s="7"/>
      <c r="P14069" s="14"/>
      <c r="Q14069" s="13"/>
    </row>
    <row r="14070" spans="3:17" x14ac:dyDescent="0.25">
      <c r="C14070" s="12"/>
      <c r="D14070" s="7"/>
      <c r="P14070" s="14"/>
      <c r="Q14070" s="13"/>
    </row>
    <row r="14071" spans="3:17" x14ac:dyDescent="0.25">
      <c r="C14071" s="12"/>
      <c r="D14071" s="7"/>
      <c r="P14071" s="14"/>
      <c r="Q14071" s="13"/>
    </row>
    <row r="14072" spans="3:17" x14ac:dyDescent="0.25">
      <c r="C14072" s="12"/>
      <c r="D14072" s="7"/>
      <c r="P14072" s="14"/>
      <c r="Q14072" s="13"/>
    </row>
    <row r="14073" spans="3:17" x14ac:dyDescent="0.25">
      <c r="C14073" s="12"/>
      <c r="D14073" s="7"/>
      <c r="P14073" s="14"/>
      <c r="Q14073" s="13"/>
    </row>
    <row r="14074" spans="3:17" x14ac:dyDescent="0.25">
      <c r="C14074" s="12"/>
      <c r="D14074" s="7"/>
      <c r="P14074" s="14"/>
      <c r="Q14074" s="13"/>
    </row>
    <row r="14075" spans="3:17" x14ac:dyDescent="0.25">
      <c r="C14075" s="12"/>
      <c r="D14075" s="7"/>
      <c r="P14075" s="14"/>
      <c r="Q14075" s="13"/>
    </row>
    <row r="14076" spans="3:17" x14ac:dyDescent="0.25">
      <c r="C14076" s="12"/>
      <c r="D14076" s="7"/>
      <c r="P14076" s="14"/>
      <c r="Q14076" s="13"/>
    </row>
    <row r="14077" spans="3:17" x14ac:dyDescent="0.25">
      <c r="C14077" s="12"/>
      <c r="D14077" s="7"/>
      <c r="P14077" s="14"/>
      <c r="Q14077" s="13"/>
    </row>
    <row r="14078" spans="3:17" x14ac:dyDescent="0.25">
      <c r="C14078" s="12"/>
      <c r="D14078" s="7"/>
      <c r="P14078" s="14"/>
      <c r="Q14078" s="13"/>
    </row>
    <row r="14079" spans="3:17" x14ac:dyDescent="0.25">
      <c r="C14079" s="12"/>
      <c r="D14079" s="7"/>
      <c r="P14079" s="14"/>
      <c r="Q14079" s="13"/>
    </row>
    <row r="14080" spans="3:17" x14ac:dyDescent="0.25">
      <c r="C14080" s="12"/>
      <c r="D14080" s="7"/>
      <c r="P14080" s="14"/>
      <c r="Q14080" s="13"/>
    </row>
    <row r="14081" spans="3:17" x14ac:dyDescent="0.25">
      <c r="C14081" s="12"/>
      <c r="D14081" s="7"/>
      <c r="P14081" s="14"/>
      <c r="Q14081" s="13"/>
    </row>
    <row r="14082" spans="3:17" x14ac:dyDescent="0.25">
      <c r="C14082" s="12"/>
      <c r="D14082" s="7"/>
      <c r="P14082" s="14"/>
      <c r="Q14082" s="13"/>
    </row>
    <row r="14083" spans="3:17" x14ac:dyDescent="0.25">
      <c r="C14083" s="12"/>
      <c r="D14083" s="7"/>
      <c r="P14083" s="14"/>
      <c r="Q14083" s="13"/>
    </row>
    <row r="14084" spans="3:17" x14ac:dyDescent="0.25">
      <c r="C14084" s="12"/>
      <c r="D14084" s="7"/>
      <c r="P14084" s="14"/>
      <c r="Q14084" s="13"/>
    </row>
    <row r="14085" spans="3:17" x14ac:dyDescent="0.25">
      <c r="C14085" s="12"/>
      <c r="D14085" s="7"/>
      <c r="P14085" s="14"/>
      <c r="Q14085" s="13"/>
    </row>
    <row r="14086" spans="3:17" x14ac:dyDescent="0.25">
      <c r="C14086" s="12"/>
      <c r="D14086" s="7"/>
      <c r="P14086" s="14"/>
      <c r="Q14086" s="13"/>
    </row>
    <row r="14087" spans="3:17" x14ac:dyDescent="0.25">
      <c r="C14087" s="12"/>
      <c r="D14087" s="7"/>
      <c r="P14087" s="14"/>
      <c r="Q14087" s="13"/>
    </row>
    <row r="14088" spans="3:17" x14ac:dyDescent="0.25">
      <c r="C14088" s="12"/>
      <c r="D14088" s="7"/>
      <c r="P14088" s="14"/>
      <c r="Q14088" s="13"/>
    </row>
    <row r="14089" spans="3:17" x14ac:dyDescent="0.25">
      <c r="C14089" s="12"/>
      <c r="D14089" s="7"/>
      <c r="P14089" s="14"/>
      <c r="Q14089" s="13"/>
    </row>
    <row r="14090" spans="3:17" x14ac:dyDescent="0.25">
      <c r="C14090" s="12"/>
      <c r="D14090" s="7"/>
      <c r="P14090" s="14"/>
      <c r="Q14090" s="13"/>
    </row>
    <row r="14091" spans="3:17" x14ac:dyDescent="0.25">
      <c r="C14091" s="12"/>
      <c r="D14091" s="7"/>
      <c r="P14091" s="14"/>
      <c r="Q14091" s="13"/>
    </row>
    <row r="14092" spans="3:17" x14ac:dyDescent="0.25">
      <c r="C14092" s="12"/>
      <c r="D14092" s="7"/>
      <c r="P14092" s="14"/>
      <c r="Q14092" s="13"/>
    </row>
    <row r="14093" spans="3:17" x14ac:dyDescent="0.25">
      <c r="C14093" s="12"/>
      <c r="D14093" s="7"/>
      <c r="P14093" s="14"/>
      <c r="Q14093" s="13"/>
    </row>
    <row r="14094" spans="3:17" x14ac:dyDescent="0.25">
      <c r="C14094" s="12"/>
      <c r="D14094" s="7"/>
      <c r="P14094" s="14"/>
      <c r="Q14094" s="13"/>
    </row>
    <row r="14095" spans="3:17" x14ac:dyDescent="0.25">
      <c r="C14095" s="12"/>
      <c r="D14095" s="7"/>
      <c r="P14095" s="14"/>
      <c r="Q14095" s="13"/>
    </row>
    <row r="14096" spans="3:17" x14ac:dyDescent="0.25">
      <c r="C14096" s="12"/>
      <c r="D14096" s="7"/>
      <c r="P14096" s="14"/>
      <c r="Q14096" s="13"/>
    </row>
    <row r="14097" spans="3:17" x14ac:dyDescent="0.25">
      <c r="C14097" s="12"/>
      <c r="D14097" s="7"/>
      <c r="P14097" s="14"/>
      <c r="Q14097" s="13"/>
    </row>
    <row r="14098" spans="3:17" x14ac:dyDescent="0.25">
      <c r="C14098" s="12"/>
      <c r="D14098" s="7"/>
      <c r="P14098" s="14"/>
      <c r="Q14098" s="13"/>
    </row>
    <row r="14099" spans="3:17" x14ac:dyDescent="0.25">
      <c r="C14099" s="12"/>
      <c r="D14099" s="7"/>
      <c r="P14099" s="14"/>
      <c r="Q14099" s="13"/>
    </row>
    <row r="14100" spans="3:17" x14ac:dyDescent="0.25">
      <c r="C14100" s="12"/>
      <c r="D14100" s="7"/>
      <c r="P14100" s="14"/>
      <c r="Q14100" s="13"/>
    </row>
    <row r="14101" spans="3:17" x14ac:dyDescent="0.25">
      <c r="C14101" s="12"/>
      <c r="D14101" s="7"/>
      <c r="P14101" s="14"/>
      <c r="Q14101" s="13"/>
    </row>
    <row r="14102" spans="3:17" x14ac:dyDescent="0.25">
      <c r="C14102" s="12"/>
      <c r="D14102" s="7"/>
      <c r="P14102" s="14"/>
      <c r="Q14102" s="13"/>
    </row>
    <row r="14103" spans="3:17" x14ac:dyDescent="0.25">
      <c r="C14103" s="12"/>
      <c r="D14103" s="7"/>
      <c r="P14103" s="14"/>
      <c r="Q14103" s="13"/>
    </row>
    <row r="14104" spans="3:17" x14ac:dyDescent="0.25">
      <c r="C14104" s="12"/>
      <c r="D14104" s="7"/>
      <c r="P14104" s="14"/>
      <c r="Q14104" s="13"/>
    </row>
    <row r="14105" spans="3:17" x14ac:dyDescent="0.25">
      <c r="C14105" s="12"/>
      <c r="D14105" s="7"/>
      <c r="P14105" s="14"/>
      <c r="Q14105" s="13"/>
    </row>
    <row r="14106" spans="3:17" x14ac:dyDescent="0.25">
      <c r="C14106" s="12"/>
      <c r="D14106" s="7"/>
      <c r="P14106" s="14"/>
      <c r="Q14106" s="13"/>
    </row>
    <row r="14107" spans="3:17" x14ac:dyDescent="0.25">
      <c r="C14107" s="12"/>
      <c r="D14107" s="7"/>
      <c r="P14107" s="14"/>
      <c r="Q14107" s="13"/>
    </row>
    <row r="14108" spans="3:17" x14ac:dyDescent="0.25">
      <c r="C14108" s="12"/>
      <c r="D14108" s="7"/>
      <c r="P14108" s="14"/>
      <c r="Q14108" s="13"/>
    </row>
    <row r="14109" spans="3:17" x14ac:dyDescent="0.25">
      <c r="C14109" s="12"/>
      <c r="D14109" s="7"/>
      <c r="P14109" s="14"/>
      <c r="Q14109" s="13"/>
    </row>
    <row r="14110" spans="3:17" x14ac:dyDescent="0.25">
      <c r="C14110" s="12"/>
      <c r="D14110" s="7"/>
      <c r="P14110" s="14"/>
      <c r="Q14110" s="13"/>
    </row>
    <row r="14111" spans="3:17" x14ac:dyDescent="0.25">
      <c r="C14111" s="12"/>
      <c r="D14111" s="7"/>
      <c r="P14111" s="14"/>
      <c r="Q14111" s="13"/>
    </row>
    <row r="14112" spans="3:17" x14ac:dyDescent="0.25">
      <c r="C14112" s="12"/>
      <c r="D14112" s="7"/>
      <c r="P14112" s="14"/>
      <c r="Q14112" s="13"/>
    </row>
    <row r="14113" spans="3:17" x14ac:dyDescent="0.25">
      <c r="C14113" s="12"/>
      <c r="D14113" s="7"/>
      <c r="P14113" s="14"/>
      <c r="Q14113" s="13"/>
    </row>
    <row r="14114" spans="3:17" x14ac:dyDescent="0.25">
      <c r="C14114" s="12"/>
      <c r="D14114" s="7"/>
      <c r="P14114" s="14"/>
      <c r="Q14114" s="13"/>
    </row>
    <row r="14115" spans="3:17" x14ac:dyDescent="0.25">
      <c r="C14115" s="12"/>
      <c r="D14115" s="7"/>
      <c r="P14115" s="14"/>
      <c r="Q14115" s="13"/>
    </row>
    <row r="14116" spans="3:17" x14ac:dyDescent="0.25">
      <c r="C14116" s="12"/>
      <c r="D14116" s="7"/>
      <c r="P14116" s="14"/>
      <c r="Q14116" s="13"/>
    </row>
    <row r="14117" spans="3:17" x14ac:dyDescent="0.25">
      <c r="C14117" s="12"/>
      <c r="D14117" s="7"/>
      <c r="P14117" s="14"/>
      <c r="Q14117" s="13"/>
    </row>
    <row r="14118" spans="3:17" x14ac:dyDescent="0.25">
      <c r="C14118" s="12"/>
      <c r="D14118" s="7"/>
      <c r="P14118" s="14"/>
      <c r="Q14118" s="13"/>
    </row>
    <row r="14119" spans="3:17" x14ac:dyDescent="0.25">
      <c r="C14119" s="12"/>
      <c r="D14119" s="7"/>
      <c r="P14119" s="14"/>
      <c r="Q14119" s="13"/>
    </row>
    <row r="14120" spans="3:17" x14ac:dyDescent="0.25">
      <c r="C14120" s="12"/>
      <c r="D14120" s="7"/>
      <c r="P14120" s="14"/>
      <c r="Q14120" s="13"/>
    </row>
    <row r="14121" spans="3:17" x14ac:dyDescent="0.25">
      <c r="C14121" s="12"/>
      <c r="D14121" s="7"/>
      <c r="P14121" s="14"/>
      <c r="Q14121" s="13"/>
    </row>
    <row r="14122" spans="3:17" x14ac:dyDescent="0.25">
      <c r="C14122" s="12"/>
      <c r="D14122" s="7"/>
      <c r="P14122" s="14"/>
      <c r="Q14122" s="13"/>
    </row>
    <row r="14123" spans="3:17" x14ac:dyDescent="0.25">
      <c r="C14123" s="12"/>
      <c r="D14123" s="7"/>
      <c r="P14123" s="14"/>
      <c r="Q14123" s="13"/>
    </row>
    <row r="14124" spans="3:17" x14ac:dyDescent="0.25">
      <c r="C14124" s="12"/>
      <c r="D14124" s="7"/>
      <c r="P14124" s="14"/>
      <c r="Q14124" s="13"/>
    </row>
    <row r="14125" spans="3:17" x14ac:dyDescent="0.25">
      <c r="C14125" s="12"/>
      <c r="D14125" s="7"/>
      <c r="P14125" s="14"/>
      <c r="Q14125" s="13"/>
    </row>
    <row r="14126" spans="3:17" x14ac:dyDescent="0.25">
      <c r="C14126" s="12"/>
      <c r="D14126" s="7"/>
      <c r="P14126" s="14"/>
      <c r="Q14126" s="13"/>
    </row>
    <row r="14127" spans="3:17" x14ac:dyDescent="0.25">
      <c r="C14127" s="12"/>
      <c r="D14127" s="7"/>
      <c r="P14127" s="14"/>
      <c r="Q14127" s="13"/>
    </row>
    <row r="14128" spans="3:17" x14ac:dyDescent="0.25">
      <c r="C14128" s="12"/>
      <c r="D14128" s="7"/>
      <c r="P14128" s="14"/>
      <c r="Q14128" s="13"/>
    </row>
    <row r="14129" spans="3:17" x14ac:dyDescent="0.25">
      <c r="C14129" s="12"/>
      <c r="D14129" s="7"/>
      <c r="P14129" s="14"/>
      <c r="Q14129" s="13"/>
    </row>
    <row r="14130" spans="3:17" x14ac:dyDescent="0.25">
      <c r="C14130" s="12"/>
      <c r="D14130" s="7"/>
      <c r="P14130" s="14"/>
      <c r="Q14130" s="13"/>
    </row>
    <row r="14131" spans="3:17" x14ac:dyDescent="0.25">
      <c r="C14131" s="12"/>
      <c r="D14131" s="7"/>
      <c r="P14131" s="14"/>
      <c r="Q14131" s="13"/>
    </row>
    <row r="14132" spans="3:17" x14ac:dyDescent="0.25">
      <c r="C14132" s="12"/>
      <c r="D14132" s="7"/>
      <c r="P14132" s="14"/>
      <c r="Q14132" s="13"/>
    </row>
    <row r="14133" spans="3:17" x14ac:dyDescent="0.25">
      <c r="C14133" s="12"/>
      <c r="D14133" s="7"/>
      <c r="P14133" s="14"/>
      <c r="Q14133" s="13"/>
    </row>
    <row r="14134" spans="3:17" x14ac:dyDescent="0.25">
      <c r="C14134" s="12"/>
      <c r="D14134" s="7"/>
      <c r="P14134" s="14"/>
      <c r="Q14134" s="13"/>
    </row>
    <row r="14135" spans="3:17" x14ac:dyDescent="0.25">
      <c r="C14135" s="12"/>
      <c r="D14135" s="7"/>
      <c r="P14135" s="14"/>
      <c r="Q14135" s="13"/>
    </row>
    <row r="14136" spans="3:17" x14ac:dyDescent="0.25">
      <c r="C14136" s="12"/>
      <c r="D14136" s="7"/>
      <c r="P14136" s="14"/>
      <c r="Q14136" s="13"/>
    </row>
    <row r="14137" spans="3:17" x14ac:dyDescent="0.25">
      <c r="C14137" s="12"/>
      <c r="D14137" s="7"/>
      <c r="P14137" s="14"/>
      <c r="Q14137" s="13"/>
    </row>
    <row r="14138" spans="3:17" x14ac:dyDescent="0.25">
      <c r="C14138" s="12"/>
      <c r="D14138" s="7"/>
      <c r="P14138" s="14"/>
      <c r="Q14138" s="13"/>
    </row>
    <row r="14139" spans="3:17" x14ac:dyDescent="0.25">
      <c r="C14139" s="12"/>
      <c r="D14139" s="7"/>
      <c r="P14139" s="14"/>
      <c r="Q14139" s="13"/>
    </row>
    <row r="14140" spans="3:17" x14ac:dyDescent="0.25">
      <c r="C14140" s="12"/>
      <c r="D14140" s="7"/>
      <c r="P14140" s="14"/>
      <c r="Q14140" s="13"/>
    </row>
    <row r="14141" spans="3:17" x14ac:dyDescent="0.25">
      <c r="C14141" s="12"/>
      <c r="D14141" s="7"/>
      <c r="P14141" s="14"/>
      <c r="Q14141" s="13"/>
    </row>
    <row r="14142" spans="3:17" x14ac:dyDescent="0.25">
      <c r="C14142" s="12"/>
      <c r="D14142" s="7"/>
      <c r="P14142" s="14"/>
      <c r="Q14142" s="13"/>
    </row>
    <row r="14143" spans="3:17" x14ac:dyDescent="0.25">
      <c r="C14143" s="12"/>
      <c r="D14143" s="7"/>
      <c r="P14143" s="14"/>
      <c r="Q14143" s="13"/>
    </row>
    <row r="14144" spans="3:17" x14ac:dyDescent="0.25">
      <c r="C14144" s="12"/>
      <c r="D14144" s="7"/>
      <c r="P14144" s="14"/>
      <c r="Q14144" s="13"/>
    </row>
    <row r="14145" spans="3:17" x14ac:dyDescent="0.25">
      <c r="C14145" s="12"/>
      <c r="D14145" s="7"/>
      <c r="P14145" s="14"/>
      <c r="Q14145" s="13"/>
    </row>
    <row r="14146" spans="3:17" x14ac:dyDescent="0.25">
      <c r="C14146" s="12"/>
      <c r="D14146" s="7"/>
      <c r="P14146" s="14"/>
      <c r="Q14146" s="13"/>
    </row>
    <row r="14147" spans="3:17" x14ac:dyDescent="0.25">
      <c r="C14147" s="12"/>
      <c r="D14147" s="7"/>
      <c r="P14147" s="14"/>
      <c r="Q14147" s="13"/>
    </row>
    <row r="14148" spans="3:17" x14ac:dyDescent="0.25">
      <c r="C14148" s="12"/>
      <c r="D14148" s="7"/>
      <c r="P14148" s="14"/>
      <c r="Q14148" s="13"/>
    </row>
    <row r="14149" spans="3:17" x14ac:dyDescent="0.25">
      <c r="C14149" s="12"/>
      <c r="D14149" s="7"/>
      <c r="P14149" s="14"/>
      <c r="Q14149" s="13"/>
    </row>
    <row r="14150" spans="3:17" x14ac:dyDescent="0.25">
      <c r="C14150" s="12"/>
      <c r="D14150" s="7"/>
      <c r="P14150" s="14"/>
      <c r="Q14150" s="13"/>
    </row>
    <row r="14151" spans="3:17" x14ac:dyDescent="0.25">
      <c r="C14151" s="12"/>
      <c r="D14151" s="7"/>
      <c r="P14151" s="14"/>
      <c r="Q14151" s="13"/>
    </row>
    <row r="14152" spans="3:17" x14ac:dyDescent="0.25">
      <c r="C14152" s="12"/>
      <c r="D14152" s="7"/>
      <c r="P14152" s="14"/>
      <c r="Q14152" s="13"/>
    </row>
    <row r="14153" spans="3:17" x14ac:dyDescent="0.25">
      <c r="C14153" s="12"/>
      <c r="D14153" s="7"/>
      <c r="P14153" s="14"/>
      <c r="Q14153" s="13"/>
    </row>
    <row r="14154" spans="3:17" x14ac:dyDescent="0.25">
      <c r="C14154" s="12"/>
      <c r="D14154" s="7"/>
      <c r="P14154" s="14"/>
      <c r="Q14154" s="13"/>
    </row>
    <row r="14155" spans="3:17" x14ac:dyDescent="0.25">
      <c r="C14155" s="12"/>
      <c r="D14155" s="7"/>
      <c r="P14155" s="14"/>
      <c r="Q14155" s="13"/>
    </row>
    <row r="14156" spans="3:17" x14ac:dyDescent="0.25">
      <c r="C14156" s="12"/>
      <c r="D14156" s="7"/>
      <c r="P14156" s="14"/>
      <c r="Q14156" s="13"/>
    </row>
    <row r="14157" spans="3:17" x14ac:dyDescent="0.25">
      <c r="C14157" s="12"/>
      <c r="D14157" s="7"/>
      <c r="P14157" s="14"/>
      <c r="Q14157" s="13"/>
    </row>
    <row r="14158" spans="3:17" x14ac:dyDescent="0.25">
      <c r="C14158" s="12"/>
      <c r="D14158" s="7"/>
      <c r="P14158" s="14"/>
      <c r="Q14158" s="13"/>
    </row>
    <row r="14159" spans="3:17" x14ac:dyDescent="0.25">
      <c r="C14159" s="12"/>
      <c r="D14159" s="7"/>
      <c r="P14159" s="14"/>
      <c r="Q14159" s="13"/>
    </row>
    <row r="14160" spans="3:17" x14ac:dyDescent="0.25">
      <c r="C14160" s="12"/>
      <c r="D14160" s="7"/>
      <c r="P14160" s="14"/>
      <c r="Q14160" s="13"/>
    </row>
    <row r="14161" spans="3:17" x14ac:dyDescent="0.25">
      <c r="C14161" s="12"/>
      <c r="D14161" s="7"/>
      <c r="P14161" s="14"/>
      <c r="Q14161" s="13"/>
    </row>
    <row r="14162" spans="3:17" x14ac:dyDescent="0.25">
      <c r="C14162" s="12"/>
      <c r="D14162" s="7"/>
      <c r="P14162" s="14"/>
      <c r="Q14162" s="13"/>
    </row>
    <row r="14163" spans="3:17" x14ac:dyDescent="0.25">
      <c r="C14163" s="12"/>
      <c r="D14163" s="7"/>
      <c r="P14163" s="14"/>
      <c r="Q14163" s="13"/>
    </row>
    <row r="14164" spans="3:17" x14ac:dyDescent="0.25">
      <c r="C14164" s="12"/>
      <c r="D14164" s="7"/>
      <c r="P14164" s="14"/>
      <c r="Q14164" s="13"/>
    </row>
    <row r="14165" spans="3:17" x14ac:dyDescent="0.25">
      <c r="C14165" s="12"/>
      <c r="D14165" s="7"/>
      <c r="P14165" s="14"/>
      <c r="Q14165" s="13"/>
    </row>
    <row r="14166" spans="3:17" x14ac:dyDescent="0.25">
      <c r="C14166" s="12"/>
      <c r="D14166" s="7"/>
      <c r="P14166" s="14"/>
      <c r="Q14166" s="13"/>
    </row>
    <row r="14167" spans="3:17" x14ac:dyDescent="0.25">
      <c r="C14167" s="12"/>
      <c r="D14167" s="7"/>
      <c r="P14167" s="14"/>
      <c r="Q14167" s="13"/>
    </row>
    <row r="14168" spans="3:17" x14ac:dyDescent="0.25">
      <c r="C14168" s="12"/>
      <c r="D14168" s="7"/>
      <c r="P14168" s="14"/>
      <c r="Q14168" s="13"/>
    </row>
    <row r="14169" spans="3:17" x14ac:dyDescent="0.25">
      <c r="C14169" s="12"/>
      <c r="D14169" s="7"/>
      <c r="P14169" s="14"/>
      <c r="Q14169" s="13"/>
    </row>
    <row r="14170" spans="3:17" x14ac:dyDescent="0.25">
      <c r="C14170" s="12"/>
      <c r="D14170" s="7"/>
      <c r="P14170" s="14"/>
      <c r="Q14170" s="13"/>
    </row>
    <row r="14171" spans="3:17" x14ac:dyDescent="0.25">
      <c r="C14171" s="12"/>
      <c r="D14171" s="7"/>
      <c r="P14171" s="14"/>
      <c r="Q14171" s="13"/>
    </row>
    <row r="14172" spans="3:17" x14ac:dyDescent="0.25">
      <c r="C14172" s="12"/>
      <c r="D14172" s="7"/>
      <c r="P14172" s="14"/>
      <c r="Q14172" s="13"/>
    </row>
    <row r="14173" spans="3:17" x14ac:dyDescent="0.25">
      <c r="C14173" s="12"/>
      <c r="D14173" s="7"/>
      <c r="P14173" s="14"/>
      <c r="Q14173" s="13"/>
    </row>
    <row r="14174" spans="3:17" x14ac:dyDescent="0.25">
      <c r="C14174" s="12"/>
      <c r="D14174" s="7"/>
      <c r="P14174" s="14"/>
      <c r="Q14174" s="13"/>
    </row>
    <row r="14175" spans="3:17" x14ac:dyDescent="0.25">
      <c r="C14175" s="12"/>
      <c r="D14175" s="7"/>
      <c r="P14175" s="14"/>
      <c r="Q14175" s="13"/>
    </row>
    <row r="14176" spans="3:17" x14ac:dyDescent="0.25">
      <c r="C14176" s="12"/>
      <c r="D14176" s="7"/>
      <c r="P14176" s="14"/>
      <c r="Q14176" s="13"/>
    </row>
    <row r="14177" spans="3:17" x14ac:dyDescent="0.25">
      <c r="C14177" s="12"/>
      <c r="D14177" s="7"/>
      <c r="P14177" s="14"/>
      <c r="Q14177" s="13"/>
    </row>
    <row r="14178" spans="3:17" x14ac:dyDescent="0.25">
      <c r="C14178" s="12"/>
      <c r="D14178" s="7"/>
      <c r="P14178" s="14"/>
      <c r="Q14178" s="13"/>
    </row>
    <row r="14179" spans="3:17" x14ac:dyDescent="0.25">
      <c r="C14179" s="12"/>
      <c r="D14179" s="7"/>
      <c r="P14179" s="14"/>
      <c r="Q14179" s="13"/>
    </row>
    <row r="14180" spans="3:17" x14ac:dyDescent="0.25">
      <c r="C14180" s="12"/>
      <c r="D14180" s="7"/>
      <c r="P14180" s="14"/>
      <c r="Q14180" s="13"/>
    </row>
    <row r="14181" spans="3:17" x14ac:dyDescent="0.25">
      <c r="C14181" s="12"/>
      <c r="D14181" s="7"/>
      <c r="P14181" s="14"/>
      <c r="Q14181" s="13"/>
    </row>
    <row r="14182" spans="3:17" x14ac:dyDescent="0.25">
      <c r="C14182" s="12"/>
      <c r="D14182" s="7"/>
      <c r="P14182" s="14"/>
      <c r="Q14182" s="13"/>
    </row>
    <row r="14183" spans="3:17" x14ac:dyDescent="0.25">
      <c r="C14183" s="12"/>
      <c r="D14183" s="7"/>
      <c r="P14183" s="14"/>
      <c r="Q14183" s="13"/>
    </row>
    <row r="14184" spans="3:17" x14ac:dyDescent="0.25">
      <c r="C14184" s="12"/>
      <c r="D14184" s="7"/>
      <c r="P14184" s="14"/>
      <c r="Q14184" s="13"/>
    </row>
    <row r="14185" spans="3:17" x14ac:dyDescent="0.25">
      <c r="C14185" s="12"/>
      <c r="D14185" s="7"/>
      <c r="P14185" s="14"/>
      <c r="Q14185" s="13"/>
    </row>
    <row r="14186" spans="3:17" x14ac:dyDescent="0.25">
      <c r="C14186" s="12"/>
      <c r="D14186" s="7"/>
      <c r="P14186" s="14"/>
      <c r="Q14186" s="13"/>
    </row>
    <row r="14187" spans="3:17" x14ac:dyDescent="0.25">
      <c r="C14187" s="12"/>
      <c r="D14187" s="7"/>
      <c r="P14187" s="14"/>
      <c r="Q14187" s="13"/>
    </row>
    <row r="14188" spans="3:17" x14ac:dyDescent="0.25">
      <c r="C14188" s="12"/>
      <c r="D14188" s="7"/>
      <c r="P14188" s="14"/>
      <c r="Q14188" s="13"/>
    </row>
    <row r="14189" spans="3:17" x14ac:dyDescent="0.25">
      <c r="C14189" s="12"/>
      <c r="D14189" s="7"/>
      <c r="P14189" s="14"/>
      <c r="Q14189" s="13"/>
    </row>
    <row r="14190" spans="3:17" x14ac:dyDescent="0.25">
      <c r="C14190" s="12"/>
      <c r="D14190" s="7"/>
      <c r="P14190" s="14"/>
      <c r="Q14190" s="13"/>
    </row>
    <row r="14191" spans="3:17" x14ac:dyDescent="0.25">
      <c r="C14191" s="12"/>
      <c r="D14191" s="7"/>
      <c r="P14191" s="14"/>
      <c r="Q14191" s="13"/>
    </row>
    <row r="14192" spans="3:17" x14ac:dyDescent="0.25">
      <c r="C14192" s="12"/>
      <c r="D14192" s="7"/>
      <c r="P14192" s="14"/>
      <c r="Q14192" s="13"/>
    </row>
    <row r="14193" spans="3:17" x14ac:dyDescent="0.25">
      <c r="C14193" s="12"/>
      <c r="D14193" s="7"/>
      <c r="P14193" s="14"/>
      <c r="Q14193" s="13"/>
    </row>
    <row r="14194" spans="3:17" x14ac:dyDescent="0.25">
      <c r="C14194" s="12"/>
      <c r="D14194" s="7"/>
      <c r="P14194" s="14"/>
      <c r="Q14194" s="13"/>
    </row>
    <row r="14195" spans="3:17" x14ac:dyDescent="0.25">
      <c r="C14195" s="12"/>
      <c r="D14195" s="7"/>
      <c r="P14195" s="14"/>
      <c r="Q14195" s="13"/>
    </row>
    <row r="14196" spans="3:17" x14ac:dyDescent="0.25">
      <c r="C14196" s="12"/>
      <c r="D14196" s="7"/>
      <c r="P14196" s="14"/>
      <c r="Q14196" s="13"/>
    </row>
    <row r="14197" spans="3:17" x14ac:dyDescent="0.25">
      <c r="C14197" s="12"/>
      <c r="D14197" s="7"/>
      <c r="P14197" s="14"/>
      <c r="Q14197" s="13"/>
    </row>
    <row r="14198" spans="3:17" x14ac:dyDescent="0.25">
      <c r="C14198" s="12"/>
      <c r="D14198" s="7"/>
      <c r="P14198" s="14"/>
      <c r="Q14198" s="13"/>
    </row>
    <row r="14199" spans="3:17" x14ac:dyDescent="0.25">
      <c r="C14199" s="12"/>
      <c r="D14199" s="7"/>
      <c r="P14199" s="14"/>
      <c r="Q14199" s="13"/>
    </row>
    <row r="14200" spans="3:17" x14ac:dyDescent="0.25">
      <c r="C14200" s="12"/>
      <c r="D14200" s="7"/>
      <c r="P14200" s="14"/>
      <c r="Q14200" s="13"/>
    </row>
    <row r="14201" spans="3:17" x14ac:dyDescent="0.25">
      <c r="C14201" s="12"/>
      <c r="D14201" s="7"/>
      <c r="P14201" s="14"/>
      <c r="Q14201" s="13"/>
    </row>
    <row r="14202" spans="3:17" x14ac:dyDescent="0.25">
      <c r="C14202" s="12"/>
      <c r="D14202" s="7"/>
      <c r="P14202" s="14"/>
      <c r="Q14202" s="13"/>
    </row>
    <row r="14203" spans="3:17" x14ac:dyDescent="0.25">
      <c r="C14203" s="12"/>
      <c r="D14203" s="7"/>
      <c r="P14203" s="14"/>
      <c r="Q14203" s="13"/>
    </row>
    <row r="14204" spans="3:17" x14ac:dyDescent="0.25">
      <c r="C14204" s="12"/>
      <c r="D14204" s="7"/>
      <c r="P14204" s="14"/>
      <c r="Q14204" s="13"/>
    </row>
    <row r="14205" spans="3:17" x14ac:dyDescent="0.25">
      <c r="C14205" s="12"/>
      <c r="D14205" s="7"/>
      <c r="P14205" s="14"/>
      <c r="Q14205" s="13"/>
    </row>
    <row r="14206" spans="3:17" x14ac:dyDescent="0.25">
      <c r="C14206" s="12"/>
      <c r="D14206" s="7"/>
      <c r="P14206" s="14"/>
      <c r="Q14206" s="13"/>
    </row>
    <row r="14207" spans="3:17" x14ac:dyDescent="0.25">
      <c r="C14207" s="12"/>
      <c r="D14207" s="7"/>
      <c r="P14207" s="14"/>
      <c r="Q14207" s="13"/>
    </row>
    <row r="14208" spans="3:17" x14ac:dyDescent="0.25">
      <c r="C14208" s="12"/>
      <c r="D14208" s="7"/>
      <c r="P14208" s="14"/>
      <c r="Q14208" s="13"/>
    </row>
    <row r="14209" spans="3:17" x14ac:dyDescent="0.25">
      <c r="C14209" s="12"/>
      <c r="D14209" s="7"/>
      <c r="P14209" s="14"/>
      <c r="Q14209" s="13"/>
    </row>
    <row r="14210" spans="3:17" x14ac:dyDescent="0.25">
      <c r="C14210" s="12"/>
      <c r="D14210" s="7"/>
      <c r="P14210" s="14"/>
      <c r="Q14210" s="13"/>
    </row>
    <row r="14211" spans="3:17" x14ac:dyDescent="0.25">
      <c r="C14211" s="12"/>
      <c r="D14211" s="7"/>
      <c r="P14211" s="14"/>
      <c r="Q14211" s="13"/>
    </row>
    <row r="14212" spans="3:17" x14ac:dyDescent="0.25">
      <c r="C14212" s="12"/>
      <c r="D14212" s="7"/>
      <c r="P14212" s="14"/>
      <c r="Q14212" s="13"/>
    </row>
    <row r="14213" spans="3:17" x14ac:dyDescent="0.25">
      <c r="C14213" s="12"/>
      <c r="D14213" s="7"/>
      <c r="P14213" s="14"/>
      <c r="Q14213" s="13"/>
    </row>
    <row r="14214" spans="3:17" x14ac:dyDescent="0.25">
      <c r="C14214" s="12"/>
      <c r="D14214" s="7"/>
      <c r="P14214" s="14"/>
      <c r="Q14214" s="13"/>
    </row>
    <row r="14215" spans="3:17" x14ac:dyDescent="0.25">
      <c r="C14215" s="12"/>
      <c r="D14215" s="7"/>
      <c r="P14215" s="14"/>
      <c r="Q14215" s="13"/>
    </row>
    <row r="14216" spans="3:17" x14ac:dyDescent="0.25">
      <c r="C14216" s="12"/>
      <c r="D14216" s="7"/>
      <c r="P14216" s="14"/>
      <c r="Q14216" s="13"/>
    </row>
    <row r="14217" spans="3:17" x14ac:dyDescent="0.25">
      <c r="C14217" s="12"/>
      <c r="D14217" s="7"/>
      <c r="P14217" s="14"/>
      <c r="Q14217" s="13"/>
    </row>
    <row r="14218" spans="3:17" x14ac:dyDescent="0.25">
      <c r="C14218" s="12"/>
      <c r="D14218" s="7"/>
      <c r="P14218" s="14"/>
      <c r="Q14218" s="13"/>
    </row>
    <row r="14219" spans="3:17" x14ac:dyDescent="0.25">
      <c r="C14219" s="12"/>
      <c r="D14219" s="7"/>
      <c r="P14219" s="14"/>
      <c r="Q14219" s="13"/>
    </row>
    <row r="14220" spans="3:17" x14ac:dyDescent="0.25">
      <c r="C14220" s="12"/>
      <c r="D14220" s="7"/>
      <c r="P14220" s="14"/>
      <c r="Q14220" s="13"/>
    </row>
    <row r="14221" spans="3:17" x14ac:dyDescent="0.25">
      <c r="C14221" s="12"/>
      <c r="D14221" s="7"/>
      <c r="P14221" s="14"/>
      <c r="Q14221" s="13"/>
    </row>
    <row r="14222" spans="3:17" x14ac:dyDescent="0.25">
      <c r="C14222" s="12"/>
      <c r="D14222" s="7"/>
      <c r="P14222" s="14"/>
      <c r="Q14222" s="13"/>
    </row>
    <row r="14223" spans="3:17" x14ac:dyDescent="0.25">
      <c r="C14223" s="12"/>
      <c r="D14223" s="7"/>
      <c r="P14223" s="14"/>
      <c r="Q14223" s="13"/>
    </row>
    <row r="14224" spans="3:17" x14ac:dyDescent="0.25">
      <c r="C14224" s="12"/>
      <c r="D14224" s="7"/>
      <c r="P14224" s="14"/>
      <c r="Q14224" s="13"/>
    </row>
    <row r="14225" spans="3:17" x14ac:dyDescent="0.25">
      <c r="C14225" s="12"/>
      <c r="D14225" s="7"/>
      <c r="P14225" s="14"/>
      <c r="Q14225" s="13"/>
    </row>
    <row r="14226" spans="3:17" x14ac:dyDescent="0.25">
      <c r="C14226" s="12"/>
      <c r="D14226" s="7"/>
      <c r="P14226" s="14"/>
      <c r="Q14226" s="13"/>
    </row>
    <row r="14227" spans="3:17" x14ac:dyDescent="0.25">
      <c r="C14227" s="12"/>
      <c r="D14227" s="7"/>
      <c r="P14227" s="14"/>
      <c r="Q14227" s="13"/>
    </row>
    <row r="14228" spans="3:17" x14ac:dyDescent="0.25">
      <c r="C14228" s="12"/>
      <c r="D14228" s="7"/>
      <c r="P14228" s="14"/>
      <c r="Q14228" s="13"/>
    </row>
    <row r="14229" spans="3:17" x14ac:dyDescent="0.25">
      <c r="C14229" s="12"/>
      <c r="D14229" s="7"/>
      <c r="P14229" s="14"/>
      <c r="Q14229" s="13"/>
    </row>
    <row r="14230" spans="3:17" x14ac:dyDescent="0.25">
      <c r="C14230" s="12"/>
      <c r="D14230" s="7"/>
      <c r="P14230" s="14"/>
      <c r="Q14230" s="13"/>
    </row>
    <row r="14231" spans="3:17" x14ac:dyDescent="0.25">
      <c r="C14231" s="12"/>
      <c r="D14231" s="7"/>
      <c r="P14231" s="14"/>
      <c r="Q14231" s="13"/>
    </row>
    <row r="14232" spans="3:17" x14ac:dyDescent="0.25">
      <c r="C14232" s="12"/>
      <c r="D14232" s="7"/>
      <c r="P14232" s="14"/>
      <c r="Q14232" s="13"/>
    </row>
    <row r="14233" spans="3:17" x14ac:dyDescent="0.25">
      <c r="C14233" s="12"/>
      <c r="D14233" s="7"/>
      <c r="P14233" s="14"/>
      <c r="Q14233" s="13"/>
    </row>
    <row r="14234" spans="3:17" x14ac:dyDescent="0.25">
      <c r="C14234" s="12"/>
      <c r="D14234" s="7"/>
      <c r="P14234" s="14"/>
      <c r="Q14234" s="13"/>
    </row>
    <row r="14235" spans="3:17" x14ac:dyDescent="0.25">
      <c r="C14235" s="12"/>
      <c r="D14235" s="7"/>
      <c r="P14235" s="14"/>
      <c r="Q14235" s="13"/>
    </row>
    <row r="14236" spans="3:17" x14ac:dyDescent="0.25">
      <c r="C14236" s="12"/>
      <c r="D14236" s="7"/>
      <c r="P14236" s="14"/>
      <c r="Q14236" s="13"/>
    </row>
    <row r="14237" spans="3:17" x14ac:dyDescent="0.25">
      <c r="C14237" s="12"/>
      <c r="D14237" s="7"/>
      <c r="P14237" s="14"/>
      <c r="Q14237" s="13"/>
    </row>
    <row r="14238" spans="3:17" x14ac:dyDescent="0.25">
      <c r="C14238" s="12"/>
      <c r="D14238" s="7"/>
      <c r="P14238" s="14"/>
      <c r="Q14238" s="13"/>
    </row>
    <row r="14239" spans="3:17" x14ac:dyDescent="0.25">
      <c r="C14239" s="12"/>
      <c r="D14239" s="7"/>
      <c r="P14239" s="14"/>
      <c r="Q14239" s="13"/>
    </row>
    <row r="14240" spans="3:17" x14ac:dyDescent="0.25">
      <c r="C14240" s="12"/>
      <c r="D14240" s="7"/>
      <c r="P14240" s="14"/>
      <c r="Q14240" s="13"/>
    </row>
    <row r="14241" spans="3:17" x14ac:dyDescent="0.25">
      <c r="C14241" s="12"/>
      <c r="D14241" s="7"/>
      <c r="P14241" s="14"/>
      <c r="Q14241" s="13"/>
    </row>
    <row r="14242" spans="3:17" x14ac:dyDescent="0.25">
      <c r="C14242" s="12"/>
      <c r="D14242" s="7"/>
      <c r="P14242" s="14"/>
      <c r="Q14242" s="13"/>
    </row>
    <row r="14243" spans="3:17" x14ac:dyDescent="0.25">
      <c r="C14243" s="12"/>
      <c r="D14243" s="7"/>
      <c r="P14243" s="14"/>
      <c r="Q14243" s="13"/>
    </row>
    <row r="14244" spans="3:17" x14ac:dyDescent="0.25">
      <c r="C14244" s="12"/>
      <c r="D14244" s="7"/>
      <c r="P14244" s="14"/>
      <c r="Q14244" s="13"/>
    </row>
    <row r="14245" spans="3:17" x14ac:dyDescent="0.25">
      <c r="C14245" s="12"/>
      <c r="D14245" s="7"/>
      <c r="P14245" s="14"/>
      <c r="Q14245" s="13"/>
    </row>
    <row r="14246" spans="3:17" x14ac:dyDescent="0.25">
      <c r="C14246" s="12"/>
      <c r="D14246" s="7"/>
      <c r="P14246" s="14"/>
      <c r="Q14246" s="13"/>
    </row>
    <row r="14247" spans="3:17" x14ac:dyDescent="0.25">
      <c r="C14247" s="12"/>
      <c r="D14247" s="7"/>
      <c r="P14247" s="14"/>
      <c r="Q14247" s="13"/>
    </row>
    <row r="14248" spans="3:17" x14ac:dyDescent="0.25">
      <c r="C14248" s="12"/>
      <c r="D14248" s="7"/>
      <c r="P14248" s="14"/>
      <c r="Q14248" s="13"/>
    </row>
    <row r="14249" spans="3:17" x14ac:dyDescent="0.25">
      <c r="C14249" s="12"/>
      <c r="D14249" s="7"/>
      <c r="P14249" s="14"/>
      <c r="Q14249" s="13"/>
    </row>
    <row r="14250" spans="3:17" x14ac:dyDescent="0.25">
      <c r="C14250" s="12"/>
      <c r="D14250" s="7"/>
      <c r="P14250" s="14"/>
      <c r="Q14250" s="13"/>
    </row>
    <row r="14251" spans="3:17" x14ac:dyDescent="0.25">
      <c r="C14251" s="12"/>
      <c r="D14251" s="7"/>
      <c r="P14251" s="14"/>
      <c r="Q14251" s="13"/>
    </row>
    <row r="14252" spans="3:17" x14ac:dyDescent="0.25">
      <c r="C14252" s="12"/>
      <c r="D14252" s="7"/>
      <c r="P14252" s="14"/>
      <c r="Q14252" s="13"/>
    </row>
    <row r="14253" spans="3:17" x14ac:dyDescent="0.25">
      <c r="C14253" s="12"/>
      <c r="D14253" s="7"/>
      <c r="P14253" s="14"/>
      <c r="Q14253" s="13"/>
    </row>
    <row r="14254" spans="3:17" x14ac:dyDescent="0.25">
      <c r="C14254" s="12"/>
      <c r="D14254" s="7"/>
      <c r="P14254" s="14"/>
      <c r="Q14254" s="13"/>
    </row>
    <row r="14255" spans="3:17" x14ac:dyDescent="0.25">
      <c r="C14255" s="12"/>
      <c r="D14255" s="7"/>
      <c r="P14255" s="14"/>
      <c r="Q14255" s="13"/>
    </row>
    <row r="14256" spans="3:17" x14ac:dyDescent="0.25">
      <c r="C14256" s="12"/>
      <c r="D14256" s="7"/>
      <c r="P14256" s="14"/>
      <c r="Q14256" s="13"/>
    </row>
    <row r="14257" spans="3:17" x14ac:dyDescent="0.25">
      <c r="C14257" s="12"/>
      <c r="D14257" s="7"/>
      <c r="P14257" s="14"/>
      <c r="Q14257" s="13"/>
    </row>
    <row r="14258" spans="3:17" x14ac:dyDescent="0.25">
      <c r="C14258" s="12"/>
      <c r="D14258" s="7"/>
      <c r="P14258" s="14"/>
      <c r="Q14258" s="13"/>
    </row>
    <row r="14259" spans="3:17" x14ac:dyDescent="0.25">
      <c r="C14259" s="12"/>
      <c r="D14259" s="7"/>
      <c r="P14259" s="14"/>
      <c r="Q14259" s="13"/>
    </row>
    <row r="14260" spans="3:17" x14ac:dyDescent="0.25">
      <c r="C14260" s="12"/>
      <c r="D14260" s="7"/>
      <c r="P14260" s="14"/>
      <c r="Q14260" s="13"/>
    </row>
    <row r="14261" spans="3:17" x14ac:dyDescent="0.25">
      <c r="C14261" s="12"/>
      <c r="D14261" s="7"/>
      <c r="P14261" s="14"/>
      <c r="Q14261" s="13"/>
    </row>
    <row r="14262" spans="3:17" x14ac:dyDescent="0.25">
      <c r="C14262" s="12"/>
      <c r="D14262" s="7"/>
      <c r="P14262" s="14"/>
      <c r="Q14262" s="13"/>
    </row>
    <row r="14263" spans="3:17" x14ac:dyDescent="0.25">
      <c r="C14263" s="12"/>
      <c r="D14263" s="7"/>
      <c r="P14263" s="14"/>
      <c r="Q14263" s="13"/>
    </row>
    <row r="14264" spans="3:17" x14ac:dyDescent="0.25">
      <c r="C14264" s="12"/>
      <c r="D14264" s="7"/>
      <c r="P14264" s="14"/>
      <c r="Q14264" s="13"/>
    </row>
    <row r="14265" spans="3:17" x14ac:dyDescent="0.25">
      <c r="C14265" s="12"/>
      <c r="D14265" s="7"/>
      <c r="P14265" s="14"/>
      <c r="Q14265" s="13"/>
    </row>
    <row r="14266" spans="3:17" x14ac:dyDescent="0.25">
      <c r="C14266" s="12"/>
      <c r="D14266" s="7"/>
      <c r="P14266" s="14"/>
      <c r="Q14266" s="13"/>
    </row>
    <row r="14267" spans="3:17" x14ac:dyDescent="0.25">
      <c r="C14267" s="12"/>
      <c r="D14267" s="7"/>
      <c r="P14267" s="14"/>
      <c r="Q14267" s="13"/>
    </row>
    <row r="14268" spans="3:17" x14ac:dyDescent="0.25">
      <c r="C14268" s="12"/>
      <c r="D14268" s="7"/>
      <c r="P14268" s="14"/>
      <c r="Q14268" s="13"/>
    </row>
    <row r="14269" spans="3:17" x14ac:dyDescent="0.25">
      <c r="C14269" s="12"/>
      <c r="D14269" s="7"/>
      <c r="P14269" s="14"/>
      <c r="Q14269" s="13"/>
    </row>
    <row r="14270" spans="3:17" x14ac:dyDescent="0.25">
      <c r="C14270" s="12"/>
      <c r="D14270" s="7"/>
      <c r="P14270" s="14"/>
      <c r="Q14270" s="13"/>
    </row>
    <row r="14271" spans="3:17" x14ac:dyDescent="0.25">
      <c r="C14271" s="12"/>
      <c r="D14271" s="7"/>
      <c r="P14271" s="14"/>
      <c r="Q14271" s="13"/>
    </row>
    <row r="14272" spans="3:17" x14ac:dyDescent="0.25">
      <c r="C14272" s="12"/>
      <c r="D14272" s="7"/>
      <c r="P14272" s="14"/>
      <c r="Q14272" s="13"/>
    </row>
    <row r="14273" spans="3:17" x14ac:dyDescent="0.25">
      <c r="C14273" s="12"/>
      <c r="D14273" s="7"/>
      <c r="P14273" s="14"/>
      <c r="Q14273" s="13"/>
    </row>
    <row r="14274" spans="3:17" x14ac:dyDescent="0.25">
      <c r="C14274" s="12"/>
      <c r="D14274" s="7"/>
      <c r="P14274" s="14"/>
      <c r="Q14274" s="13"/>
    </row>
    <row r="14275" spans="3:17" x14ac:dyDescent="0.25">
      <c r="C14275" s="12"/>
      <c r="D14275" s="7"/>
      <c r="P14275" s="14"/>
      <c r="Q14275" s="13"/>
    </row>
    <row r="14276" spans="3:17" x14ac:dyDescent="0.25">
      <c r="C14276" s="12"/>
      <c r="D14276" s="7"/>
      <c r="P14276" s="14"/>
      <c r="Q14276" s="13"/>
    </row>
    <row r="14277" spans="3:17" x14ac:dyDescent="0.25">
      <c r="C14277" s="12"/>
      <c r="D14277" s="7"/>
      <c r="P14277" s="14"/>
      <c r="Q14277" s="13"/>
    </row>
    <row r="14278" spans="3:17" x14ac:dyDescent="0.25">
      <c r="C14278" s="12"/>
      <c r="D14278" s="7"/>
      <c r="P14278" s="14"/>
      <c r="Q14278" s="13"/>
    </row>
    <row r="14279" spans="3:17" x14ac:dyDescent="0.25">
      <c r="C14279" s="12"/>
      <c r="D14279" s="7"/>
      <c r="P14279" s="14"/>
      <c r="Q14279" s="13"/>
    </row>
    <row r="14280" spans="3:17" x14ac:dyDescent="0.25">
      <c r="C14280" s="12"/>
      <c r="D14280" s="7"/>
      <c r="P14280" s="14"/>
      <c r="Q14280" s="13"/>
    </row>
    <row r="14281" spans="3:17" x14ac:dyDescent="0.25">
      <c r="C14281" s="12"/>
      <c r="D14281" s="7"/>
      <c r="P14281" s="14"/>
      <c r="Q14281" s="13"/>
    </row>
    <row r="14282" spans="3:17" x14ac:dyDescent="0.25">
      <c r="C14282" s="12"/>
      <c r="D14282" s="7"/>
      <c r="P14282" s="14"/>
      <c r="Q14282" s="13"/>
    </row>
    <row r="14283" spans="3:17" x14ac:dyDescent="0.25">
      <c r="C14283" s="12"/>
      <c r="D14283" s="7"/>
      <c r="P14283" s="14"/>
      <c r="Q14283" s="13"/>
    </row>
    <row r="14284" spans="3:17" x14ac:dyDescent="0.25">
      <c r="C14284" s="12"/>
      <c r="D14284" s="7"/>
      <c r="P14284" s="14"/>
      <c r="Q14284" s="13"/>
    </row>
    <row r="14285" spans="3:17" x14ac:dyDescent="0.25">
      <c r="C14285" s="12"/>
      <c r="D14285" s="7"/>
      <c r="P14285" s="14"/>
      <c r="Q14285" s="13"/>
    </row>
    <row r="14286" spans="3:17" x14ac:dyDescent="0.25">
      <c r="C14286" s="12"/>
      <c r="D14286" s="7"/>
      <c r="P14286" s="14"/>
      <c r="Q14286" s="13"/>
    </row>
    <row r="14287" spans="3:17" x14ac:dyDescent="0.25">
      <c r="C14287" s="12"/>
      <c r="D14287" s="7"/>
      <c r="P14287" s="14"/>
      <c r="Q14287" s="13"/>
    </row>
    <row r="14288" spans="3:17" x14ac:dyDescent="0.25">
      <c r="C14288" s="12"/>
      <c r="D14288" s="7"/>
      <c r="P14288" s="14"/>
      <c r="Q14288" s="13"/>
    </row>
    <row r="14289" spans="3:17" x14ac:dyDescent="0.25">
      <c r="C14289" s="12"/>
      <c r="D14289" s="7"/>
      <c r="P14289" s="14"/>
      <c r="Q14289" s="13"/>
    </row>
    <row r="14290" spans="3:17" x14ac:dyDescent="0.25">
      <c r="C14290" s="12"/>
      <c r="D14290" s="7"/>
      <c r="P14290" s="14"/>
      <c r="Q14290" s="13"/>
    </row>
    <row r="14291" spans="3:17" x14ac:dyDescent="0.25">
      <c r="C14291" s="12"/>
      <c r="D14291" s="7"/>
      <c r="P14291" s="14"/>
      <c r="Q14291" s="13"/>
    </row>
    <row r="14292" spans="3:17" x14ac:dyDescent="0.25">
      <c r="C14292" s="12"/>
      <c r="D14292" s="7"/>
      <c r="P14292" s="14"/>
      <c r="Q14292" s="13"/>
    </row>
    <row r="14293" spans="3:17" x14ac:dyDescent="0.25">
      <c r="C14293" s="12"/>
      <c r="D14293" s="7"/>
      <c r="P14293" s="14"/>
      <c r="Q14293" s="13"/>
    </row>
    <row r="14294" spans="3:17" x14ac:dyDescent="0.25">
      <c r="C14294" s="12"/>
      <c r="D14294" s="7"/>
      <c r="P14294" s="14"/>
      <c r="Q14294" s="13"/>
    </row>
    <row r="14295" spans="3:17" x14ac:dyDescent="0.25">
      <c r="C14295" s="12"/>
      <c r="D14295" s="7"/>
      <c r="P14295" s="14"/>
      <c r="Q14295" s="13"/>
    </row>
    <row r="14296" spans="3:17" x14ac:dyDescent="0.25">
      <c r="C14296" s="12"/>
      <c r="D14296" s="7"/>
      <c r="P14296" s="14"/>
      <c r="Q14296" s="13"/>
    </row>
    <row r="14297" spans="3:17" x14ac:dyDescent="0.25">
      <c r="C14297" s="12"/>
      <c r="D14297" s="7"/>
      <c r="P14297" s="14"/>
      <c r="Q14297" s="13"/>
    </row>
    <row r="14298" spans="3:17" x14ac:dyDescent="0.25">
      <c r="C14298" s="12"/>
      <c r="D14298" s="7"/>
      <c r="P14298" s="14"/>
      <c r="Q14298" s="13"/>
    </row>
    <row r="14299" spans="3:17" x14ac:dyDescent="0.25">
      <c r="C14299" s="12"/>
      <c r="D14299" s="7"/>
      <c r="P14299" s="14"/>
      <c r="Q14299" s="13"/>
    </row>
    <row r="14300" spans="3:17" x14ac:dyDescent="0.25">
      <c r="C14300" s="12"/>
      <c r="D14300" s="7"/>
      <c r="P14300" s="14"/>
      <c r="Q14300" s="13"/>
    </row>
    <row r="14301" spans="3:17" x14ac:dyDescent="0.25">
      <c r="C14301" s="12"/>
      <c r="D14301" s="7"/>
      <c r="P14301" s="14"/>
      <c r="Q14301" s="13"/>
    </row>
    <row r="14302" spans="3:17" x14ac:dyDescent="0.25">
      <c r="C14302" s="12"/>
      <c r="D14302" s="7"/>
      <c r="P14302" s="14"/>
      <c r="Q14302" s="13"/>
    </row>
    <row r="14303" spans="3:17" x14ac:dyDescent="0.25">
      <c r="C14303" s="12"/>
      <c r="D14303" s="7"/>
      <c r="P14303" s="14"/>
      <c r="Q14303" s="13"/>
    </row>
    <row r="14304" spans="3:17" x14ac:dyDescent="0.25">
      <c r="C14304" s="12"/>
      <c r="D14304" s="7"/>
      <c r="P14304" s="14"/>
      <c r="Q14304" s="13"/>
    </row>
    <row r="14305" spans="3:17" x14ac:dyDescent="0.25">
      <c r="C14305" s="12"/>
      <c r="D14305" s="7"/>
      <c r="P14305" s="14"/>
      <c r="Q14305" s="13"/>
    </row>
    <row r="14306" spans="3:17" x14ac:dyDescent="0.25">
      <c r="C14306" s="12"/>
      <c r="D14306" s="7"/>
      <c r="P14306" s="14"/>
      <c r="Q14306" s="13"/>
    </row>
    <row r="14307" spans="3:17" x14ac:dyDescent="0.25">
      <c r="C14307" s="12"/>
      <c r="D14307" s="7"/>
      <c r="P14307" s="14"/>
      <c r="Q14307" s="13"/>
    </row>
    <row r="14308" spans="3:17" x14ac:dyDescent="0.25">
      <c r="C14308" s="12"/>
      <c r="D14308" s="7"/>
      <c r="P14308" s="14"/>
      <c r="Q14308" s="13"/>
    </row>
    <row r="14309" spans="3:17" x14ac:dyDescent="0.25">
      <c r="C14309" s="12"/>
      <c r="D14309" s="7"/>
      <c r="P14309" s="14"/>
      <c r="Q14309" s="13"/>
    </row>
    <row r="14310" spans="3:17" x14ac:dyDescent="0.25">
      <c r="C14310" s="12"/>
      <c r="D14310" s="7"/>
      <c r="P14310" s="14"/>
      <c r="Q14310" s="13"/>
    </row>
    <row r="14311" spans="3:17" x14ac:dyDescent="0.25">
      <c r="C14311" s="12"/>
      <c r="D14311" s="7"/>
      <c r="P14311" s="14"/>
      <c r="Q14311" s="13"/>
    </row>
    <row r="14312" spans="3:17" x14ac:dyDescent="0.25">
      <c r="C14312" s="12"/>
      <c r="D14312" s="7"/>
      <c r="P14312" s="14"/>
      <c r="Q14312" s="13"/>
    </row>
    <row r="14313" spans="3:17" x14ac:dyDescent="0.25">
      <c r="C14313" s="12"/>
      <c r="D14313" s="7"/>
      <c r="P14313" s="14"/>
      <c r="Q14313" s="13"/>
    </row>
    <row r="14314" spans="3:17" x14ac:dyDescent="0.25">
      <c r="C14314" s="12"/>
      <c r="D14314" s="7"/>
      <c r="P14314" s="14"/>
      <c r="Q14314" s="13"/>
    </row>
    <row r="14315" spans="3:17" x14ac:dyDescent="0.25">
      <c r="C14315" s="12"/>
      <c r="D14315" s="7"/>
      <c r="P14315" s="14"/>
      <c r="Q14315" s="13"/>
    </row>
    <row r="14316" spans="3:17" x14ac:dyDescent="0.25">
      <c r="C14316" s="12"/>
      <c r="D14316" s="7"/>
      <c r="P14316" s="14"/>
      <c r="Q14316" s="13"/>
    </row>
    <row r="14317" spans="3:17" x14ac:dyDescent="0.25">
      <c r="C14317" s="12"/>
      <c r="D14317" s="7"/>
      <c r="P14317" s="14"/>
      <c r="Q14317" s="13"/>
    </row>
    <row r="14318" spans="3:17" x14ac:dyDescent="0.25">
      <c r="C14318" s="12"/>
      <c r="D14318" s="7"/>
      <c r="P14318" s="14"/>
      <c r="Q14318" s="13"/>
    </row>
    <row r="14319" spans="3:17" x14ac:dyDescent="0.25">
      <c r="C14319" s="12"/>
      <c r="D14319" s="7"/>
      <c r="P14319" s="14"/>
      <c r="Q14319" s="13"/>
    </row>
    <row r="14320" spans="3:17" x14ac:dyDescent="0.25">
      <c r="C14320" s="12"/>
      <c r="D14320" s="7"/>
      <c r="P14320" s="14"/>
      <c r="Q14320" s="13"/>
    </row>
    <row r="14321" spans="3:17" x14ac:dyDescent="0.25">
      <c r="C14321" s="12"/>
      <c r="D14321" s="7"/>
      <c r="P14321" s="14"/>
      <c r="Q14321" s="13"/>
    </row>
    <row r="14322" spans="3:17" x14ac:dyDescent="0.25">
      <c r="C14322" s="12"/>
      <c r="D14322" s="7"/>
      <c r="P14322" s="14"/>
      <c r="Q14322" s="13"/>
    </row>
    <row r="14323" spans="3:17" x14ac:dyDescent="0.25">
      <c r="C14323" s="12"/>
      <c r="D14323" s="7"/>
      <c r="P14323" s="14"/>
      <c r="Q14323" s="13"/>
    </row>
    <row r="14324" spans="3:17" x14ac:dyDescent="0.25">
      <c r="C14324" s="12"/>
      <c r="D14324" s="7"/>
      <c r="P14324" s="14"/>
      <c r="Q14324" s="13"/>
    </row>
    <row r="14325" spans="3:17" x14ac:dyDescent="0.25">
      <c r="C14325" s="12"/>
      <c r="D14325" s="7"/>
      <c r="P14325" s="14"/>
      <c r="Q14325" s="13"/>
    </row>
    <row r="14326" spans="3:17" x14ac:dyDescent="0.25">
      <c r="C14326" s="12"/>
      <c r="D14326" s="7"/>
      <c r="P14326" s="14"/>
      <c r="Q14326" s="13"/>
    </row>
    <row r="14327" spans="3:17" x14ac:dyDescent="0.25">
      <c r="C14327" s="12"/>
      <c r="D14327" s="7"/>
      <c r="P14327" s="14"/>
      <c r="Q14327" s="13"/>
    </row>
    <row r="14328" spans="3:17" x14ac:dyDescent="0.25">
      <c r="C14328" s="12"/>
      <c r="D14328" s="7"/>
      <c r="P14328" s="14"/>
      <c r="Q14328" s="13"/>
    </row>
    <row r="14329" spans="3:17" x14ac:dyDescent="0.25">
      <c r="C14329" s="12"/>
      <c r="D14329" s="7"/>
      <c r="P14329" s="14"/>
      <c r="Q14329" s="13"/>
    </row>
    <row r="14330" spans="3:17" x14ac:dyDescent="0.25">
      <c r="C14330" s="12"/>
      <c r="D14330" s="7"/>
      <c r="P14330" s="14"/>
      <c r="Q14330" s="13"/>
    </row>
    <row r="14331" spans="3:17" x14ac:dyDescent="0.25">
      <c r="C14331" s="12"/>
      <c r="D14331" s="7"/>
      <c r="P14331" s="14"/>
      <c r="Q14331" s="13"/>
    </row>
    <row r="14332" spans="3:17" x14ac:dyDescent="0.25">
      <c r="C14332" s="12"/>
      <c r="D14332" s="7"/>
      <c r="P14332" s="14"/>
      <c r="Q14332" s="13"/>
    </row>
    <row r="14333" spans="3:17" x14ac:dyDescent="0.25">
      <c r="C14333" s="12"/>
      <c r="D14333" s="7"/>
      <c r="P14333" s="14"/>
      <c r="Q14333" s="13"/>
    </row>
    <row r="14334" spans="3:17" x14ac:dyDescent="0.25">
      <c r="C14334" s="12"/>
      <c r="D14334" s="7"/>
      <c r="P14334" s="14"/>
      <c r="Q14334" s="13"/>
    </row>
    <row r="14335" spans="3:17" x14ac:dyDescent="0.25">
      <c r="C14335" s="12"/>
      <c r="D14335" s="7"/>
      <c r="P14335" s="14"/>
      <c r="Q14335" s="13"/>
    </row>
    <row r="14336" spans="3:17" x14ac:dyDescent="0.25">
      <c r="C14336" s="12"/>
      <c r="D14336" s="7"/>
      <c r="P14336" s="14"/>
      <c r="Q14336" s="13"/>
    </row>
    <row r="14337" spans="3:17" x14ac:dyDescent="0.25">
      <c r="C14337" s="12"/>
      <c r="D14337" s="7"/>
      <c r="P14337" s="14"/>
      <c r="Q14337" s="13"/>
    </row>
    <row r="14338" spans="3:17" x14ac:dyDescent="0.25">
      <c r="C14338" s="12"/>
      <c r="D14338" s="7"/>
      <c r="P14338" s="14"/>
      <c r="Q14338" s="13"/>
    </row>
    <row r="14339" spans="3:17" x14ac:dyDescent="0.25">
      <c r="C14339" s="12"/>
      <c r="D14339" s="7"/>
      <c r="P14339" s="14"/>
      <c r="Q14339" s="13"/>
    </row>
    <row r="14340" spans="3:17" x14ac:dyDescent="0.25">
      <c r="C14340" s="12"/>
      <c r="D14340" s="7"/>
      <c r="P14340" s="14"/>
      <c r="Q14340" s="13"/>
    </row>
    <row r="14341" spans="3:17" x14ac:dyDescent="0.25">
      <c r="C14341" s="12"/>
      <c r="D14341" s="7"/>
      <c r="P14341" s="14"/>
      <c r="Q14341" s="13"/>
    </row>
    <row r="14342" spans="3:17" x14ac:dyDescent="0.25">
      <c r="C14342" s="12"/>
      <c r="D14342" s="7"/>
      <c r="P14342" s="14"/>
      <c r="Q14342" s="13"/>
    </row>
    <row r="14343" spans="3:17" x14ac:dyDescent="0.25">
      <c r="C14343" s="12"/>
      <c r="D14343" s="7"/>
      <c r="P14343" s="14"/>
      <c r="Q14343" s="13"/>
    </row>
    <row r="14344" spans="3:17" x14ac:dyDescent="0.25">
      <c r="C14344" s="12"/>
      <c r="D14344" s="7"/>
      <c r="P14344" s="14"/>
      <c r="Q14344" s="13"/>
    </row>
    <row r="14345" spans="3:17" x14ac:dyDescent="0.25">
      <c r="C14345" s="12"/>
      <c r="D14345" s="7"/>
      <c r="P14345" s="14"/>
      <c r="Q14345" s="13"/>
    </row>
    <row r="14346" spans="3:17" x14ac:dyDescent="0.25">
      <c r="C14346" s="12"/>
      <c r="D14346" s="7"/>
      <c r="P14346" s="14"/>
      <c r="Q14346" s="13"/>
    </row>
    <row r="14347" spans="3:17" x14ac:dyDescent="0.25">
      <c r="C14347" s="12"/>
      <c r="D14347" s="7"/>
      <c r="P14347" s="14"/>
      <c r="Q14347" s="13"/>
    </row>
    <row r="14348" spans="3:17" x14ac:dyDescent="0.25">
      <c r="C14348" s="12"/>
      <c r="D14348" s="7"/>
      <c r="P14348" s="14"/>
      <c r="Q14348" s="13"/>
    </row>
    <row r="14349" spans="3:17" x14ac:dyDescent="0.25">
      <c r="C14349" s="12"/>
      <c r="D14349" s="7"/>
      <c r="P14349" s="14"/>
      <c r="Q14349" s="13"/>
    </row>
    <row r="14350" spans="3:17" x14ac:dyDescent="0.25">
      <c r="C14350" s="12"/>
      <c r="D14350" s="7"/>
      <c r="P14350" s="14"/>
      <c r="Q14350" s="13"/>
    </row>
    <row r="14351" spans="3:17" x14ac:dyDescent="0.25">
      <c r="C14351" s="12"/>
      <c r="D14351" s="7"/>
      <c r="P14351" s="14"/>
      <c r="Q14351" s="13"/>
    </row>
    <row r="14352" spans="3:17" x14ac:dyDescent="0.25">
      <c r="C14352" s="12"/>
      <c r="D14352" s="7"/>
      <c r="P14352" s="14"/>
      <c r="Q14352" s="13"/>
    </row>
    <row r="14353" spans="3:17" x14ac:dyDescent="0.25">
      <c r="C14353" s="12"/>
      <c r="D14353" s="7"/>
      <c r="P14353" s="14"/>
      <c r="Q14353" s="13"/>
    </row>
    <row r="14354" spans="3:17" x14ac:dyDescent="0.25">
      <c r="C14354" s="12"/>
      <c r="D14354" s="7"/>
      <c r="P14354" s="14"/>
      <c r="Q14354" s="13"/>
    </row>
    <row r="14355" spans="3:17" x14ac:dyDescent="0.25">
      <c r="C14355" s="12"/>
      <c r="D14355" s="7"/>
      <c r="P14355" s="14"/>
      <c r="Q14355" s="13"/>
    </row>
    <row r="14356" spans="3:17" x14ac:dyDescent="0.25">
      <c r="C14356" s="12"/>
      <c r="D14356" s="7"/>
      <c r="P14356" s="14"/>
      <c r="Q14356" s="13"/>
    </row>
    <row r="14357" spans="3:17" x14ac:dyDescent="0.25">
      <c r="C14357" s="12"/>
      <c r="D14357" s="7"/>
      <c r="P14357" s="14"/>
      <c r="Q14357" s="13"/>
    </row>
    <row r="14358" spans="3:17" x14ac:dyDescent="0.25">
      <c r="C14358" s="12"/>
      <c r="D14358" s="7"/>
      <c r="P14358" s="14"/>
      <c r="Q14358" s="13"/>
    </row>
    <row r="14359" spans="3:17" x14ac:dyDescent="0.25">
      <c r="C14359" s="12"/>
      <c r="D14359" s="7"/>
      <c r="P14359" s="14"/>
      <c r="Q14359" s="13"/>
    </row>
    <row r="14360" spans="3:17" x14ac:dyDescent="0.25">
      <c r="C14360" s="12"/>
      <c r="D14360" s="7"/>
      <c r="P14360" s="14"/>
      <c r="Q14360" s="13"/>
    </row>
    <row r="14361" spans="3:17" x14ac:dyDescent="0.25">
      <c r="C14361" s="12"/>
      <c r="D14361" s="7"/>
      <c r="P14361" s="14"/>
      <c r="Q14361" s="13"/>
    </row>
    <row r="14362" spans="3:17" x14ac:dyDescent="0.25">
      <c r="C14362" s="12"/>
      <c r="D14362" s="7"/>
      <c r="P14362" s="14"/>
      <c r="Q14362" s="13"/>
    </row>
    <row r="14363" spans="3:17" x14ac:dyDescent="0.25">
      <c r="C14363" s="12"/>
      <c r="D14363" s="7"/>
      <c r="P14363" s="14"/>
      <c r="Q14363" s="13"/>
    </row>
    <row r="14364" spans="3:17" x14ac:dyDescent="0.25">
      <c r="C14364" s="12"/>
      <c r="D14364" s="7"/>
      <c r="P14364" s="14"/>
      <c r="Q14364" s="13"/>
    </row>
    <row r="14365" spans="3:17" x14ac:dyDescent="0.25">
      <c r="C14365" s="12"/>
      <c r="D14365" s="7"/>
      <c r="P14365" s="14"/>
      <c r="Q14365" s="13"/>
    </row>
    <row r="14366" spans="3:17" x14ac:dyDescent="0.25">
      <c r="C14366" s="12"/>
      <c r="D14366" s="7"/>
      <c r="P14366" s="14"/>
      <c r="Q14366" s="13"/>
    </row>
    <row r="14367" spans="3:17" x14ac:dyDescent="0.25">
      <c r="C14367" s="12"/>
      <c r="D14367" s="7"/>
      <c r="P14367" s="14"/>
      <c r="Q14367" s="13"/>
    </row>
    <row r="14368" spans="3:17" x14ac:dyDescent="0.25">
      <c r="C14368" s="12"/>
      <c r="D14368" s="7"/>
      <c r="P14368" s="14"/>
      <c r="Q14368" s="13"/>
    </row>
    <row r="14369" spans="3:17" x14ac:dyDescent="0.25">
      <c r="C14369" s="12"/>
      <c r="D14369" s="7"/>
      <c r="P14369" s="14"/>
      <c r="Q14369" s="13"/>
    </row>
    <row r="14370" spans="3:17" x14ac:dyDescent="0.25">
      <c r="C14370" s="12"/>
      <c r="D14370" s="7"/>
      <c r="P14370" s="14"/>
      <c r="Q14370" s="13"/>
    </row>
    <row r="14371" spans="3:17" x14ac:dyDescent="0.25">
      <c r="C14371" s="12"/>
      <c r="D14371" s="7"/>
      <c r="P14371" s="14"/>
      <c r="Q14371" s="13"/>
    </row>
    <row r="14372" spans="3:17" x14ac:dyDescent="0.25">
      <c r="C14372" s="12"/>
      <c r="D14372" s="7"/>
      <c r="P14372" s="14"/>
      <c r="Q14372" s="13"/>
    </row>
    <row r="14373" spans="3:17" x14ac:dyDescent="0.25">
      <c r="C14373" s="12"/>
      <c r="D14373" s="7"/>
      <c r="P14373" s="14"/>
      <c r="Q14373" s="13"/>
    </row>
    <row r="14374" spans="3:17" x14ac:dyDescent="0.25">
      <c r="C14374" s="12"/>
      <c r="D14374" s="7"/>
      <c r="P14374" s="14"/>
      <c r="Q14374" s="13"/>
    </row>
    <row r="14375" spans="3:17" x14ac:dyDescent="0.25">
      <c r="C14375" s="12"/>
      <c r="D14375" s="7"/>
      <c r="P14375" s="14"/>
      <c r="Q14375" s="13"/>
    </row>
    <row r="14376" spans="3:17" x14ac:dyDescent="0.25">
      <c r="C14376" s="12"/>
      <c r="D14376" s="7"/>
      <c r="P14376" s="14"/>
      <c r="Q14376" s="13"/>
    </row>
    <row r="14377" spans="3:17" x14ac:dyDescent="0.25">
      <c r="C14377" s="12"/>
      <c r="D14377" s="7"/>
      <c r="P14377" s="14"/>
      <c r="Q14377" s="13"/>
    </row>
    <row r="14378" spans="3:17" x14ac:dyDescent="0.25">
      <c r="C14378" s="12"/>
      <c r="D14378" s="7"/>
      <c r="P14378" s="14"/>
      <c r="Q14378" s="13"/>
    </row>
    <row r="14379" spans="3:17" x14ac:dyDescent="0.25">
      <c r="C14379" s="12"/>
      <c r="D14379" s="7"/>
      <c r="P14379" s="14"/>
      <c r="Q14379" s="13"/>
    </row>
    <row r="14380" spans="3:17" x14ac:dyDescent="0.25">
      <c r="C14380" s="12"/>
      <c r="D14380" s="7"/>
      <c r="P14380" s="14"/>
      <c r="Q14380" s="13"/>
    </row>
    <row r="14381" spans="3:17" x14ac:dyDescent="0.25">
      <c r="C14381" s="12"/>
      <c r="D14381" s="7"/>
      <c r="P14381" s="14"/>
      <c r="Q14381" s="13"/>
    </row>
    <row r="14382" spans="3:17" x14ac:dyDescent="0.25">
      <c r="C14382" s="12"/>
      <c r="D14382" s="7"/>
      <c r="P14382" s="14"/>
      <c r="Q14382" s="13"/>
    </row>
    <row r="14383" spans="3:17" x14ac:dyDescent="0.25">
      <c r="C14383" s="12"/>
      <c r="D14383" s="7"/>
      <c r="P14383" s="14"/>
      <c r="Q14383" s="13"/>
    </row>
    <row r="14384" spans="3:17" x14ac:dyDescent="0.25">
      <c r="C14384" s="12"/>
      <c r="D14384" s="7"/>
      <c r="P14384" s="14"/>
      <c r="Q14384" s="13"/>
    </row>
    <row r="14385" spans="3:17" x14ac:dyDescent="0.25">
      <c r="C14385" s="12"/>
      <c r="D14385" s="7"/>
      <c r="P14385" s="14"/>
      <c r="Q14385" s="13"/>
    </row>
    <row r="14386" spans="3:17" x14ac:dyDescent="0.25">
      <c r="C14386" s="12"/>
      <c r="D14386" s="7"/>
      <c r="P14386" s="14"/>
      <c r="Q14386" s="13"/>
    </row>
    <row r="14387" spans="3:17" x14ac:dyDescent="0.25">
      <c r="C14387" s="12"/>
      <c r="D14387" s="7"/>
      <c r="P14387" s="14"/>
      <c r="Q14387" s="13"/>
    </row>
    <row r="14388" spans="3:17" x14ac:dyDescent="0.25">
      <c r="C14388" s="12"/>
      <c r="D14388" s="7"/>
      <c r="P14388" s="14"/>
      <c r="Q14388" s="13"/>
    </row>
    <row r="14389" spans="3:17" x14ac:dyDescent="0.25">
      <c r="C14389" s="12"/>
      <c r="D14389" s="7"/>
      <c r="P14389" s="14"/>
      <c r="Q14389" s="13"/>
    </row>
    <row r="14390" spans="3:17" x14ac:dyDescent="0.25">
      <c r="C14390" s="12"/>
      <c r="D14390" s="7"/>
      <c r="P14390" s="14"/>
      <c r="Q14390" s="13"/>
    </row>
    <row r="14391" spans="3:17" x14ac:dyDescent="0.25">
      <c r="C14391" s="12"/>
      <c r="D14391" s="7"/>
      <c r="P14391" s="14"/>
      <c r="Q14391" s="13"/>
    </row>
    <row r="14392" spans="3:17" x14ac:dyDescent="0.25">
      <c r="C14392" s="12"/>
      <c r="D14392" s="7"/>
      <c r="P14392" s="14"/>
      <c r="Q14392" s="13"/>
    </row>
    <row r="14393" spans="3:17" x14ac:dyDescent="0.25">
      <c r="C14393" s="12"/>
      <c r="D14393" s="7"/>
      <c r="P14393" s="14"/>
      <c r="Q14393" s="13"/>
    </row>
    <row r="14394" spans="3:17" x14ac:dyDescent="0.25">
      <c r="C14394" s="12"/>
      <c r="D14394" s="7"/>
      <c r="P14394" s="14"/>
      <c r="Q14394" s="13"/>
    </row>
    <row r="14395" spans="3:17" x14ac:dyDescent="0.25">
      <c r="C14395" s="12"/>
      <c r="D14395" s="7"/>
      <c r="P14395" s="14"/>
      <c r="Q14395" s="13"/>
    </row>
    <row r="14396" spans="3:17" x14ac:dyDescent="0.25">
      <c r="C14396" s="12"/>
      <c r="D14396" s="7"/>
      <c r="P14396" s="14"/>
      <c r="Q14396" s="13"/>
    </row>
    <row r="14397" spans="3:17" x14ac:dyDescent="0.25">
      <c r="C14397" s="12"/>
      <c r="D14397" s="7"/>
      <c r="P14397" s="14"/>
      <c r="Q14397" s="13"/>
    </row>
    <row r="14398" spans="3:17" x14ac:dyDescent="0.25">
      <c r="C14398" s="12"/>
      <c r="D14398" s="7"/>
      <c r="P14398" s="14"/>
      <c r="Q14398" s="13"/>
    </row>
    <row r="14399" spans="3:17" x14ac:dyDescent="0.25">
      <c r="C14399" s="12"/>
      <c r="D14399" s="7"/>
      <c r="P14399" s="14"/>
      <c r="Q14399" s="13"/>
    </row>
    <row r="14400" spans="3:17" x14ac:dyDescent="0.25">
      <c r="C14400" s="12"/>
      <c r="D14400" s="7"/>
      <c r="P14400" s="14"/>
      <c r="Q14400" s="13"/>
    </row>
    <row r="14401" spans="3:17" x14ac:dyDescent="0.25">
      <c r="C14401" s="12"/>
      <c r="D14401" s="7"/>
      <c r="P14401" s="14"/>
      <c r="Q14401" s="13"/>
    </row>
    <row r="14402" spans="3:17" x14ac:dyDescent="0.25">
      <c r="C14402" s="12"/>
      <c r="D14402" s="7"/>
      <c r="P14402" s="14"/>
      <c r="Q14402" s="13"/>
    </row>
    <row r="14403" spans="3:17" x14ac:dyDescent="0.25">
      <c r="C14403" s="12"/>
      <c r="D14403" s="7"/>
      <c r="P14403" s="14"/>
      <c r="Q14403" s="13"/>
    </row>
    <row r="14404" spans="3:17" x14ac:dyDescent="0.25">
      <c r="C14404" s="12"/>
      <c r="D14404" s="7"/>
      <c r="P14404" s="14"/>
      <c r="Q14404" s="13"/>
    </row>
    <row r="14405" spans="3:17" x14ac:dyDescent="0.25">
      <c r="C14405" s="12"/>
      <c r="D14405" s="7"/>
      <c r="P14405" s="14"/>
      <c r="Q14405" s="13"/>
    </row>
    <row r="14406" spans="3:17" x14ac:dyDescent="0.25">
      <c r="C14406" s="12"/>
      <c r="D14406" s="7"/>
      <c r="P14406" s="14"/>
      <c r="Q14406" s="13"/>
    </row>
    <row r="14407" spans="3:17" x14ac:dyDescent="0.25">
      <c r="C14407" s="12"/>
      <c r="D14407" s="7"/>
      <c r="P14407" s="14"/>
      <c r="Q14407" s="13"/>
    </row>
    <row r="14408" spans="3:17" x14ac:dyDescent="0.25">
      <c r="C14408" s="12"/>
      <c r="D14408" s="7"/>
      <c r="P14408" s="14"/>
      <c r="Q14408" s="13"/>
    </row>
    <row r="14409" spans="3:17" x14ac:dyDescent="0.25">
      <c r="C14409" s="12"/>
      <c r="D14409" s="7"/>
      <c r="P14409" s="14"/>
      <c r="Q14409" s="13"/>
    </row>
    <row r="14410" spans="3:17" x14ac:dyDescent="0.25">
      <c r="C14410" s="12"/>
      <c r="D14410" s="7"/>
      <c r="P14410" s="14"/>
      <c r="Q14410" s="13"/>
    </row>
    <row r="14411" spans="3:17" x14ac:dyDescent="0.25">
      <c r="C14411" s="12"/>
      <c r="D14411" s="7"/>
      <c r="P14411" s="14"/>
      <c r="Q14411" s="13"/>
    </row>
    <row r="14412" spans="3:17" x14ac:dyDescent="0.25">
      <c r="C14412" s="12"/>
      <c r="D14412" s="7"/>
      <c r="P14412" s="14"/>
      <c r="Q14412" s="13"/>
    </row>
    <row r="14413" spans="3:17" x14ac:dyDescent="0.25">
      <c r="C14413" s="12"/>
      <c r="D14413" s="7"/>
      <c r="P14413" s="14"/>
      <c r="Q14413" s="13"/>
    </row>
    <row r="14414" spans="3:17" x14ac:dyDescent="0.25">
      <c r="C14414" s="12"/>
      <c r="D14414" s="7"/>
      <c r="P14414" s="14"/>
      <c r="Q14414" s="13"/>
    </row>
    <row r="14415" spans="3:17" x14ac:dyDescent="0.25">
      <c r="C14415" s="12"/>
      <c r="D14415" s="7"/>
      <c r="P14415" s="14"/>
      <c r="Q14415" s="13"/>
    </row>
    <row r="14416" spans="3:17" x14ac:dyDescent="0.25">
      <c r="C14416" s="12"/>
      <c r="D14416" s="7"/>
      <c r="P14416" s="14"/>
      <c r="Q14416" s="13"/>
    </row>
    <row r="14417" spans="3:17" x14ac:dyDescent="0.25">
      <c r="C14417" s="12"/>
      <c r="D14417" s="7"/>
      <c r="P14417" s="14"/>
      <c r="Q14417" s="13"/>
    </row>
    <row r="14418" spans="3:17" x14ac:dyDescent="0.25">
      <c r="C14418" s="12"/>
      <c r="D14418" s="7"/>
      <c r="P14418" s="14"/>
      <c r="Q14418" s="13"/>
    </row>
    <row r="14419" spans="3:17" x14ac:dyDescent="0.25">
      <c r="C14419" s="12"/>
      <c r="D14419" s="7"/>
      <c r="P14419" s="14"/>
      <c r="Q14419" s="13"/>
    </row>
    <row r="14420" spans="3:17" x14ac:dyDescent="0.25">
      <c r="C14420" s="12"/>
      <c r="D14420" s="7"/>
      <c r="P14420" s="14"/>
      <c r="Q14420" s="13"/>
    </row>
    <row r="14421" spans="3:17" x14ac:dyDescent="0.25">
      <c r="C14421" s="12"/>
      <c r="D14421" s="7"/>
      <c r="P14421" s="14"/>
      <c r="Q14421" s="13"/>
    </row>
    <row r="14422" spans="3:17" x14ac:dyDescent="0.25">
      <c r="C14422" s="12"/>
      <c r="D14422" s="7"/>
      <c r="P14422" s="14"/>
      <c r="Q14422" s="13"/>
    </row>
    <row r="14423" spans="3:17" x14ac:dyDescent="0.25">
      <c r="C14423" s="12"/>
      <c r="D14423" s="7"/>
      <c r="P14423" s="14"/>
      <c r="Q14423" s="13"/>
    </row>
    <row r="14424" spans="3:17" x14ac:dyDescent="0.25">
      <c r="C14424" s="12"/>
      <c r="D14424" s="7"/>
      <c r="P14424" s="14"/>
      <c r="Q14424" s="13"/>
    </row>
    <row r="14425" spans="3:17" x14ac:dyDescent="0.25">
      <c r="C14425" s="12"/>
      <c r="D14425" s="7"/>
      <c r="P14425" s="14"/>
      <c r="Q14425" s="13"/>
    </row>
    <row r="14426" spans="3:17" x14ac:dyDescent="0.25">
      <c r="C14426" s="12"/>
      <c r="D14426" s="7"/>
      <c r="P14426" s="14"/>
      <c r="Q14426" s="13"/>
    </row>
    <row r="14427" spans="3:17" x14ac:dyDescent="0.25">
      <c r="C14427" s="12"/>
      <c r="D14427" s="7"/>
      <c r="P14427" s="14"/>
      <c r="Q14427" s="13"/>
    </row>
    <row r="14428" spans="3:17" x14ac:dyDescent="0.25">
      <c r="C14428" s="12"/>
      <c r="D14428" s="7"/>
      <c r="P14428" s="14"/>
      <c r="Q14428" s="13"/>
    </row>
    <row r="14429" spans="3:17" x14ac:dyDescent="0.25">
      <c r="C14429" s="12"/>
      <c r="D14429" s="7"/>
      <c r="P14429" s="14"/>
      <c r="Q14429" s="13"/>
    </row>
    <row r="14430" spans="3:17" x14ac:dyDescent="0.25">
      <c r="C14430" s="12"/>
      <c r="D14430" s="7"/>
      <c r="P14430" s="14"/>
      <c r="Q14430" s="13"/>
    </row>
    <row r="14431" spans="3:17" x14ac:dyDescent="0.25">
      <c r="C14431" s="12"/>
      <c r="D14431" s="7"/>
      <c r="P14431" s="14"/>
      <c r="Q14431" s="13"/>
    </row>
    <row r="14432" spans="3:17" x14ac:dyDescent="0.25">
      <c r="C14432" s="12"/>
      <c r="D14432" s="7"/>
      <c r="P14432" s="14"/>
      <c r="Q14432" s="13"/>
    </row>
    <row r="14433" spans="3:17" x14ac:dyDescent="0.25">
      <c r="C14433" s="12"/>
      <c r="D14433" s="7"/>
      <c r="P14433" s="14"/>
      <c r="Q14433" s="13"/>
    </row>
    <row r="14434" spans="3:17" x14ac:dyDescent="0.25">
      <c r="C14434" s="12"/>
      <c r="D14434" s="7"/>
      <c r="P14434" s="14"/>
      <c r="Q14434" s="13"/>
    </row>
    <row r="14435" spans="3:17" x14ac:dyDescent="0.25">
      <c r="C14435" s="12"/>
      <c r="D14435" s="7"/>
      <c r="P14435" s="14"/>
      <c r="Q14435" s="13"/>
    </row>
    <row r="14436" spans="3:17" x14ac:dyDescent="0.25">
      <c r="C14436" s="12"/>
      <c r="D14436" s="7"/>
      <c r="P14436" s="14"/>
      <c r="Q14436" s="13"/>
    </row>
    <row r="14437" spans="3:17" x14ac:dyDescent="0.25">
      <c r="C14437" s="12"/>
      <c r="D14437" s="7"/>
      <c r="P14437" s="14"/>
      <c r="Q14437" s="13"/>
    </row>
    <row r="14438" spans="3:17" x14ac:dyDescent="0.25">
      <c r="C14438" s="12"/>
      <c r="D14438" s="7"/>
      <c r="P14438" s="14"/>
      <c r="Q14438" s="13"/>
    </row>
    <row r="14439" spans="3:17" x14ac:dyDescent="0.25">
      <c r="C14439" s="12"/>
      <c r="D14439" s="7"/>
      <c r="P14439" s="14"/>
      <c r="Q14439" s="13"/>
    </row>
    <row r="14440" spans="3:17" x14ac:dyDescent="0.25">
      <c r="C14440" s="12"/>
      <c r="D14440" s="7"/>
      <c r="P14440" s="14"/>
      <c r="Q14440" s="13"/>
    </row>
    <row r="14441" spans="3:17" x14ac:dyDescent="0.25">
      <c r="C14441" s="12"/>
      <c r="D14441" s="7"/>
      <c r="P14441" s="14"/>
      <c r="Q14441" s="13"/>
    </row>
    <row r="14442" spans="3:17" x14ac:dyDescent="0.25">
      <c r="C14442" s="12"/>
      <c r="D14442" s="7"/>
      <c r="P14442" s="14"/>
      <c r="Q14442" s="13"/>
    </row>
    <row r="14443" spans="3:17" x14ac:dyDescent="0.25">
      <c r="C14443" s="12"/>
      <c r="D14443" s="7"/>
      <c r="P14443" s="14"/>
      <c r="Q14443" s="13"/>
    </row>
    <row r="14444" spans="3:17" x14ac:dyDescent="0.25">
      <c r="C14444" s="12"/>
      <c r="D14444" s="7"/>
      <c r="P14444" s="14"/>
      <c r="Q14444" s="13"/>
    </row>
    <row r="14445" spans="3:17" x14ac:dyDescent="0.25">
      <c r="C14445" s="12"/>
      <c r="D14445" s="7"/>
      <c r="P14445" s="14"/>
      <c r="Q14445" s="13"/>
    </row>
    <row r="14446" spans="3:17" x14ac:dyDescent="0.25">
      <c r="C14446" s="12"/>
      <c r="D14446" s="7"/>
      <c r="P14446" s="14"/>
      <c r="Q14446" s="13"/>
    </row>
    <row r="14447" spans="3:17" x14ac:dyDescent="0.25">
      <c r="C14447" s="12"/>
      <c r="D14447" s="7"/>
      <c r="P14447" s="14"/>
      <c r="Q14447" s="13"/>
    </row>
    <row r="14448" spans="3:17" x14ac:dyDescent="0.25">
      <c r="C14448" s="12"/>
      <c r="D14448" s="7"/>
      <c r="P14448" s="14"/>
      <c r="Q14448" s="13"/>
    </row>
    <row r="14449" spans="3:17" x14ac:dyDescent="0.25">
      <c r="C14449" s="12"/>
      <c r="D14449" s="7"/>
      <c r="P14449" s="14"/>
      <c r="Q14449" s="13"/>
    </row>
    <row r="14450" spans="3:17" x14ac:dyDescent="0.25">
      <c r="C14450" s="12"/>
      <c r="D14450" s="7"/>
      <c r="P14450" s="14"/>
      <c r="Q14450" s="13"/>
    </row>
    <row r="14451" spans="3:17" x14ac:dyDescent="0.25">
      <c r="C14451" s="12"/>
      <c r="D14451" s="7"/>
      <c r="P14451" s="14"/>
      <c r="Q14451" s="13"/>
    </row>
    <row r="14452" spans="3:17" x14ac:dyDescent="0.25">
      <c r="C14452" s="12"/>
      <c r="D14452" s="7"/>
      <c r="P14452" s="14"/>
      <c r="Q14452" s="13"/>
    </row>
    <row r="14453" spans="3:17" x14ac:dyDescent="0.25">
      <c r="C14453" s="12"/>
      <c r="D14453" s="7"/>
      <c r="P14453" s="14"/>
      <c r="Q14453" s="13"/>
    </row>
    <row r="14454" spans="3:17" x14ac:dyDescent="0.25">
      <c r="C14454" s="12"/>
      <c r="D14454" s="7"/>
      <c r="P14454" s="14"/>
      <c r="Q14454" s="13"/>
    </row>
    <row r="14455" spans="3:17" x14ac:dyDescent="0.25">
      <c r="C14455" s="12"/>
      <c r="D14455" s="7"/>
      <c r="P14455" s="14"/>
      <c r="Q14455" s="13"/>
    </row>
    <row r="14456" spans="3:17" x14ac:dyDescent="0.25">
      <c r="C14456" s="12"/>
      <c r="D14456" s="7"/>
      <c r="P14456" s="14"/>
      <c r="Q14456" s="13"/>
    </row>
    <row r="14457" spans="3:17" x14ac:dyDescent="0.25">
      <c r="C14457" s="12"/>
      <c r="D14457" s="7"/>
      <c r="P14457" s="14"/>
      <c r="Q14457" s="13"/>
    </row>
    <row r="14458" spans="3:17" x14ac:dyDescent="0.25">
      <c r="C14458" s="12"/>
      <c r="D14458" s="7"/>
      <c r="P14458" s="14"/>
      <c r="Q14458" s="13"/>
    </row>
    <row r="14459" spans="3:17" x14ac:dyDescent="0.25">
      <c r="C14459" s="12"/>
      <c r="D14459" s="7"/>
      <c r="P14459" s="14"/>
      <c r="Q14459" s="13"/>
    </row>
    <row r="14460" spans="3:17" x14ac:dyDescent="0.25">
      <c r="C14460" s="12"/>
      <c r="D14460" s="7"/>
      <c r="P14460" s="14"/>
      <c r="Q14460" s="13"/>
    </row>
    <row r="14461" spans="3:17" x14ac:dyDescent="0.25">
      <c r="C14461" s="12"/>
      <c r="D14461" s="7"/>
      <c r="P14461" s="14"/>
      <c r="Q14461" s="13"/>
    </row>
    <row r="14462" spans="3:17" x14ac:dyDescent="0.25">
      <c r="C14462" s="12"/>
      <c r="D14462" s="7"/>
      <c r="P14462" s="14"/>
      <c r="Q14462" s="13"/>
    </row>
    <row r="14463" spans="3:17" x14ac:dyDescent="0.25">
      <c r="C14463" s="12"/>
      <c r="D14463" s="7"/>
      <c r="P14463" s="14"/>
      <c r="Q14463" s="13"/>
    </row>
    <row r="14464" spans="3:17" x14ac:dyDescent="0.25">
      <c r="C14464" s="12"/>
      <c r="D14464" s="7"/>
      <c r="P14464" s="14"/>
      <c r="Q14464" s="13"/>
    </row>
    <row r="14465" spans="3:17" x14ac:dyDescent="0.25">
      <c r="C14465" s="12"/>
      <c r="D14465" s="7"/>
      <c r="P14465" s="14"/>
      <c r="Q14465" s="13"/>
    </row>
    <row r="14466" spans="3:17" x14ac:dyDescent="0.25">
      <c r="C14466" s="12"/>
      <c r="D14466" s="7"/>
      <c r="P14466" s="14"/>
      <c r="Q14466" s="13"/>
    </row>
    <row r="14467" spans="3:17" x14ac:dyDescent="0.25">
      <c r="C14467" s="12"/>
      <c r="D14467" s="7"/>
      <c r="P14467" s="14"/>
      <c r="Q14467" s="13"/>
    </row>
    <row r="14468" spans="3:17" x14ac:dyDescent="0.25">
      <c r="C14468" s="12"/>
      <c r="D14468" s="7"/>
      <c r="P14468" s="14"/>
      <c r="Q14468" s="13"/>
    </row>
    <row r="14469" spans="3:17" x14ac:dyDescent="0.25">
      <c r="C14469" s="12"/>
      <c r="D14469" s="7"/>
      <c r="P14469" s="14"/>
      <c r="Q14469" s="13"/>
    </row>
    <row r="14470" spans="3:17" x14ac:dyDescent="0.25">
      <c r="C14470" s="12"/>
      <c r="D14470" s="7"/>
      <c r="P14470" s="14"/>
      <c r="Q14470" s="13"/>
    </row>
    <row r="14471" spans="3:17" x14ac:dyDescent="0.25">
      <c r="C14471" s="12"/>
      <c r="D14471" s="7"/>
      <c r="P14471" s="14"/>
      <c r="Q14471" s="13"/>
    </row>
    <row r="14472" spans="3:17" x14ac:dyDescent="0.25">
      <c r="C14472" s="12"/>
      <c r="D14472" s="7"/>
      <c r="P14472" s="14"/>
      <c r="Q14472" s="13"/>
    </row>
    <row r="14473" spans="3:17" x14ac:dyDescent="0.25">
      <c r="C14473" s="12"/>
      <c r="D14473" s="7"/>
      <c r="P14473" s="14"/>
      <c r="Q14473" s="13"/>
    </row>
    <row r="14474" spans="3:17" x14ac:dyDescent="0.25">
      <c r="C14474" s="12"/>
      <c r="D14474" s="7"/>
      <c r="P14474" s="14"/>
      <c r="Q14474" s="13"/>
    </row>
    <row r="14475" spans="3:17" x14ac:dyDescent="0.25">
      <c r="C14475" s="12"/>
      <c r="D14475" s="7"/>
      <c r="P14475" s="14"/>
      <c r="Q14475" s="13"/>
    </row>
    <row r="14476" spans="3:17" x14ac:dyDescent="0.25">
      <c r="C14476" s="12"/>
      <c r="D14476" s="7"/>
      <c r="P14476" s="14"/>
      <c r="Q14476" s="13"/>
    </row>
    <row r="14477" spans="3:17" x14ac:dyDescent="0.25">
      <c r="C14477" s="12"/>
      <c r="D14477" s="7"/>
      <c r="P14477" s="14"/>
      <c r="Q14477" s="13"/>
    </row>
    <row r="14478" spans="3:17" x14ac:dyDescent="0.25">
      <c r="C14478" s="12"/>
      <c r="D14478" s="7"/>
      <c r="P14478" s="14"/>
      <c r="Q14478" s="13"/>
    </row>
    <row r="14479" spans="3:17" x14ac:dyDescent="0.25">
      <c r="C14479" s="12"/>
      <c r="D14479" s="7"/>
      <c r="P14479" s="14"/>
      <c r="Q14479" s="13"/>
    </row>
    <row r="14480" spans="3:17" x14ac:dyDescent="0.25">
      <c r="C14480" s="12"/>
      <c r="D14480" s="7"/>
      <c r="P14480" s="14"/>
      <c r="Q14480" s="13"/>
    </row>
    <row r="14481" spans="3:17" x14ac:dyDescent="0.25">
      <c r="C14481" s="12"/>
      <c r="D14481" s="7"/>
      <c r="P14481" s="14"/>
      <c r="Q14481" s="13"/>
    </row>
    <row r="14482" spans="3:17" x14ac:dyDescent="0.25">
      <c r="C14482" s="12"/>
      <c r="D14482" s="7"/>
      <c r="P14482" s="14"/>
      <c r="Q14482" s="13"/>
    </row>
    <row r="14483" spans="3:17" x14ac:dyDescent="0.25">
      <c r="C14483" s="12"/>
      <c r="D14483" s="7"/>
      <c r="P14483" s="14"/>
      <c r="Q14483" s="13"/>
    </row>
    <row r="14484" spans="3:17" x14ac:dyDescent="0.25">
      <c r="C14484" s="12"/>
      <c r="D14484" s="7"/>
      <c r="P14484" s="14"/>
      <c r="Q14484" s="13"/>
    </row>
    <row r="14485" spans="3:17" x14ac:dyDescent="0.25">
      <c r="C14485" s="12"/>
      <c r="D14485" s="7"/>
      <c r="P14485" s="14"/>
      <c r="Q14485" s="13"/>
    </row>
    <row r="14486" spans="3:17" x14ac:dyDescent="0.25">
      <c r="C14486" s="12"/>
      <c r="D14486" s="7"/>
      <c r="P14486" s="14"/>
      <c r="Q14486" s="13"/>
    </row>
    <row r="14487" spans="3:17" x14ac:dyDescent="0.25">
      <c r="C14487" s="12"/>
      <c r="D14487" s="7"/>
      <c r="P14487" s="14"/>
      <c r="Q14487" s="13"/>
    </row>
    <row r="14488" spans="3:17" x14ac:dyDescent="0.25">
      <c r="C14488" s="12"/>
      <c r="D14488" s="7"/>
      <c r="P14488" s="14"/>
      <c r="Q14488" s="13"/>
    </row>
    <row r="14489" spans="3:17" x14ac:dyDescent="0.25">
      <c r="C14489" s="12"/>
      <c r="D14489" s="7"/>
      <c r="P14489" s="14"/>
      <c r="Q14489" s="13"/>
    </row>
    <row r="14490" spans="3:17" x14ac:dyDescent="0.25">
      <c r="C14490" s="12"/>
      <c r="D14490" s="7"/>
      <c r="P14490" s="14"/>
      <c r="Q14490" s="13"/>
    </row>
    <row r="14491" spans="3:17" x14ac:dyDescent="0.25">
      <c r="C14491" s="12"/>
      <c r="D14491" s="7"/>
      <c r="P14491" s="14"/>
      <c r="Q14491" s="13"/>
    </row>
    <row r="14492" spans="3:17" x14ac:dyDescent="0.25">
      <c r="C14492" s="12"/>
      <c r="D14492" s="7"/>
      <c r="P14492" s="14"/>
      <c r="Q14492" s="13"/>
    </row>
    <row r="14493" spans="3:17" x14ac:dyDescent="0.25">
      <c r="C14493" s="12"/>
      <c r="D14493" s="7"/>
      <c r="P14493" s="14"/>
      <c r="Q14493" s="13"/>
    </row>
    <row r="14494" spans="3:17" x14ac:dyDescent="0.25">
      <c r="C14494" s="12"/>
      <c r="D14494" s="7"/>
      <c r="P14494" s="14"/>
      <c r="Q14494" s="13"/>
    </row>
    <row r="14495" spans="3:17" x14ac:dyDescent="0.25">
      <c r="C14495" s="12"/>
      <c r="D14495" s="7"/>
      <c r="P14495" s="14"/>
      <c r="Q14495" s="13"/>
    </row>
    <row r="14496" spans="3:17" x14ac:dyDescent="0.25">
      <c r="C14496" s="12"/>
      <c r="D14496" s="7"/>
      <c r="P14496" s="14"/>
      <c r="Q14496" s="13"/>
    </row>
    <row r="14497" spans="3:17" x14ac:dyDescent="0.25">
      <c r="C14497" s="12"/>
      <c r="D14497" s="7"/>
      <c r="P14497" s="14"/>
      <c r="Q14497" s="13"/>
    </row>
    <row r="14498" spans="3:17" x14ac:dyDescent="0.25">
      <c r="C14498" s="12"/>
      <c r="D14498" s="7"/>
      <c r="P14498" s="14"/>
      <c r="Q14498" s="13"/>
    </row>
    <row r="14499" spans="3:17" x14ac:dyDescent="0.25">
      <c r="C14499" s="12"/>
      <c r="D14499" s="7"/>
      <c r="P14499" s="14"/>
      <c r="Q14499" s="13"/>
    </row>
    <row r="14500" spans="3:17" x14ac:dyDescent="0.25">
      <c r="C14500" s="12"/>
      <c r="D14500" s="7"/>
      <c r="P14500" s="14"/>
      <c r="Q14500" s="13"/>
    </row>
    <row r="14501" spans="3:17" x14ac:dyDescent="0.25">
      <c r="C14501" s="12"/>
      <c r="D14501" s="7"/>
      <c r="P14501" s="14"/>
      <c r="Q14501" s="13"/>
    </row>
    <row r="14502" spans="3:17" x14ac:dyDescent="0.25">
      <c r="C14502" s="12"/>
      <c r="D14502" s="7"/>
      <c r="P14502" s="14"/>
      <c r="Q14502" s="13"/>
    </row>
    <row r="14503" spans="3:17" x14ac:dyDescent="0.25">
      <c r="C14503" s="12"/>
      <c r="D14503" s="7"/>
      <c r="P14503" s="14"/>
      <c r="Q14503" s="13"/>
    </row>
    <row r="14504" spans="3:17" x14ac:dyDescent="0.25">
      <c r="C14504" s="12"/>
      <c r="D14504" s="7"/>
      <c r="P14504" s="14"/>
      <c r="Q14504" s="13"/>
    </row>
    <row r="14505" spans="3:17" x14ac:dyDescent="0.25">
      <c r="C14505" s="12"/>
      <c r="D14505" s="7"/>
      <c r="P14505" s="14"/>
      <c r="Q14505" s="13"/>
    </row>
    <row r="14506" spans="3:17" x14ac:dyDescent="0.25">
      <c r="C14506" s="12"/>
      <c r="D14506" s="7"/>
      <c r="P14506" s="14"/>
      <c r="Q14506" s="13"/>
    </row>
    <row r="14507" spans="3:17" x14ac:dyDescent="0.25">
      <c r="C14507" s="12"/>
      <c r="D14507" s="7"/>
      <c r="P14507" s="14"/>
      <c r="Q14507" s="13"/>
    </row>
    <row r="14508" spans="3:17" x14ac:dyDescent="0.25">
      <c r="C14508" s="12"/>
      <c r="D14508" s="7"/>
      <c r="P14508" s="14"/>
      <c r="Q14508" s="13"/>
    </row>
    <row r="14509" spans="3:17" x14ac:dyDescent="0.25">
      <c r="C14509" s="12"/>
      <c r="D14509" s="7"/>
      <c r="P14509" s="14"/>
      <c r="Q14509" s="13"/>
    </row>
    <row r="14510" spans="3:17" x14ac:dyDescent="0.25">
      <c r="C14510" s="12"/>
      <c r="D14510" s="7"/>
      <c r="P14510" s="14"/>
      <c r="Q14510" s="13"/>
    </row>
    <row r="14511" spans="3:17" x14ac:dyDescent="0.25">
      <c r="C14511" s="12"/>
      <c r="D14511" s="7"/>
      <c r="P14511" s="14"/>
      <c r="Q14511" s="13"/>
    </row>
    <row r="14512" spans="3:17" x14ac:dyDescent="0.25">
      <c r="C14512" s="12"/>
      <c r="D14512" s="7"/>
      <c r="P14512" s="14"/>
      <c r="Q14512" s="13"/>
    </row>
    <row r="14513" spans="3:17" x14ac:dyDescent="0.25">
      <c r="C14513" s="12"/>
      <c r="D14513" s="7"/>
      <c r="P14513" s="14"/>
      <c r="Q14513" s="13"/>
    </row>
    <row r="14514" spans="3:17" x14ac:dyDescent="0.25">
      <c r="C14514" s="12"/>
      <c r="D14514" s="7"/>
      <c r="P14514" s="14"/>
      <c r="Q14514" s="13"/>
    </row>
    <row r="14515" spans="3:17" x14ac:dyDescent="0.25">
      <c r="C14515" s="12"/>
      <c r="D14515" s="7"/>
      <c r="P14515" s="14"/>
      <c r="Q14515" s="13"/>
    </row>
    <row r="14516" spans="3:17" x14ac:dyDescent="0.25">
      <c r="C14516" s="12"/>
      <c r="D14516" s="7"/>
      <c r="P14516" s="14"/>
      <c r="Q14516" s="13"/>
    </row>
    <row r="14517" spans="3:17" x14ac:dyDescent="0.25">
      <c r="C14517" s="12"/>
      <c r="D14517" s="7"/>
      <c r="P14517" s="14"/>
      <c r="Q14517" s="13"/>
    </row>
    <row r="14518" spans="3:17" x14ac:dyDescent="0.25">
      <c r="C14518" s="12"/>
      <c r="D14518" s="7"/>
      <c r="P14518" s="14"/>
      <c r="Q14518" s="13"/>
    </row>
    <row r="14519" spans="3:17" x14ac:dyDescent="0.25">
      <c r="C14519" s="12"/>
      <c r="D14519" s="7"/>
      <c r="P14519" s="14"/>
      <c r="Q14519" s="13"/>
    </row>
    <row r="14520" spans="3:17" x14ac:dyDescent="0.25">
      <c r="C14520" s="12"/>
      <c r="D14520" s="7"/>
      <c r="P14520" s="14"/>
      <c r="Q14520" s="13"/>
    </row>
    <row r="14521" spans="3:17" x14ac:dyDescent="0.25">
      <c r="C14521" s="12"/>
      <c r="D14521" s="7"/>
      <c r="P14521" s="14"/>
      <c r="Q14521" s="13"/>
    </row>
    <row r="14522" spans="3:17" x14ac:dyDescent="0.25">
      <c r="C14522" s="12"/>
      <c r="D14522" s="7"/>
      <c r="P14522" s="14"/>
      <c r="Q14522" s="13"/>
    </row>
    <row r="14523" spans="3:17" x14ac:dyDescent="0.25">
      <c r="C14523" s="12"/>
      <c r="D14523" s="7"/>
      <c r="P14523" s="14"/>
      <c r="Q14523" s="13"/>
    </row>
    <row r="14524" spans="3:17" x14ac:dyDescent="0.25">
      <c r="C14524" s="12"/>
      <c r="D14524" s="7"/>
      <c r="P14524" s="14"/>
      <c r="Q14524" s="13"/>
    </row>
    <row r="14525" spans="3:17" x14ac:dyDescent="0.25">
      <c r="C14525" s="12"/>
      <c r="D14525" s="7"/>
      <c r="P14525" s="14"/>
      <c r="Q14525" s="13"/>
    </row>
    <row r="14526" spans="3:17" x14ac:dyDescent="0.25">
      <c r="C14526" s="12"/>
      <c r="D14526" s="7"/>
      <c r="P14526" s="14"/>
      <c r="Q14526" s="13"/>
    </row>
    <row r="14527" spans="3:17" x14ac:dyDescent="0.25">
      <c r="C14527" s="12"/>
      <c r="D14527" s="7"/>
      <c r="P14527" s="14"/>
      <c r="Q14527" s="13"/>
    </row>
    <row r="14528" spans="3:17" x14ac:dyDescent="0.25">
      <c r="C14528" s="12"/>
      <c r="D14528" s="7"/>
      <c r="P14528" s="14"/>
      <c r="Q14528" s="13"/>
    </row>
    <row r="14529" spans="3:17" x14ac:dyDescent="0.25">
      <c r="C14529" s="12"/>
      <c r="D14529" s="7"/>
      <c r="P14529" s="14"/>
      <c r="Q14529" s="13"/>
    </row>
    <row r="14530" spans="3:17" x14ac:dyDescent="0.25">
      <c r="C14530" s="12"/>
      <c r="D14530" s="7"/>
      <c r="P14530" s="14"/>
      <c r="Q14530" s="13"/>
    </row>
    <row r="14531" spans="3:17" x14ac:dyDescent="0.25">
      <c r="C14531" s="12"/>
      <c r="D14531" s="7"/>
      <c r="P14531" s="14"/>
      <c r="Q14531" s="13"/>
    </row>
    <row r="14532" spans="3:17" x14ac:dyDescent="0.25">
      <c r="C14532" s="12"/>
      <c r="D14532" s="7"/>
      <c r="P14532" s="14"/>
      <c r="Q14532" s="13"/>
    </row>
    <row r="14533" spans="3:17" x14ac:dyDescent="0.25">
      <c r="C14533" s="12"/>
      <c r="D14533" s="7"/>
      <c r="P14533" s="14"/>
      <c r="Q14533" s="13"/>
    </row>
    <row r="14534" spans="3:17" x14ac:dyDescent="0.25">
      <c r="C14534" s="12"/>
      <c r="D14534" s="7"/>
      <c r="P14534" s="14"/>
      <c r="Q14534" s="13"/>
    </row>
    <row r="14535" spans="3:17" x14ac:dyDescent="0.25">
      <c r="C14535" s="12"/>
      <c r="D14535" s="7"/>
      <c r="P14535" s="14"/>
      <c r="Q14535" s="13"/>
    </row>
    <row r="14536" spans="3:17" x14ac:dyDescent="0.25">
      <c r="C14536" s="12"/>
      <c r="D14536" s="7"/>
      <c r="P14536" s="14"/>
      <c r="Q14536" s="13"/>
    </row>
    <row r="14537" spans="3:17" x14ac:dyDescent="0.25">
      <c r="C14537" s="12"/>
      <c r="D14537" s="7"/>
      <c r="P14537" s="14"/>
      <c r="Q14537" s="13"/>
    </row>
    <row r="14538" spans="3:17" x14ac:dyDescent="0.25">
      <c r="C14538" s="12"/>
      <c r="D14538" s="7"/>
      <c r="P14538" s="14"/>
      <c r="Q14538" s="13"/>
    </row>
    <row r="14539" spans="3:17" x14ac:dyDescent="0.25">
      <c r="C14539" s="12"/>
      <c r="D14539" s="7"/>
      <c r="P14539" s="14"/>
      <c r="Q14539" s="13"/>
    </row>
    <row r="14540" spans="3:17" x14ac:dyDescent="0.25">
      <c r="C14540" s="12"/>
      <c r="D14540" s="7"/>
      <c r="P14540" s="14"/>
      <c r="Q14540" s="13"/>
    </row>
    <row r="14541" spans="3:17" x14ac:dyDescent="0.25">
      <c r="C14541" s="12"/>
      <c r="D14541" s="7"/>
      <c r="P14541" s="14"/>
      <c r="Q14541" s="13"/>
    </row>
    <row r="14542" spans="3:17" x14ac:dyDescent="0.25">
      <c r="C14542" s="12"/>
      <c r="D14542" s="7"/>
      <c r="P14542" s="14"/>
      <c r="Q14542" s="13"/>
    </row>
    <row r="14543" spans="3:17" x14ac:dyDescent="0.25">
      <c r="C14543" s="12"/>
      <c r="D14543" s="7"/>
      <c r="P14543" s="14"/>
      <c r="Q14543" s="13"/>
    </row>
    <row r="14544" spans="3:17" x14ac:dyDescent="0.25">
      <c r="C14544" s="12"/>
      <c r="D14544" s="7"/>
      <c r="P14544" s="14"/>
      <c r="Q14544" s="13"/>
    </row>
    <row r="14545" spans="3:17" x14ac:dyDescent="0.25">
      <c r="C14545" s="12"/>
      <c r="D14545" s="7"/>
      <c r="P14545" s="14"/>
      <c r="Q14545" s="13"/>
    </row>
    <row r="14546" spans="3:17" x14ac:dyDescent="0.25">
      <c r="C14546" s="12"/>
      <c r="D14546" s="7"/>
      <c r="P14546" s="14"/>
      <c r="Q14546" s="13"/>
    </row>
    <row r="14547" spans="3:17" x14ac:dyDescent="0.25">
      <c r="C14547" s="12"/>
      <c r="D14547" s="7"/>
      <c r="P14547" s="14"/>
      <c r="Q14547" s="13"/>
    </row>
    <row r="14548" spans="3:17" x14ac:dyDescent="0.25">
      <c r="C14548" s="12"/>
      <c r="D14548" s="7"/>
      <c r="P14548" s="14"/>
      <c r="Q14548" s="13"/>
    </row>
    <row r="14549" spans="3:17" x14ac:dyDescent="0.25">
      <c r="C14549" s="12"/>
      <c r="D14549" s="7"/>
      <c r="P14549" s="14"/>
      <c r="Q14549" s="13"/>
    </row>
    <row r="14550" spans="3:17" x14ac:dyDescent="0.25">
      <c r="C14550" s="12"/>
      <c r="D14550" s="7"/>
      <c r="P14550" s="14"/>
      <c r="Q14550" s="13"/>
    </row>
    <row r="14551" spans="3:17" x14ac:dyDescent="0.25">
      <c r="C14551" s="12"/>
      <c r="D14551" s="7"/>
      <c r="P14551" s="14"/>
      <c r="Q14551" s="13"/>
    </row>
    <row r="14552" spans="3:17" x14ac:dyDescent="0.25">
      <c r="C14552" s="12"/>
      <c r="D14552" s="7"/>
      <c r="P14552" s="14"/>
      <c r="Q14552" s="13"/>
    </row>
    <row r="14553" spans="3:17" x14ac:dyDescent="0.25">
      <c r="C14553" s="12"/>
      <c r="D14553" s="7"/>
      <c r="P14553" s="14"/>
      <c r="Q14553" s="13"/>
    </row>
    <row r="14554" spans="3:17" x14ac:dyDescent="0.25">
      <c r="C14554" s="12"/>
      <c r="D14554" s="7"/>
      <c r="P14554" s="14"/>
      <c r="Q14554" s="13"/>
    </row>
    <row r="14555" spans="3:17" x14ac:dyDescent="0.25">
      <c r="C14555" s="12"/>
      <c r="D14555" s="7"/>
      <c r="P14555" s="14"/>
      <c r="Q14555" s="13"/>
    </row>
    <row r="14556" spans="3:17" x14ac:dyDescent="0.25">
      <c r="C14556" s="12"/>
      <c r="D14556" s="7"/>
      <c r="P14556" s="14"/>
      <c r="Q14556" s="13"/>
    </row>
    <row r="14557" spans="3:17" x14ac:dyDescent="0.25">
      <c r="C14557" s="12"/>
      <c r="D14557" s="7"/>
      <c r="P14557" s="14"/>
      <c r="Q14557" s="13"/>
    </row>
    <row r="14558" spans="3:17" x14ac:dyDescent="0.25">
      <c r="C14558" s="12"/>
      <c r="D14558" s="7"/>
      <c r="P14558" s="14"/>
      <c r="Q14558" s="13"/>
    </row>
    <row r="14559" spans="3:17" x14ac:dyDescent="0.25">
      <c r="C14559" s="12"/>
      <c r="D14559" s="7"/>
      <c r="P14559" s="14"/>
      <c r="Q14559" s="13"/>
    </row>
    <row r="14560" spans="3:17" x14ac:dyDescent="0.25">
      <c r="C14560" s="12"/>
      <c r="D14560" s="7"/>
      <c r="P14560" s="14"/>
      <c r="Q14560" s="13"/>
    </row>
    <row r="14561" spans="3:17" x14ac:dyDescent="0.25">
      <c r="C14561" s="12"/>
      <c r="D14561" s="7"/>
      <c r="P14561" s="14"/>
      <c r="Q14561" s="13"/>
    </row>
    <row r="14562" spans="3:17" x14ac:dyDescent="0.25">
      <c r="C14562" s="12"/>
      <c r="D14562" s="7"/>
      <c r="P14562" s="14"/>
      <c r="Q14562" s="13"/>
    </row>
    <row r="14563" spans="3:17" x14ac:dyDescent="0.25">
      <c r="C14563" s="12"/>
      <c r="D14563" s="7"/>
      <c r="P14563" s="14"/>
      <c r="Q14563" s="13"/>
    </row>
    <row r="14564" spans="3:17" x14ac:dyDescent="0.25">
      <c r="C14564" s="12"/>
      <c r="D14564" s="7"/>
      <c r="P14564" s="14"/>
      <c r="Q14564" s="13"/>
    </row>
    <row r="14565" spans="3:17" x14ac:dyDescent="0.25">
      <c r="C14565" s="12"/>
      <c r="D14565" s="7"/>
      <c r="P14565" s="14"/>
      <c r="Q14565" s="13"/>
    </row>
    <row r="14566" spans="3:17" x14ac:dyDescent="0.25">
      <c r="C14566" s="12"/>
      <c r="D14566" s="7"/>
      <c r="P14566" s="14"/>
      <c r="Q14566" s="13"/>
    </row>
    <row r="14567" spans="3:17" x14ac:dyDescent="0.25">
      <c r="C14567" s="12"/>
      <c r="D14567" s="7"/>
      <c r="P14567" s="14"/>
      <c r="Q14567" s="13"/>
    </row>
    <row r="14568" spans="3:17" x14ac:dyDescent="0.25">
      <c r="C14568" s="12"/>
      <c r="D14568" s="7"/>
      <c r="P14568" s="14"/>
      <c r="Q14568" s="13"/>
    </row>
    <row r="14569" spans="3:17" x14ac:dyDescent="0.25">
      <c r="C14569" s="12"/>
      <c r="D14569" s="7"/>
      <c r="P14569" s="14"/>
      <c r="Q14569" s="13"/>
    </row>
    <row r="14570" spans="3:17" x14ac:dyDescent="0.25">
      <c r="C14570" s="12"/>
      <c r="D14570" s="7"/>
      <c r="P14570" s="14"/>
      <c r="Q14570" s="13"/>
    </row>
    <row r="14571" spans="3:17" x14ac:dyDescent="0.25">
      <c r="C14571" s="12"/>
      <c r="D14571" s="7"/>
      <c r="P14571" s="14"/>
      <c r="Q14571" s="13"/>
    </row>
    <row r="14572" spans="3:17" x14ac:dyDescent="0.25">
      <c r="C14572" s="12"/>
      <c r="D14572" s="7"/>
      <c r="P14572" s="14"/>
      <c r="Q14572" s="13"/>
    </row>
    <row r="14573" spans="3:17" x14ac:dyDescent="0.25">
      <c r="C14573" s="12"/>
      <c r="D14573" s="7"/>
      <c r="P14573" s="14"/>
      <c r="Q14573" s="13"/>
    </row>
    <row r="14574" spans="3:17" x14ac:dyDescent="0.25">
      <c r="C14574" s="12"/>
      <c r="D14574" s="7"/>
      <c r="P14574" s="14"/>
      <c r="Q14574" s="13"/>
    </row>
    <row r="14575" spans="3:17" x14ac:dyDescent="0.25">
      <c r="C14575" s="12"/>
      <c r="D14575" s="7"/>
      <c r="P14575" s="14"/>
      <c r="Q14575" s="13"/>
    </row>
    <row r="14576" spans="3:17" x14ac:dyDescent="0.25">
      <c r="C14576" s="12"/>
      <c r="D14576" s="7"/>
      <c r="P14576" s="14"/>
      <c r="Q14576" s="13"/>
    </row>
    <row r="14577" spans="3:17" x14ac:dyDescent="0.25">
      <c r="C14577" s="12"/>
      <c r="D14577" s="7"/>
      <c r="P14577" s="14"/>
      <c r="Q14577" s="13"/>
    </row>
    <row r="14578" spans="3:17" x14ac:dyDescent="0.25">
      <c r="C14578" s="12"/>
      <c r="D14578" s="7"/>
      <c r="P14578" s="14"/>
      <c r="Q14578" s="13"/>
    </row>
    <row r="14579" spans="3:17" x14ac:dyDescent="0.25">
      <c r="C14579" s="12"/>
      <c r="D14579" s="7"/>
      <c r="P14579" s="14"/>
      <c r="Q14579" s="13"/>
    </row>
    <row r="14580" spans="3:17" x14ac:dyDescent="0.25">
      <c r="C14580" s="12"/>
      <c r="D14580" s="7"/>
      <c r="P14580" s="14"/>
      <c r="Q14580" s="13"/>
    </row>
    <row r="14581" spans="3:17" x14ac:dyDescent="0.25">
      <c r="C14581" s="12"/>
      <c r="D14581" s="7"/>
      <c r="P14581" s="14"/>
      <c r="Q14581" s="13"/>
    </row>
    <row r="14582" spans="3:17" x14ac:dyDescent="0.25">
      <c r="C14582" s="12"/>
      <c r="D14582" s="7"/>
      <c r="P14582" s="14"/>
      <c r="Q14582" s="13"/>
    </row>
    <row r="14583" spans="3:17" x14ac:dyDescent="0.25">
      <c r="C14583" s="12"/>
      <c r="D14583" s="7"/>
      <c r="P14583" s="14"/>
      <c r="Q14583" s="13"/>
    </row>
    <row r="14584" spans="3:17" x14ac:dyDescent="0.25">
      <c r="C14584" s="12"/>
      <c r="D14584" s="7"/>
      <c r="P14584" s="14"/>
      <c r="Q14584" s="13"/>
    </row>
    <row r="14585" spans="3:17" x14ac:dyDescent="0.25">
      <c r="C14585" s="12"/>
      <c r="D14585" s="7"/>
      <c r="P14585" s="14"/>
      <c r="Q14585" s="13"/>
    </row>
    <row r="14586" spans="3:17" x14ac:dyDescent="0.25">
      <c r="C14586" s="12"/>
      <c r="D14586" s="7"/>
      <c r="P14586" s="14"/>
      <c r="Q14586" s="13"/>
    </row>
    <row r="14587" spans="3:17" x14ac:dyDescent="0.25">
      <c r="C14587" s="12"/>
      <c r="D14587" s="7"/>
      <c r="P14587" s="14"/>
      <c r="Q14587" s="13"/>
    </row>
    <row r="14588" spans="3:17" x14ac:dyDescent="0.25">
      <c r="C14588" s="12"/>
      <c r="D14588" s="7"/>
      <c r="P14588" s="14"/>
      <c r="Q14588" s="13"/>
    </row>
    <row r="14589" spans="3:17" x14ac:dyDescent="0.25">
      <c r="C14589" s="12"/>
      <c r="D14589" s="7"/>
      <c r="P14589" s="14"/>
      <c r="Q14589" s="13"/>
    </row>
    <row r="14590" spans="3:17" x14ac:dyDescent="0.25">
      <c r="C14590" s="12"/>
      <c r="D14590" s="7"/>
      <c r="P14590" s="14"/>
      <c r="Q14590" s="13"/>
    </row>
    <row r="14591" spans="3:17" x14ac:dyDescent="0.25">
      <c r="C14591" s="12"/>
      <c r="D14591" s="7"/>
      <c r="P14591" s="14"/>
      <c r="Q14591" s="13"/>
    </row>
    <row r="14592" spans="3:17" x14ac:dyDescent="0.25">
      <c r="C14592" s="12"/>
      <c r="D14592" s="7"/>
      <c r="P14592" s="14"/>
      <c r="Q14592" s="13"/>
    </row>
    <row r="14593" spans="3:17" x14ac:dyDescent="0.25">
      <c r="C14593" s="12"/>
      <c r="D14593" s="7"/>
      <c r="P14593" s="14"/>
      <c r="Q14593" s="13"/>
    </row>
    <row r="14594" spans="3:17" x14ac:dyDescent="0.25">
      <c r="C14594" s="12"/>
      <c r="D14594" s="7"/>
      <c r="P14594" s="14"/>
      <c r="Q14594" s="13"/>
    </row>
    <row r="14595" spans="3:17" x14ac:dyDescent="0.25">
      <c r="C14595" s="12"/>
      <c r="D14595" s="7"/>
      <c r="P14595" s="14"/>
      <c r="Q14595" s="13"/>
    </row>
    <row r="14596" spans="3:17" x14ac:dyDescent="0.25">
      <c r="C14596" s="12"/>
      <c r="D14596" s="7"/>
      <c r="P14596" s="14"/>
      <c r="Q14596" s="13"/>
    </row>
    <row r="14597" spans="3:17" x14ac:dyDescent="0.25">
      <c r="C14597" s="12"/>
      <c r="D14597" s="7"/>
      <c r="P14597" s="14"/>
      <c r="Q14597" s="13"/>
    </row>
    <row r="14598" spans="3:17" x14ac:dyDescent="0.25">
      <c r="C14598" s="12"/>
      <c r="D14598" s="7"/>
      <c r="P14598" s="14"/>
      <c r="Q14598" s="13"/>
    </row>
    <row r="14599" spans="3:17" x14ac:dyDescent="0.25">
      <c r="C14599" s="12"/>
      <c r="D14599" s="7"/>
      <c r="P14599" s="14"/>
      <c r="Q14599" s="13"/>
    </row>
    <row r="14600" spans="3:17" x14ac:dyDescent="0.25">
      <c r="C14600" s="12"/>
      <c r="D14600" s="7"/>
      <c r="P14600" s="14"/>
      <c r="Q14600" s="13"/>
    </row>
    <row r="14601" spans="3:17" x14ac:dyDescent="0.25">
      <c r="C14601" s="12"/>
      <c r="D14601" s="7"/>
      <c r="P14601" s="14"/>
      <c r="Q14601" s="13"/>
    </row>
    <row r="14602" spans="3:17" x14ac:dyDescent="0.25">
      <c r="C14602" s="12"/>
      <c r="D14602" s="7"/>
      <c r="P14602" s="14"/>
      <c r="Q14602" s="13"/>
    </row>
    <row r="14603" spans="3:17" x14ac:dyDescent="0.25">
      <c r="C14603" s="12"/>
      <c r="D14603" s="7"/>
      <c r="P14603" s="14"/>
      <c r="Q14603" s="13"/>
    </row>
    <row r="14604" spans="3:17" x14ac:dyDescent="0.25">
      <c r="C14604" s="12"/>
      <c r="D14604" s="7"/>
      <c r="P14604" s="14"/>
      <c r="Q14604" s="13"/>
    </row>
    <row r="14605" spans="3:17" x14ac:dyDescent="0.25">
      <c r="C14605" s="12"/>
      <c r="D14605" s="7"/>
      <c r="P14605" s="14"/>
      <c r="Q14605" s="13"/>
    </row>
    <row r="14606" spans="3:17" x14ac:dyDescent="0.25">
      <c r="C14606" s="12"/>
      <c r="D14606" s="7"/>
      <c r="P14606" s="14"/>
      <c r="Q14606" s="13"/>
    </row>
    <row r="14607" spans="3:17" x14ac:dyDescent="0.25">
      <c r="C14607" s="12"/>
      <c r="D14607" s="7"/>
      <c r="P14607" s="14"/>
      <c r="Q14607" s="13"/>
    </row>
    <row r="14608" spans="3:17" x14ac:dyDescent="0.25">
      <c r="C14608" s="12"/>
      <c r="D14608" s="7"/>
      <c r="P14608" s="14"/>
      <c r="Q14608" s="13"/>
    </row>
    <row r="14609" spans="3:17" x14ac:dyDescent="0.25">
      <c r="C14609" s="12"/>
      <c r="D14609" s="7"/>
      <c r="P14609" s="14"/>
      <c r="Q14609" s="13"/>
    </row>
    <row r="14610" spans="3:17" x14ac:dyDescent="0.25">
      <c r="C14610" s="12"/>
      <c r="D14610" s="7"/>
      <c r="P14610" s="14"/>
      <c r="Q14610" s="13"/>
    </row>
    <row r="14611" spans="3:17" x14ac:dyDescent="0.25">
      <c r="C14611" s="12"/>
      <c r="D14611" s="7"/>
      <c r="P14611" s="14"/>
      <c r="Q14611" s="13"/>
    </row>
    <row r="14612" spans="3:17" x14ac:dyDescent="0.25">
      <c r="C14612" s="12"/>
      <c r="D14612" s="7"/>
      <c r="P14612" s="14"/>
      <c r="Q14612" s="13"/>
    </row>
    <row r="14613" spans="3:17" x14ac:dyDescent="0.25">
      <c r="C14613" s="12"/>
      <c r="D14613" s="7"/>
      <c r="P14613" s="14"/>
      <c r="Q14613" s="13"/>
    </row>
    <row r="14614" spans="3:17" x14ac:dyDescent="0.25">
      <c r="C14614" s="12"/>
      <c r="D14614" s="7"/>
      <c r="P14614" s="14"/>
      <c r="Q14614" s="13"/>
    </row>
    <row r="14615" spans="3:17" x14ac:dyDescent="0.25">
      <c r="C14615" s="12"/>
      <c r="D14615" s="7"/>
      <c r="P14615" s="14"/>
      <c r="Q14615" s="13"/>
    </row>
    <row r="14616" spans="3:17" x14ac:dyDescent="0.25">
      <c r="C14616" s="12"/>
      <c r="D14616" s="7"/>
      <c r="P14616" s="14"/>
      <c r="Q14616" s="13"/>
    </row>
    <row r="14617" spans="3:17" x14ac:dyDescent="0.25">
      <c r="C14617" s="12"/>
      <c r="D14617" s="7"/>
      <c r="P14617" s="14"/>
      <c r="Q14617" s="13"/>
    </row>
    <row r="14618" spans="3:17" x14ac:dyDescent="0.25">
      <c r="C14618" s="12"/>
      <c r="D14618" s="7"/>
      <c r="P14618" s="14"/>
      <c r="Q14618" s="13"/>
    </row>
    <row r="14619" spans="3:17" x14ac:dyDescent="0.25">
      <c r="C14619" s="12"/>
      <c r="D14619" s="7"/>
      <c r="P14619" s="14"/>
      <c r="Q14619" s="13"/>
    </row>
    <row r="14620" spans="3:17" x14ac:dyDescent="0.25">
      <c r="C14620" s="12"/>
      <c r="D14620" s="7"/>
      <c r="P14620" s="14"/>
      <c r="Q14620" s="13"/>
    </row>
    <row r="14621" spans="3:17" x14ac:dyDescent="0.25">
      <c r="C14621" s="12"/>
      <c r="D14621" s="7"/>
      <c r="P14621" s="14"/>
      <c r="Q14621" s="13"/>
    </row>
    <row r="14622" spans="3:17" x14ac:dyDescent="0.25">
      <c r="C14622" s="12"/>
      <c r="D14622" s="7"/>
      <c r="P14622" s="14"/>
      <c r="Q14622" s="13"/>
    </row>
    <row r="14623" spans="3:17" x14ac:dyDescent="0.25">
      <c r="C14623" s="12"/>
      <c r="D14623" s="7"/>
      <c r="P14623" s="14"/>
      <c r="Q14623" s="13"/>
    </row>
    <row r="14624" spans="3:17" x14ac:dyDescent="0.25">
      <c r="C14624" s="12"/>
      <c r="D14624" s="7"/>
      <c r="P14624" s="14"/>
      <c r="Q14624" s="13"/>
    </row>
    <row r="14625" spans="3:17" x14ac:dyDescent="0.25">
      <c r="C14625" s="12"/>
      <c r="D14625" s="7"/>
      <c r="P14625" s="14"/>
      <c r="Q14625" s="13"/>
    </row>
    <row r="14626" spans="3:17" x14ac:dyDescent="0.25">
      <c r="C14626" s="12"/>
      <c r="D14626" s="7"/>
      <c r="P14626" s="14"/>
      <c r="Q14626" s="13"/>
    </row>
    <row r="14627" spans="3:17" x14ac:dyDescent="0.25">
      <c r="C14627" s="12"/>
      <c r="D14627" s="7"/>
      <c r="P14627" s="14"/>
      <c r="Q14627" s="13"/>
    </row>
    <row r="14628" spans="3:17" x14ac:dyDescent="0.25">
      <c r="C14628" s="12"/>
      <c r="D14628" s="7"/>
      <c r="P14628" s="14"/>
      <c r="Q14628" s="13"/>
    </row>
    <row r="14629" spans="3:17" x14ac:dyDescent="0.25">
      <c r="C14629" s="12"/>
      <c r="D14629" s="7"/>
      <c r="P14629" s="14"/>
      <c r="Q14629" s="13"/>
    </row>
    <row r="14630" spans="3:17" x14ac:dyDescent="0.25">
      <c r="C14630" s="12"/>
      <c r="D14630" s="7"/>
      <c r="P14630" s="14"/>
      <c r="Q14630" s="13"/>
    </row>
    <row r="14631" spans="3:17" x14ac:dyDescent="0.25">
      <c r="C14631" s="12"/>
      <c r="D14631" s="7"/>
      <c r="P14631" s="14"/>
      <c r="Q14631" s="13"/>
    </row>
    <row r="14632" spans="3:17" x14ac:dyDescent="0.25">
      <c r="C14632" s="12"/>
      <c r="D14632" s="7"/>
      <c r="P14632" s="14"/>
      <c r="Q14632" s="13"/>
    </row>
    <row r="14633" spans="3:17" x14ac:dyDescent="0.25">
      <c r="C14633" s="12"/>
      <c r="D14633" s="7"/>
      <c r="P14633" s="14"/>
      <c r="Q14633" s="13"/>
    </row>
    <row r="14634" spans="3:17" x14ac:dyDescent="0.25">
      <c r="C14634" s="12"/>
      <c r="D14634" s="7"/>
      <c r="P14634" s="14"/>
      <c r="Q14634" s="13"/>
    </row>
    <row r="14635" spans="3:17" x14ac:dyDescent="0.25">
      <c r="C14635" s="12"/>
      <c r="D14635" s="7"/>
      <c r="P14635" s="14"/>
      <c r="Q14635" s="13"/>
    </row>
    <row r="14636" spans="3:17" x14ac:dyDescent="0.25">
      <c r="C14636" s="12"/>
      <c r="D14636" s="7"/>
      <c r="P14636" s="14"/>
      <c r="Q14636" s="13"/>
    </row>
    <row r="14637" spans="3:17" x14ac:dyDescent="0.25">
      <c r="C14637" s="12"/>
      <c r="D14637" s="7"/>
      <c r="P14637" s="14"/>
      <c r="Q14637" s="13"/>
    </row>
    <row r="14638" spans="3:17" x14ac:dyDescent="0.25">
      <c r="C14638" s="12"/>
      <c r="D14638" s="7"/>
      <c r="P14638" s="14"/>
      <c r="Q14638" s="13"/>
    </row>
    <row r="14639" spans="3:17" x14ac:dyDescent="0.25">
      <c r="C14639" s="12"/>
      <c r="D14639" s="7"/>
      <c r="P14639" s="14"/>
      <c r="Q14639" s="13"/>
    </row>
    <row r="14640" spans="3:17" x14ac:dyDescent="0.25">
      <c r="C14640" s="12"/>
      <c r="D14640" s="7"/>
      <c r="P14640" s="14"/>
      <c r="Q14640" s="13"/>
    </row>
    <row r="14641" spans="3:17" x14ac:dyDescent="0.25">
      <c r="C14641" s="12"/>
      <c r="D14641" s="7"/>
      <c r="P14641" s="14"/>
      <c r="Q14641" s="13"/>
    </row>
    <row r="14642" spans="3:17" x14ac:dyDescent="0.25">
      <c r="C14642" s="12"/>
      <c r="D14642" s="7"/>
      <c r="P14642" s="14"/>
      <c r="Q14642" s="13"/>
    </row>
    <row r="14643" spans="3:17" x14ac:dyDescent="0.25">
      <c r="C14643" s="12"/>
      <c r="D14643" s="7"/>
      <c r="P14643" s="14"/>
      <c r="Q14643" s="13"/>
    </row>
    <row r="14644" spans="3:17" x14ac:dyDescent="0.25">
      <c r="C14644" s="12"/>
      <c r="D14644" s="7"/>
      <c r="P14644" s="14"/>
      <c r="Q14644" s="13"/>
    </row>
    <row r="14645" spans="3:17" x14ac:dyDescent="0.25">
      <c r="C14645" s="12"/>
      <c r="D14645" s="7"/>
      <c r="P14645" s="14"/>
      <c r="Q14645" s="13"/>
    </row>
    <row r="14646" spans="3:17" x14ac:dyDescent="0.25">
      <c r="C14646" s="12"/>
      <c r="D14646" s="7"/>
      <c r="P14646" s="14"/>
      <c r="Q14646" s="13"/>
    </row>
    <row r="14647" spans="3:17" x14ac:dyDescent="0.25">
      <c r="C14647" s="12"/>
      <c r="D14647" s="7"/>
      <c r="P14647" s="14"/>
      <c r="Q14647" s="13"/>
    </row>
    <row r="14648" spans="3:17" x14ac:dyDescent="0.25">
      <c r="C14648" s="12"/>
      <c r="D14648" s="7"/>
      <c r="P14648" s="14"/>
      <c r="Q14648" s="13"/>
    </row>
    <row r="14649" spans="3:17" x14ac:dyDescent="0.25">
      <c r="C14649" s="12"/>
      <c r="D14649" s="7"/>
      <c r="P14649" s="14"/>
      <c r="Q14649" s="13"/>
    </row>
    <row r="14650" spans="3:17" x14ac:dyDescent="0.25">
      <c r="C14650" s="12"/>
      <c r="D14650" s="7"/>
      <c r="P14650" s="14"/>
      <c r="Q14650" s="13"/>
    </row>
    <row r="14651" spans="3:17" x14ac:dyDescent="0.25">
      <c r="C14651" s="12"/>
      <c r="D14651" s="7"/>
      <c r="P14651" s="14"/>
      <c r="Q14651" s="13"/>
    </row>
    <row r="14652" spans="3:17" x14ac:dyDescent="0.25">
      <c r="C14652" s="12"/>
      <c r="D14652" s="7"/>
      <c r="P14652" s="14"/>
      <c r="Q14652" s="13"/>
    </row>
    <row r="14653" spans="3:17" x14ac:dyDescent="0.25">
      <c r="C14653" s="12"/>
      <c r="D14653" s="7"/>
      <c r="P14653" s="14"/>
      <c r="Q14653" s="13"/>
    </row>
    <row r="14654" spans="3:17" x14ac:dyDescent="0.25">
      <c r="C14654" s="12"/>
      <c r="D14654" s="7"/>
      <c r="P14654" s="14"/>
      <c r="Q14654" s="13"/>
    </row>
    <row r="14655" spans="3:17" x14ac:dyDescent="0.25">
      <c r="C14655" s="12"/>
      <c r="D14655" s="7"/>
      <c r="P14655" s="14"/>
      <c r="Q14655" s="13"/>
    </row>
    <row r="14656" spans="3:17" x14ac:dyDescent="0.25">
      <c r="C14656" s="12"/>
      <c r="D14656" s="7"/>
      <c r="P14656" s="14"/>
      <c r="Q14656" s="13"/>
    </row>
    <row r="14657" spans="3:17" x14ac:dyDescent="0.25">
      <c r="C14657" s="12"/>
      <c r="D14657" s="7"/>
      <c r="P14657" s="14"/>
      <c r="Q14657" s="13"/>
    </row>
    <row r="14658" spans="3:17" x14ac:dyDescent="0.25">
      <c r="C14658" s="12"/>
      <c r="D14658" s="7"/>
      <c r="P14658" s="14"/>
      <c r="Q14658" s="13"/>
    </row>
    <row r="14659" spans="3:17" x14ac:dyDescent="0.25">
      <c r="C14659" s="12"/>
      <c r="D14659" s="7"/>
      <c r="P14659" s="14"/>
      <c r="Q14659" s="13"/>
    </row>
    <row r="14660" spans="3:17" x14ac:dyDescent="0.25">
      <c r="C14660" s="12"/>
      <c r="D14660" s="7"/>
      <c r="P14660" s="14"/>
      <c r="Q14660" s="13"/>
    </row>
    <row r="14661" spans="3:17" x14ac:dyDescent="0.25">
      <c r="C14661" s="12"/>
      <c r="D14661" s="7"/>
      <c r="P14661" s="14"/>
      <c r="Q14661" s="13"/>
    </row>
    <row r="14662" spans="3:17" x14ac:dyDescent="0.25">
      <c r="C14662" s="12"/>
      <c r="D14662" s="7"/>
      <c r="P14662" s="14"/>
      <c r="Q14662" s="13"/>
    </row>
    <row r="14663" spans="3:17" x14ac:dyDescent="0.25">
      <c r="C14663" s="12"/>
      <c r="D14663" s="7"/>
      <c r="P14663" s="14"/>
      <c r="Q14663" s="13"/>
    </row>
    <row r="14664" spans="3:17" x14ac:dyDescent="0.25">
      <c r="C14664" s="12"/>
      <c r="D14664" s="7"/>
      <c r="P14664" s="14"/>
      <c r="Q14664" s="13"/>
    </row>
    <row r="14665" spans="3:17" x14ac:dyDescent="0.25">
      <c r="C14665" s="12"/>
      <c r="D14665" s="7"/>
      <c r="P14665" s="14"/>
      <c r="Q14665" s="13"/>
    </row>
    <row r="14666" spans="3:17" x14ac:dyDescent="0.25">
      <c r="C14666" s="12"/>
      <c r="D14666" s="7"/>
      <c r="P14666" s="14"/>
      <c r="Q14666" s="13"/>
    </row>
    <row r="14667" spans="3:17" x14ac:dyDescent="0.25">
      <c r="C14667" s="12"/>
      <c r="D14667" s="7"/>
      <c r="P14667" s="14"/>
      <c r="Q14667" s="13"/>
    </row>
    <row r="14668" spans="3:17" x14ac:dyDescent="0.25">
      <c r="C14668" s="12"/>
      <c r="D14668" s="7"/>
      <c r="P14668" s="14"/>
      <c r="Q14668" s="13"/>
    </row>
    <row r="14669" spans="3:17" x14ac:dyDescent="0.25">
      <c r="C14669" s="12"/>
      <c r="D14669" s="7"/>
      <c r="P14669" s="14"/>
      <c r="Q14669" s="13"/>
    </row>
    <row r="14670" spans="3:17" x14ac:dyDescent="0.25">
      <c r="C14670" s="12"/>
      <c r="D14670" s="7"/>
      <c r="P14670" s="14"/>
      <c r="Q14670" s="13"/>
    </row>
    <row r="14671" spans="3:17" x14ac:dyDescent="0.25">
      <c r="C14671" s="12"/>
      <c r="D14671" s="7"/>
      <c r="P14671" s="14"/>
      <c r="Q14671" s="13"/>
    </row>
    <row r="14672" spans="3:17" x14ac:dyDescent="0.25">
      <c r="C14672" s="12"/>
      <c r="D14672" s="7"/>
      <c r="P14672" s="14"/>
      <c r="Q14672" s="13"/>
    </row>
    <row r="14673" spans="3:17" x14ac:dyDescent="0.25">
      <c r="C14673" s="12"/>
      <c r="D14673" s="7"/>
      <c r="P14673" s="14"/>
      <c r="Q14673" s="13"/>
    </row>
    <row r="14674" spans="3:17" x14ac:dyDescent="0.25">
      <c r="C14674" s="12"/>
      <c r="D14674" s="7"/>
      <c r="P14674" s="14"/>
      <c r="Q14674" s="13"/>
    </row>
    <row r="14675" spans="3:17" x14ac:dyDescent="0.25">
      <c r="C14675" s="12"/>
      <c r="D14675" s="7"/>
      <c r="P14675" s="14"/>
      <c r="Q14675" s="13"/>
    </row>
    <row r="14676" spans="3:17" x14ac:dyDescent="0.25">
      <c r="C14676" s="12"/>
      <c r="D14676" s="7"/>
      <c r="P14676" s="14"/>
      <c r="Q14676" s="13"/>
    </row>
    <row r="14677" spans="3:17" x14ac:dyDescent="0.25">
      <c r="C14677" s="12"/>
      <c r="D14677" s="7"/>
      <c r="P14677" s="14"/>
      <c r="Q14677" s="13"/>
    </row>
    <row r="14678" spans="3:17" x14ac:dyDescent="0.25">
      <c r="C14678" s="12"/>
      <c r="D14678" s="7"/>
      <c r="P14678" s="14"/>
      <c r="Q14678" s="13"/>
    </row>
    <row r="14679" spans="3:17" x14ac:dyDescent="0.25">
      <c r="C14679" s="12"/>
      <c r="D14679" s="7"/>
      <c r="P14679" s="14"/>
      <c r="Q14679" s="13"/>
    </row>
    <row r="14680" spans="3:17" x14ac:dyDescent="0.25">
      <c r="C14680" s="12"/>
      <c r="D14680" s="7"/>
      <c r="P14680" s="14"/>
      <c r="Q14680" s="13"/>
    </row>
    <row r="14681" spans="3:17" x14ac:dyDescent="0.25">
      <c r="C14681" s="12"/>
      <c r="D14681" s="7"/>
      <c r="P14681" s="14"/>
      <c r="Q14681" s="13"/>
    </row>
    <row r="14682" spans="3:17" x14ac:dyDescent="0.25">
      <c r="C14682" s="12"/>
      <c r="D14682" s="7"/>
      <c r="P14682" s="14"/>
      <c r="Q14682" s="13"/>
    </row>
    <row r="14683" spans="3:17" x14ac:dyDescent="0.25">
      <c r="C14683" s="12"/>
      <c r="D14683" s="7"/>
      <c r="P14683" s="14"/>
      <c r="Q14683" s="13"/>
    </row>
    <row r="14684" spans="3:17" x14ac:dyDescent="0.25">
      <c r="C14684" s="12"/>
      <c r="D14684" s="7"/>
      <c r="P14684" s="14"/>
      <c r="Q14684" s="13"/>
    </row>
    <row r="14685" spans="3:17" x14ac:dyDescent="0.25">
      <c r="C14685" s="12"/>
      <c r="D14685" s="7"/>
      <c r="P14685" s="14"/>
      <c r="Q14685" s="13"/>
    </row>
    <row r="14686" spans="3:17" x14ac:dyDescent="0.25">
      <c r="C14686" s="12"/>
      <c r="D14686" s="7"/>
      <c r="P14686" s="14"/>
      <c r="Q14686" s="13"/>
    </row>
    <row r="14687" spans="3:17" x14ac:dyDescent="0.25">
      <c r="C14687" s="12"/>
      <c r="D14687" s="7"/>
      <c r="P14687" s="14"/>
      <c r="Q14687" s="13"/>
    </row>
    <row r="14688" spans="3:17" x14ac:dyDescent="0.25">
      <c r="C14688" s="12"/>
      <c r="D14688" s="7"/>
      <c r="P14688" s="14"/>
      <c r="Q14688" s="13"/>
    </row>
    <row r="14689" spans="3:17" x14ac:dyDescent="0.25">
      <c r="C14689" s="12"/>
      <c r="D14689" s="7"/>
      <c r="P14689" s="14"/>
      <c r="Q14689" s="13"/>
    </row>
    <row r="14690" spans="3:17" x14ac:dyDescent="0.25">
      <c r="C14690" s="12"/>
      <c r="D14690" s="7"/>
      <c r="P14690" s="14"/>
      <c r="Q14690" s="13"/>
    </row>
    <row r="14691" spans="3:17" x14ac:dyDescent="0.25">
      <c r="C14691" s="12"/>
      <c r="D14691" s="7"/>
      <c r="P14691" s="14"/>
      <c r="Q14691" s="13"/>
    </row>
    <row r="14692" spans="3:17" x14ac:dyDescent="0.25">
      <c r="C14692" s="12"/>
      <c r="D14692" s="7"/>
      <c r="P14692" s="14"/>
      <c r="Q14692" s="13"/>
    </row>
    <row r="14693" spans="3:17" x14ac:dyDescent="0.25">
      <c r="C14693" s="12"/>
      <c r="D14693" s="7"/>
      <c r="P14693" s="14"/>
      <c r="Q14693" s="13"/>
    </row>
    <row r="14694" spans="3:17" x14ac:dyDescent="0.25">
      <c r="C14694" s="12"/>
      <c r="D14694" s="7"/>
      <c r="P14694" s="14"/>
      <c r="Q14694" s="13"/>
    </row>
    <row r="14695" spans="3:17" x14ac:dyDescent="0.25">
      <c r="C14695" s="12"/>
      <c r="D14695" s="7"/>
      <c r="P14695" s="14"/>
      <c r="Q14695" s="13"/>
    </row>
    <row r="14696" spans="3:17" x14ac:dyDescent="0.25">
      <c r="C14696" s="12"/>
      <c r="D14696" s="7"/>
      <c r="P14696" s="14"/>
      <c r="Q14696" s="13"/>
    </row>
    <row r="14697" spans="3:17" x14ac:dyDescent="0.25">
      <c r="C14697" s="12"/>
      <c r="D14697" s="7"/>
      <c r="P14697" s="14"/>
      <c r="Q14697" s="13"/>
    </row>
    <row r="14698" spans="3:17" x14ac:dyDescent="0.25">
      <c r="C14698" s="12"/>
      <c r="D14698" s="7"/>
      <c r="P14698" s="14"/>
      <c r="Q14698" s="13"/>
    </row>
    <row r="14699" spans="3:17" x14ac:dyDescent="0.25">
      <c r="C14699" s="12"/>
      <c r="D14699" s="7"/>
      <c r="P14699" s="14"/>
      <c r="Q14699" s="13"/>
    </row>
    <row r="14700" spans="3:17" x14ac:dyDescent="0.25">
      <c r="C14700" s="12"/>
      <c r="D14700" s="7"/>
      <c r="P14700" s="14"/>
      <c r="Q14700" s="13"/>
    </row>
    <row r="14701" spans="3:17" x14ac:dyDescent="0.25">
      <c r="C14701" s="12"/>
      <c r="D14701" s="7"/>
      <c r="P14701" s="14"/>
      <c r="Q14701" s="13"/>
    </row>
    <row r="14702" spans="3:17" x14ac:dyDescent="0.25">
      <c r="C14702" s="12"/>
      <c r="D14702" s="7"/>
      <c r="P14702" s="14"/>
      <c r="Q14702" s="13"/>
    </row>
    <row r="14703" spans="3:17" x14ac:dyDescent="0.25">
      <c r="C14703" s="12"/>
      <c r="D14703" s="7"/>
      <c r="P14703" s="14"/>
      <c r="Q14703" s="13"/>
    </row>
    <row r="14704" spans="3:17" x14ac:dyDescent="0.25">
      <c r="C14704" s="12"/>
      <c r="D14704" s="7"/>
      <c r="P14704" s="14"/>
      <c r="Q14704" s="13"/>
    </row>
    <row r="14705" spans="3:17" x14ac:dyDescent="0.25">
      <c r="C14705" s="12"/>
      <c r="D14705" s="7"/>
      <c r="P14705" s="14"/>
      <c r="Q14705" s="13"/>
    </row>
    <row r="14706" spans="3:17" x14ac:dyDescent="0.25">
      <c r="C14706" s="12"/>
      <c r="D14706" s="7"/>
      <c r="P14706" s="14"/>
      <c r="Q14706" s="13"/>
    </row>
    <row r="14707" spans="3:17" x14ac:dyDescent="0.25">
      <c r="C14707" s="12"/>
      <c r="D14707" s="7"/>
      <c r="P14707" s="14"/>
      <c r="Q14707" s="13"/>
    </row>
    <row r="14708" spans="3:17" x14ac:dyDescent="0.25">
      <c r="C14708" s="12"/>
      <c r="D14708" s="7"/>
      <c r="P14708" s="14"/>
      <c r="Q14708" s="13"/>
    </row>
    <row r="14709" spans="3:17" x14ac:dyDescent="0.25">
      <c r="C14709" s="12"/>
      <c r="D14709" s="7"/>
      <c r="P14709" s="14"/>
      <c r="Q14709" s="13"/>
    </row>
    <row r="14710" spans="3:17" x14ac:dyDescent="0.25">
      <c r="C14710" s="12"/>
      <c r="D14710" s="7"/>
      <c r="P14710" s="14"/>
      <c r="Q14710" s="13"/>
    </row>
    <row r="14711" spans="3:17" x14ac:dyDescent="0.25">
      <c r="C14711" s="12"/>
      <c r="D14711" s="7"/>
      <c r="P14711" s="14"/>
      <c r="Q14711" s="13"/>
    </row>
    <row r="14712" spans="3:17" x14ac:dyDescent="0.25">
      <c r="C14712" s="12"/>
      <c r="D14712" s="7"/>
      <c r="P14712" s="14"/>
      <c r="Q14712" s="13"/>
    </row>
    <row r="14713" spans="3:17" x14ac:dyDescent="0.25">
      <c r="C14713" s="12"/>
      <c r="D14713" s="7"/>
      <c r="P14713" s="14"/>
      <c r="Q14713" s="13"/>
    </row>
    <row r="14714" spans="3:17" x14ac:dyDescent="0.25">
      <c r="C14714" s="12"/>
      <c r="D14714" s="7"/>
      <c r="P14714" s="14"/>
      <c r="Q14714" s="13"/>
    </row>
    <row r="14715" spans="3:17" x14ac:dyDescent="0.25">
      <c r="C14715" s="12"/>
      <c r="D14715" s="7"/>
      <c r="P14715" s="14"/>
      <c r="Q14715" s="13"/>
    </row>
    <row r="14716" spans="3:17" x14ac:dyDescent="0.25">
      <c r="C14716" s="12"/>
      <c r="D14716" s="7"/>
      <c r="P14716" s="14"/>
      <c r="Q14716" s="13"/>
    </row>
    <row r="14717" spans="3:17" x14ac:dyDescent="0.25">
      <c r="C14717" s="12"/>
      <c r="D14717" s="7"/>
      <c r="P14717" s="14"/>
      <c r="Q14717" s="13"/>
    </row>
    <row r="14718" spans="3:17" x14ac:dyDescent="0.25">
      <c r="C14718" s="12"/>
      <c r="D14718" s="7"/>
      <c r="P14718" s="14"/>
      <c r="Q14718" s="13"/>
    </row>
    <row r="14719" spans="3:17" x14ac:dyDescent="0.25">
      <c r="C14719" s="12"/>
      <c r="D14719" s="7"/>
      <c r="P14719" s="14"/>
      <c r="Q14719" s="13"/>
    </row>
    <row r="14720" spans="3:17" x14ac:dyDescent="0.25">
      <c r="C14720" s="12"/>
      <c r="D14720" s="7"/>
      <c r="P14720" s="14"/>
      <c r="Q14720" s="13"/>
    </row>
    <row r="14721" spans="3:17" x14ac:dyDescent="0.25">
      <c r="C14721" s="12"/>
      <c r="D14721" s="7"/>
      <c r="P14721" s="14"/>
      <c r="Q14721" s="13"/>
    </row>
    <row r="14722" spans="3:17" x14ac:dyDescent="0.25">
      <c r="C14722" s="12"/>
      <c r="D14722" s="7"/>
      <c r="P14722" s="14"/>
      <c r="Q14722" s="13"/>
    </row>
    <row r="14723" spans="3:17" x14ac:dyDescent="0.25">
      <c r="C14723" s="12"/>
      <c r="D14723" s="7"/>
      <c r="P14723" s="14"/>
      <c r="Q14723" s="13"/>
    </row>
    <row r="14724" spans="3:17" x14ac:dyDescent="0.25">
      <c r="C14724" s="12"/>
      <c r="D14724" s="7"/>
      <c r="P14724" s="14"/>
      <c r="Q14724" s="13"/>
    </row>
    <row r="14725" spans="3:17" x14ac:dyDescent="0.25">
      <c r="C14725" s="12"/>
      <c r="D14725" s="7"/>
      <c r="P14725" s="14"/>
      <c r="Q14725" s="13"/>
    </row>
    <row r="14726" spans="3:17" x14ac:dyDescent="0.25">
      <c r="C14726" s="12"/>
      <c r="D14726" s="7"/>
      <c r="P14726" s="14"/>
      <c r="Q14726" s="13"/>
    </row>
    <row r="14727" spans="3:17" x14ac:dyDescent="0.25">
      <c r="C14727" s="12"/>
      <c r="D14727" s="7"/>
      <c r="P14727" s="14"/>
      <c r="Q14727" s="13"/>
    </row>
    <row r="14728" spans="3:17" x14ac:dyDescent="0.25">
      <c r="C14728" s="12"/>
      <c r="D14728" s="7"/>
      <c r="P14728" s="14"/>
      <c r="Q14728" s="13"/>
    </row>
    <row r="14729" spans="3:17" x14ac:dyDescent="0.25">
      <c r="C14729" s="12"/>
      <c r="D14729" s="7"/>
      <c r="P14729" s="14"/>
      <c r="Q14729" s="13"/>
    </row>
    <row r="14730" spans="3:17" x14ac:dyDescent="0.25">
      <c r="C14730" s="12"/>
      <c r="D14730" s="7"/>
      <c r="P14730" s="14"/>
      <c r="Q14730" s="13"/>
    </row>
    <row r="14731" spans="3:17" x14ac:dyDescent="0.25">
      <c r="C14731" s="12"/>
      <c r="D14731" s="7"/>
      <c r="P14731" s="14"/>
      <c r="Q14731" s="13"/>
    </row>
    <row r="14732" spans="3:17" x14ac:dyDescent="0.25">
      <c r="C14732" s="12"/>
      <c r="D14732" s="7"/>
      <c r="P14732" s="14"/>
      <c r="Q14732" s="13"/>
    </row>
    <row r="14733" spans="3:17" x14ac:dyDescent="0.25">
      <c r="C14733" s="12"/>
      <c r="D14733" s="7"/>
      <c r="P14733" s="14"/>
      <c r="Q14733" s="13"/>
    </row>
    <row r="14734" spans="3:17" x14ac:dyDescent="0.25">
      <c r="C14734" s="12"/>
      <c r="D14734" s="7"/>
      <c r="P14734" s="14"/>
      <c r="Q14734" s="13"/>
    </row>
    <row r="14735" spans="3:17" x14ac:dyDescent="0.25">
      <c r="C14735" s="12"/>
      <c r="D14735" s="7"/>
      <c r="P14735" s="14"/>
      <c r="Q14735" s="13"/>
    </row>
    <row r="14736" spans="3:17" x14ac:dyDescent="0.25">
      <c r="C14736" s="12"/>
      <c r="D14736" s="7"/>
      <c r="P14736" s="14"/>
      <c r="Q14736" s="13"/>
    </row>
    <row r="14737" spans="3:17" x14ac:dyDescent="0.25">
      <c r="C14737" s="12"/>
      <c r="D14737" s="7"/>
      <c r="P14737" s="14"/>
      <c r="Q14737" s="13"/>
    </row>
    <row r="14738" spans="3:17" x14ac:dyDescent="0.25">
      <c r="C14738" s="12"/>
      <c r="D14738" s="7"/>
      <c r="P14738" s="14"/>
      <c r="Q14738" s="13"/>
    </row>
    <row r="14739" spans="3:17" x14ac:dyDescent="0.25">
      <c r="C14739" s="12"/>
      <c r="D14739" s="7"/>
      <c r="P14739" s="14"/>
      <c r="Q14739" s="13"/>
    </row>
    <row r="14740" spans="3:17" x14ac:dyDescent="0.25">
      <c r="C14740" s="12"/>
      <c r="D14740" s="7"/>
      <c r="P14740" s="14"/>
      <c r="Q14740" s="13"/>
    </row>
    <row r="14741" spans="3:17" x14ac:dyDescent="0.25">
      <c r="C14741" s="12"/>
      <c r="D14741" s="7"/>
      <c r="P14741" s="14"/>
      <c r="Q14741" s="13"/>
    </row>
    <row r="14742" spans="3:17" x14ac:dyDescent="0.25">
      <c r="C14742" s="12"/>
      <c r="D14742" s="7"/>
      <c r="P14742" s="14"/>
      <c r="Q14742" s="13"/>
    </row>
    <row r="14743" spans="3:17" x14ac:dyDescent="0.25">
      <c r="C14743" s="12"/>
      <c r="D14743" s="7"/>
      <c r="P14743" s="14"/>
      <c r="Q14743" s="13"/>
    </row>
    <row r="14744" spans="3:17" x14ac:dyDescent="0.25">
      <c r="C14744" s="12"/>
      <c r="D14744" s="7"/>
      <c r="P14744" s="14"/>
      <c r="Q14744" s="13"/>
    </row>
    <row r="14745" spans="3:17" x14ac:dyDescent="0.25">
      <c r="C14745" s="12"/>
      <c r="D14745" s="7"/>
      <c r="P14745" s="14"/>
      <c r="Q14745" s="13"/>
    </row>
    <row r="14746" spans="3:17" x14ac:dyDescent="0.25">
      <c r="C14746" s="12"/>
      <c r="D14746" s="7"/>
      <c r="P14746" s="14"/>
      <c r="Q14746" s="13"/>
    </row>
    <row r="14747" spans="3:17" x14ac:dyDescent="0.25">
      <c r="C14747" s="12"/>
      <c r="D14747" s="7"/>
      <c r="P14747" s="14"/>
      <c r="Q14747" s="13"/>
    </row>
    <row r="14748" spans="3:17" x14ac:dyDescent="0.25">
      <c r="C14748" s="12"/>
      <c r="D14748" s="7"/>
      <c r="P14748" s="14"/>
      <c r="Q14748" s="13"/>
    </row>
    <row r="14749" spans="3:17" x14ac:dyDescent="0.25">
      <c r="C14749" s="12"/>
      <c r="D14749" s="7"/>
      <c r="P14749" s="14"/>
      <c r="Q14749" s="13"/>
    </row>
    <row r="14750" spans="3:17" x14ac:dyDescent="0.25">
      <c r="C14750" s="12"/>
      <c r="D14750" s="7"/>
      <c r="P14750" s="14"/>
      <c r="Q14750" s="13"/>
    </row>
    <row r="14751" spans="3:17" x14ac:dyDescent="0.25">
      <c r="C14751" s="12"/>
      <c r="D14751" s="7"/>
      <c r="P14751" s="14"/>
      <c r="Q14751" s="13"/>
    </row>
    <row r="14752" spans="3:17" x14ac:dyDescent="0.25">
      <c r="C14752" s="12"/>
      <c r="D14752" s="7"/>
      <c r="P14752" s="14"/>
      <c r="Q14752" s="13"/>
    </row>
    <row r="14753" spans="3:17" x14ac:dyDescent="0.25">
      <c r="C14753" s="12"/>
      <c r="D14753" s="7"/>
      <c r="P14753" s="14"/>
      <c r="Q14753" s="13"/>
    </row>
    <row r="14754" spans="3:17" x14ac:dyDescent="0.25">
      <c r="C14754" s="12"/>
      <c r="D14754" s="7"/>
      <c r="P14754" s="14"/>
      <c r="Q14754" s="13"/>
    </row>
    <row r="14755" spans="3:17" x14ac:dyDescent="0.25">
      <c r="C14755" s="12"/>
      <c r="D14755" s="7"/>
      <c r="P14755" s="14"/>
      <c r="Q14755" s="13"/>
    </row>
    <row r="14756" spans="3:17" x14ac:dyDescent="0.25">
      <c r="C14756" s="12"/>
      <c r="D14756" s="7"/>
      <c r="P14756" s="14"/>
      <c r="Q14756" s="13"/>
    </row>
    <row r="14757" spans="3:17" x14ac:dyDescent="0.25">
      <c r="C14757" s="12"/>
      <c r="D14757" s="7"/>
      <c r="P14757" s="14"/>
      <c r="Q14757" s="13"/>
    </row>
    <row r="14758" spans="3:17" x14ac:dyDescent="0.25">
      <c r="C14758" s="12"/>
      <c r="D14758" s="7"/>
      <c r="P14758" s="14"/>
      <c r="Q14758" s="13"/>
    </row>
    <row r="14759" spans="3:17" x14ac:dyDescent="0.25">
      <c r="C14759" s="12"/>
      <c r="D14759" s="7"/>
      <c r="P14759" s="14"/>
      <c r="Q14759" s="13"/>
    </row>
    <row r="14760" spans="3:17" x14ac:dyDescent="0.25">
      <c r="C14760" s="12"/>
      <c r="D14760" s="7"/>
      <c r="P14760" s="14"/>
      <c r="Q14760" s="13"/>
    </row>
    <row r="14761" spans="3:17" x14ac:dyDescent="0.25">
      <c r="C14761" s="12"/>
      <c r="D14761" s="7"/>
      <c r="P14761" s="14"/>
      <c r="Q14761" s="13"/>
    </row>
    <row r="14762" spans="3:17" x14ac:dyDescent="0.25">
      <c r="C14762" s="12"/>
      <c r="D14762" s="7"/>
      <c r="P14762" s="14"/>
      <c r="Q14762" s="13"/>
    </row>
    <row r="14763" spans="3:17" x14ac:dyDescent="0.25">
      <c r="C14763" s="12"/>
      <c r="D14763" s="7"/>
      <c r="P14763" s="14"/>
      <c r="Q14763" s="13"/>
    </row>
    <row r="14764" spans="3:17" x14ac:dyDescent="0.25">
      <c r="C14764" s="12"/>
      <c r="D14764" s="7"/>
      <c r="P14764" s="14"/>
      <c r="Q14764" s="13"/>
    </row>
    <row r="14765" spans="3:17" x14ac:dyDescent="0.25">
      <c r="C14765" s="12"/>
      <c r="D14765" s="7"/>
      <c r="P14765" s="14"/>
      <c r="Q14765" s="13"/>
    </row>
    <row r="14766" spans="3:17" x14ac:dyDescent="0.25">
      <c r="C14766" s="12"/>
      <c r="D14766" s="7"/>
      <c r="P14766" s="14"/>
      <c r="Q14766" s="13"/>
    </row>
    <row r="14767" spans="3:17" x14ac:dyDescent="0.25">
      <c r="C14767" s="12"/>
      <c r="D14767" s="7"/>
      <c r="P14767" s="14"/>
      <c r="Q14767" s="13"/>
    </row>
    <row r="14768" spans="3:17" x14ac:dyDescent="0.25">
      <c r="C14768" s="12"/>
      <c r="D14768" s="7"/>
      <c r="P14768" s="14"/>
      <c r="Q14768" s="13"/>
    </row>
    <row r="14769" spans="3:17" x14ac:dyDescent="0.25">
      <c r="C14769" s="12"/>
      <c r="D14769" s="7"/>
      <c r="P14769" s="14"/>
      <c r="Q14769" s="13"/>
    </row>
    <row r="14770" spans="3:17" x14ac:dyDescent="0.25">
      <c r="C14770" s="12"/>
      <c r="D14770" s="7"/>
      <c r="P14770" s="14"/>
      <c r="Q14770" s="13"/>
    </row>
    <row r="14771" spans="3:17" x14ac:dyDescent="0.25">
      <c r="C14771" s="12"/>
      <c r="D14771" s="7"/>
      <c r="P14771" s="14"/>
      <c r="Q14771" s="13"/>
    </row>
    <row r="14772" spans="3:17" x14ac:dyDescent="0.25">
      <c r="C14772" s="12"/>
      <c r="D14772" s="7"/>
      <c r="P14772" s="14"/>
      <c r="Q14772" s="13"/>
    </row>
    <row r="14773" spans="3:17" x14ac:dyDescent="0.25">
      <c r="C14773" s="12"/>
      <c r="D14773" s="7"/>
      <c r="P14773" s="14"/>
      <c r="Q14773" s="13"/>
    </row>
    <row r="14774" spans="3:17" x14ac:dyDescent="0.25">
      <c r="C14774" s="12"/>
      <c r="D14774" s="7"/>
      <c r="P14774" s="14"/>
      <c r="Q14774" s="13"/>
    </row>
    <row r="14775" spans="3:17" x14ac:dyDescent="0.25">
      <c r="C14775" s="12"/>
      <c r="D14775" s="7"/>
      <c r="P14775" s="14"/>
      <c r="Q14775" s="13"/>
    </row>
    <row r="14776" spans="3:17" x14ac:dyDescent="0.25">
      <c r="C14776" s="12"/>
      <c r="D14776" s="7"/>
      <c r="P14776" s="14"/>
      <c r="Q14776" s="13"/>
    </row>
    <row r="14777" spans="3:17" x14ac:dyDescent="0.25">
      <c r="C14777" s="12"/>
      <c r="D14777" s="7"/>
      <c r="P14777" s="14"/>
      <c r="Q14777" s="13"/>
    </row>
    <row r="14778" spans="3:17" x14ac:dyDescent="0.25">
      <c r="C14778" s="12"/>
      <c r="D14778" s="7"/>
      <c r="P14778" s="14"/>
      <c r="Q14778" s="13"/>
    </row>
    <row r="14779" spans="3:17" x14ac:dyDescent="0.25">
      <c r="C14779" s="12"/>
      <c r="D14779" s="7"/>
      <c r="P14779" s="14"/>
      <c r="Q14779" s="13"/>
    </row>
    <row r="14780" spans="3:17" x14ac:dyDescent="0.25">
      <c r="C14780" s="12"/>
      <c r="D14780" s="7"/>
      <c r="P14780" s="14"/>
      <c r="Q14780" s="13"/>
    </row>
    <row r="14781" spans="3:17" x14ac:dyDescent="0.25">
      <c r="C14781" s="12"/>
      <c r="D14781" s="7"/>
      <c r="P14781" s="14"/>
      <c r="Q14781" s="13"/>
    </row>
    <row r="14782" spans="3:17" x14ac:dyDescent="0.25">
      <c r="C14782" s="12"/>
      <c r="D14782" s="7"/>
      <c r="P14782" s="14"/>
      <c r="Q14782" s="13"/>
    </row>
    <row r="14783" spans="3:17" x14ac:dyDescent="0.25">
      <c r="C14783" s="12"/>
      <c r="D14783" s="7"/>
      <c r="P14783" s="14"/>
      <c r="Q14783" s="13"/>
    </row>
    <row r="14784" spans="3:17" x14ac:dyDescent="0.25">
      <c r="C14784" s="12"/>
      <c r="D14784" s="7"/>
      <c r="P14784" s="14"/>
      <c r="Q14784" s="13"/>
    </row>
    <row r="14785" spans="3:17" x14ac:dyDescent="0.25">
      <c r="C14785" s="12"/>
      <c r="D14785" s="7"/>
      <c r="P14785" s="14"/>
      <c r="Q14785" s="13"/>
    </row>
    <row r="14786" spans="3:17" x14ac:dyDescent="0.25">
      <c r="C14786" s="12"/>
      <c r="D14786" s="7"/>
      <c r="P14786" s="14"/>
      <c r="Q14786" s="13"/>
    </row>
    <row r="14787" spans="3:17" x14ac:dyDescent="0.25">
      <c r="C14787" s="12"/>
      <c r="D14787" s="7"/>
      <c r="P14787" s="14"/>
      <c r="Q14787" s="13"/>
    </row>
    <row r="14788" spans="3:17" x14ac:dyDescent="0.25">
      <c r="C14788" s="12"/>
      <c r="D14788" s="7"/>
      <c r="P14788" s="14"/>
      <c r="Q14788" s="13"/>
    </row>
    <row r="14789" spans="3:17" x14ac:dyDescent="0.25">
      <c r="C14789" s="12"/>
      <c r="D14789" s="7"/>
      <c r="P14789" s="14"/>
      <c r="Q14789" s="13"/>
    </row>
    <row r="14790" spans="3:17" x14ac:dyDescent="0.25">
      <c r="C14790" s="12"/>
      <c r="D14790" s="7"/>
      <c r="P14790" s="14"/>
      <c r="Q14790" s="13"/>
    </row>
    <row r="14791" spans="3:17" x14ac:dyDescent="0.25">
      <c r="C14791" s="12"/>
      <c r="D14791" s="7"/>
      <c r="P14791" s="14"/>
      <c r="Q14791" s="13"/>
    </row>
    <row r="14792" spans="3:17" x14ac:dyDescent="0.25">
      <c r="C14792" s="12"/>
      <c r="D14792" s="7"/>
      <c r="P14792" s="14"/>
      <c r="Q14792" s="13"/>
    </row>
    <row r="14793" spans="3:17" x14ac:dyDescent="0.25">
      <c r="C14793" s="12"/>
      <c r="D14793" s="7"/>
      <c r="P14793" s="14"/>
      <c r="Q14793" s="13"/>
    </row>
    <row r="14794" spans="3:17" x14ac:dyDescent="0.25">
      <c r="C14794" s="12"/>
      <c r="D14794" s="7"/>
      <c r="P14794" s="14"/>
      <c r="Q14794" s="13"/>
    </row>
    <row r="14795" spans="3:17" x14ac:dyDescent="0.25">
      <c r="C14795" s="12"/>
      <c r="D14795" s="7"/>
      <c r="P14795" s="14"/>
      <c r="Q14795" s="13"/>
    </row>
    <row r="14796" spans="3:17" x14ac:dyDescent="0.25">
      <c r="C14796" s="12"/>
      <c r="D14796" s="7"/>
      <c r="P14796" s="14"/>
      <c r="Q14796" s="13"/>
    </row>
    <row r="14797" spans="3:17" x14ac:dyDescent="0.25">
      <c r="C14797" s="12"/>
      <c r="D14797" s="7"/>
      <c r="P14797" s="14"/>
      <c r="Q14797" s="13"/>
    </row>
    <row r="14798" spans="3:17" x14ac:dyDescent="0.25">
      <c r="C14798" s="12"/>
      <c r="D14798" s="7"/>
      <c r="P14798" s="14"/>
      <c r="Q14798" s="13"/>
    </row>
    <row r="14799" spans="3:17" x14ac:dyDescent="0.25">
      <c r="C14799" s="12"/>
      <c r="D14799" s="7"/>
      <c r="P14799" s="14"/>
      <c r="Q14799" s="13"/>
    </row>
    <row r="14800" spans="3:17" x14ac:dyDescent="0.25">
      <c r="C14800" s="12"/>
      <c r="D14800" s="7"/>
      <c r="P14800" s="14"/>
      <c r="Q14800" s="13"/>
    </row>
    <row r="14801" spans="3:17" x14ac:dyDescent="0.25">
      <c r="C14801" s="12"/>
      <c r="D14801" s="7"/>
      <c r="P14801" s="14"/>
      <c r="Q14801" s="13"/>
    </row>
    <row r="14802" spans="3:17" x14ac:dyDescent="0.25">
      <c r="C14802" s="12"/>
      <c r="D14802" s="7"/>
      <c r="P14802" s="14"/>
      <c r="Q14802" s="13"/>
    </row>
    <row r="14803" spans="3:17" x14ac:dyDescent="0.25">
      <c r="C14803" s="12"/>
      <c r="D14803" s="7"/>
      <c r="P14803" s="14"/>
      <c r="Q14803" s="13"/>
    </row>
    <row r="14804" spans="3:17" x14ac:dyDescent="0.25">
      <c r="C14804" s="12"/>
      <c r="D14804" s="7"/>
      <c r="P14804" s="14"/>
      <c r="Q14804" s="13"/>
    </row>
    <row r="14805" spans="3:17" x14ac:dyDescent="0.25">
      <c r="C14805" s="12"/>
      <c r="D14805" s="7"/>
      <c r="P14805" s="14"/>
      <c r="Q14805" s="13"/>
    </row>
    <row r="14806" spans="3:17" x14ac:dyDescent="0.25">
      <c r="C14806" s="12"/>
      <c r="D14806" s="7"/>
      <c r="P14806" s="14"/>
      <c r="Q14806" s="13"/>
    </row>
    <row r="14807" spans="3:17" x14ac:dyDescent="0.25">
      <c r="C14807" s="12"/>
      <c r="D14807" s="7"/>
      <c r="P14807" s="14"/>
      <c r="Q14807" s="13"/>
    </row>
    <row r="14808" spans="3:17" x14ac:dyDescent="0.25">
      <c r="C14808" s="12"/>
      <c r="D14808" s="7"/>
      <c r="P14808" s="14"/>
      <c r="Q14808" s="13"/>
    </row>
    <row r="14809" spans="3:17" x14ac:dyDescent="0.25">
      <c r="C14809" s="12"/>
      <c r="D14809" s="7"/>
      <c r="P14809" s="14"/>
      <c r="Q14809" s="13"/>
    </row>
    <row r="14810" spans="3:17" x14ac:dyDescent="0.25">
      <c r="C14810" s="12"/>
      <c r="D14810" s="7"/>
      <c r="P14810" s="14"/>
      <c r="Q14810" s="13"/>
    </row>
    <row r="14811" spans="3:17" x14ac:dyDescent="0.25">
      <c r="C14811" s="12"/>
      <c r="D14811" s="7"/>
      <c r="P14811" s="14"/>
      <c r="Q14811" s="13"/>
    </row>
    <row r="14812" spans="3:17" x14ac:dyDescent="0.25">
      <c r="C14812" s="12"/>
      <c r="D14812" s="7"/>
      <c r="P14812" s="14"/>
      <c r="Q14812" s="13"/>
    </row>
    <row r="14813" spans="3:17" x14ac:dyDescent="0.25">
      <c r="C14813" s="12"/>
      <c r="D14813" s="7"/>
      <c r="P14813" s="14"/>
      <c r="Q14813" s="13"/>
    </row>
    <row r="14814" spans="3:17" x14ac:dyDescent="0.25">
      <c r="C14814" s="12"/>
      <c r="D14814" s="7"/>
      <c r="P14814" s="14"/>
      <c r="Q14814" s="13"/>
    </row>
    <row r="14815" spans="3:17" x14ac:dyDescent="0.25">
      <c r="C14815" s="12"/>
      <c r="D14815" s="7"/>
      <c r="P14815" s="14"/>
      <c r="Q14815" s="13"/>
    </row>
    <row r="14816" spans="3:17" x14ac:dyDescent="0.25">
      <c r="C14816" s="12"/>
      <c r="D14816" s="7"/>
      <c r="P14816" s="14"/>
      <c r="Q14816" s="13"/>
    </row>
    <row r="14817" spans="3:17" x14ac:dyDescent="0.25">
      <c r="C14817" s="12"/>
      <c r="D14817" s="7"/>
      <c r="P14817" s="14"/>
      <c r="Q14817" s="13"/>
    </row>
    <row r="14818" spans="3:17" x14ac:dyDescent="0.25">
      <c r="C14818" s="12"/>
      <c r="D14818" s="7"/>
      <c r="P14818" s="14"/>
      <c r="Q14818" s="13"/>
    </row>
    <row r="14819" spans="3:17" x14ac:dyDescent="0.25">
      <c r="C14819" s="12"/>
      <c r="D14819" s="7"/>
      <c r="P14819" s="14"/>
      <c r="Q14819" s="13"/>
    </row>
    <row r="14820" spans="3:17" x14ac:dyDescent="0.25">
      <c r="C14820" s="12"/>
      <c r="D14820" s="7"/>
      <c r="P14820" s="14"/>
      <c r="Q14820" s="13"/>
    </row>
    <row r="14821" spans="3:17" x14ac:dyDescent="0.25">
      <c r="C14821" s="12"/>
      <c r="D14821" s="7"/>
      <c r="P14821" s="14"/>
      <c r="Q14821" s="13"/>
    </row>
    <row r="14822" spans="3:17" x14ac:dyDescent="0.25">
      <c r="C14822" s="12"/>
      <c r="D14822" s="7"/>
      <c r="P14822" s="14"/>
      <c r="Q14822" s="13"/>
    </row>
    <row r="14823" spans="3:17" x14ac:dyDescent="0.25">
      <c r="C14823" s="12"/>
      <c r="D14823" s="7"/>
      <c r="P14823" s="14"/>
      <c r="Q14823" s="13"/>
    </row>
    <row r="14824" spans="3:17" x14ac:dyDescent="0.25">
      <c r="C14824" s="12"/>
      <c r="D14824" s="7"/>
      <c r="P14824" s="14"/>
      <c r="Q14824" s="13"/>
    </row>
    <row r="14825" spans="3:17" x14ac:dyDescent="0.25">
      <c r="C14825" s="12"/>
      <c r="D14825" s="7"/>
      <c r="P14825" s="14"/>
      <c r="Q14825" s="13"/>
    </row>
    <row r="14826" spans="3:17" x14ac:dyDescent="0.25">
      <c r="C14826" s="12"/>
      <c r="D14826" s="7"/>
      <c r="P14826" s="14"/>
      <c r="Q14826" s="13"/>
    </row>
    <row r="14827" spans="3:17" x14ac:dyDescent="0.25">
      <c r="C14827" s="12"/>
      <c r="D14827" s="7"/>
      <c r="P14827" s="14"/>
      <c r="Q14827" s="13"/>
    </row>
    <row r="14828" spans="3:17" x14ac:dyDescent="0.25">
      <c r="C14828" s="12"/>
      <c r="D14828" s="7"/>
      <c r="P14828" s="14"/>
      <c r="Q14828" s="13"/>
    </row>
    <row r="14829" spans="3:17" x14ac:dyDescent="0.25">
      <c r="C14829" s="12"/>
      <c r="D14829" s="7"/>
      <c r="P14829" s="14"/>
      <c r="Q14829" s="13"/>
    </row>
    <row r="14830" spans="3:17" x14ac:dyDescent="0.25">
      <c r="C14830" s="12"/>
      <c r="D14830" s="7"/>
      <c r="P14830" s="14"/>
      <c r="Q14830" s="13"/>
    </row>
    <row r="14831" spans="3:17" x14ac:dyDescent="0.25">
      <c r="C14831" s="12"/>
      <c r="D14831" s="7"/>
      <c r="P14831" s="14"/>
      <c r="Q14831" s="13"/>
    </row>
    <row r="14832" spans="3:17" x14ac:dyDescent="0.25">
      <c r="C14832" s="12"/>
      <c r="D14832" s="7"/>
      <c r="P14832" s="14"/>
      <c r="Q14832" s="13"/>
    </row>
    <row r="14833" spans="3:17" x14ac:dyDescent="0.25">
      <c r="C14833" s="12"/>
      <c r="D14833" s="7"/>
      <c r="P14833" s="14"/>
      <c r="Q14833" s="13"/>
    </row>
    <row r="14834" spans="3:17" x14ac:dyDescent="0.25">
      <c r="C14834" s="12"/>
      <c r="D14834" s="7"/>
      <c r="P14834" s="14"/>
      <c r="Q14834" s="13"/>
    </row>
    <row r="14835" spans="3:17" x14ac:dyDescent="0.25">
      <c r="C14835" s="12"/>
      <c r="D14835" s="7"/>
      <c r="P14835" s="14"/>
      <c r="Q14835" s="13"/>
    </row>
    <row r="14836" spans="3:17" x14ac:dyDescent="0.25">
      <c r="C14836" s="12"/>
      <c r="D14836" s="7"/>
      <c r="P14836" s="14"/>
      <c r="Q14836" s="13"/>
    </row>
    <row r="14837" spans="3:17" x14ac:dyDescent="0.25">
      <c r="C14837" s="12"/>
      <c r="D14837" s="7"/>
      <c r="P14837" s="14"/>
      <c r="Q14837" s="13"/>
    </row>
    <row r="14838" spans="3:17" x14ac:dyDescent="0.25">
      <c r="C14838" s="12"/>
      <c r="D14838" s="7"/>
      <c r="P14838" s="14"/>
      <c r="Q14838" s="13"/>
    </row>
    <row r="14839" spans="3:17" x14ac:dyDescent="0.25">
      <c r="C14839" s="12"/>
      <c r="D14839" s="7"/>
      <c r="P14839" s="14"/>
      <c r="Q14839" s="13"/>
    </row>
    <row r="14840" spans="3:17" x14ac:dyDescent="0.25">
      <c r="C14840" s="12"/>
      <c r="D14840" s="7"/>
      <c r="P14840" s="14"/>
      <c r="Q14840" s="13"/>
    </row>
    <row r="14841" spans="3:17" x14ac:dyDescent="0.25">
      <c r="C14841" s="12"/>
      <c r="D14841" s="7"/>
      <c r="P14841" s="14"/>
      <c r="Q14841" s="13"/>
    </row>
    <row r="14842" spans="3:17" x14ac:dyDescent="0.25">
      <c r="C14842" s="12"/>
      <c r="D14842" s="7"/>
      <c r="P14842" s="14"/>
      <c r="Q14842" s="13"/>
    </row>
    <row r="14843" spans="3:17" x14ac:dyDescent="0.25">
      <c r="C14843" s="12"/>
      <c r="D14843" s="7"/>
      <c r="P14843" s="14"/>
      <c r="Q14843" s="13"/>
    </row>
    <row r="14844" spans="3:17" x14ac:dyDescent="0.25">
      <c r="C14844" s="12"/>
      <c r="D14844" s="7"/>
      <c r="P14844" s="14"/>
      <c r="Q14844" s="13"/>
    </row>
    <row r="14845" spans="3:17" x14ac:dyDescent="0.25">
      <c r="C14845" s="12"/>
      <c r="D14845" s="7"/>
      <c r="P14845" s="14"/>
      <c r="Q14845" s="13"/>
    </row>
    <row r="14846" spans="3:17" x14ac:dyDescent="0.25">
      <c r="C14846" s="12"/>
      <c r="D14846" s="7"/>
      <c r="P14846" s="14"/>
      <c r="Q14846" s="13"/>
    </row>
    <row r="14847" spans="3:17" x14ac:dyDescent="0.25">
      <c r="C14847" s="12"/>
      <c r="D14847" s="7"/>
      <c r="P14847" s="14"/>
      <c r="Q14847" s="13"/>
    </row>
    <row r="14848" spans="3:17" x14ac:dyDescent="0.25">
      <c r="C14848" s="12"/>
      <c r="D14848" s="7"/>
      <c r="P14848" s="14"/>
      <c r="Q14848" s="13"/>
    </row>
    <row r="14849" spans="3:17" x14ac:dyDescent="0.25">
      <c r="C14849" s="12"/>
      <c r="D14849" s="7"/>
      <c r="P14849" s="14"/>
      <c r="Q14849" s="13"/>
    </row>
    <row r="14850" spans="3:17" x14ac:dyDescent="0.25">
      <c r="C14850" s="12"/>
      <c r="D14850" s="7"/>
      <c r="P14850" s="14"/>
      <c r="Q14850" s="13"/>
    </row>
    <row r="14851" spans="3:17" x14ac:dyDescent="0.25">
      <c r="C14851" s="12"/>
      <c r="D14851" s="7"/>
      <c r="P14851" s="14"/>
      <c r="Q14851" s="13"/>
    </row>
    <row r="14852" spans="3:17" x14ac:dyDescent="0.25">
      <c r="C14852" s="12"/>
      <c r="D14852" s="7"/>
      <c r="P14852" s="14"/>
      <c r="Q14852" s="13"/>
    </row>
    <row r="14853" spans="3:17" x14ac:dyDescent="0.25">
      <c r="C14853" s="12"/>
      <c r="D14853" s="7"/>
      <c r="P14853" s="14"/>
      <c r="Q14853" s="13"/>
    </row>
    <row r="14854" spans="3:17" x14ac:dyDescent="0.25">
      <c r="C14854" s="12"/>
      <c r="D14854" s="7"/>
      <c r="P14854" s="14"/>
      <c r="Q14854" s="13"/>
    </row>
    <row r="14855" spans="3:17" x14ac:dyDescent="0.25">
      <c r="C14855" s="12"/>
      <c r="D14855" s="7"/>
      <c r="P14855" s="14"/>
      <c r="Q14855" s="13"/>
    </row>
    <row r="14856" spans="3:17" x14ac:dyDescent="0.25">
      <c r="C14856" s="12"/>
      <c r="D14856" s="7"/>
      <c r="P14856" s="14"/>
      <c r="Q14856" s="13"/>
    </row>
    <row r="14857" spans="3:17" x14ac:dyDescent="0.25">
      <c r="C14857" s="12"/>
      <c r="D14857" s="7"/>
      <c r="P14857" s="14"/>
      <c r="Q14857" s="13"/>
    </row>
    <row r="14858" spans="3:17" x14ac:dyDescent="0.25">
      <c r="C14858" s="12"/>
      <c r="D14858" s="7"/>
      <c r="P14858" s="14"/>
      <c r="Q14858" s="13"/>
    </row>
    <row r="14859" spans="3:17" x14ac:dyDescent="0.25">
      <c r="C14859" s="12"/>
      <c r="D14859" s="7"/>
      <c r="P14859" s="14"/>
      <c r="Q14859" s="13"/>
    </row>
    <row r="14860" spans="3:17" x14ac:dyDescent="0.25">
      <c r="C14860" s="12"/>
      <c r="D14860" s="7"/>
      <c r="P14860" s="14"/>
      <c r="Q14860" s="13"/>
    </row>
    <row r="14861" spans="3:17" x14ac:dyDescent="0.25">
      <c r="C14861" s="12"/>
      <c r="D14861" s="7"/>
      <c r="P14861" s="14"/>
      <c r="Q14861" s="13"/>
    </row>
    <row r="14862" spans="3:17" x14ac:dyDescent="0.25">
      <c r="C14862" s="12"/>
      <c r="D14862" s="7"/>
      <c r="P14862" s="14"/>
      <c r="Q14862" s="13"/>
    </row>
    <row r="14863" spans="3:17" x14ac:dyDescent="0.25">
      <c r="C14863" s="12"/>
      <c r="D14863" s="7"/>
      <c r="P14863" s="14"/>
      <c r="Q14863" s="13"/>
    </row>
    <row r="14864" spans="3:17" x14ac:dyDescent="0.25">
      <c r="C14864" s="12"/>
      <c r="D14864" s="7"/>
      <c r="P14864" s="14"/>
      <c r="Q14864" s="13"/>
    </row>
    <row r="14865" spans="3:17" x14ac:dyDescent="0.25">
      <c r="C14865" s="12"/>
      <c r="D14865" s="7"/>
      <c r="P14865" s="14"/>
      <c r="Q14865" s="13"/>
    </row>
    <row r="14866" spans="3:17" x14ac:dyDescent="0.25">
      <c r="C14866" s="12"/>
      <c r="D14866" s="7"/>
      <c r="P14866" s="14"/>
      <c r="Q14866" s="13"/>
    </row>
    <row r="14867" spans="3:17" x14ac:dyDescent="0.25">
      <c r="C14867" s="12"/>
      <c r="D14867" s="7"/>
      <c r="P14867" s="14"/>
      <c r="Q14867" s="13"/>
    </row>
    <row r="14868" spans="3:17" x14ac:dyDescent="0.25">
      <c r="C14868" s="12"/>
      <c r="D14868" s="7"/>
      <c r="P14868" s="14"/>
      <c r="Q14868" s="13"/>
    </row>
    <row r="14869" spans="3:17" x14ac:dyDescent="0.25">
      <c r="C14869" s="12"/>
      <c r="D14869" s="7"/>
      <c r="P14869" s="14"/>
      <c r="Q14869" s="13"/>
    </row>
    <row r="14870" spans="3:17" x14ac:dyDescent="0.25">
      <c r="C14870" s="12"/>
      <c r="D14870" s="7"/>
      <c r="P14870" s="14"/>
      <c r="Q14870" s="13"/>
    </row>
    <row r="14871" spans="3:17" x14ac:dyDescent="0.25">
      <c r="C14871" s="12"/>
      <c r="D14871" s="7"/>
      <c r="P14871" s="14"/>
      <c r="Q14871" s="13"/>
    </row>
    <row r="14872" spans="3:17" x14ac:dyDescent="0.25">
      <c r="C14872" s="12"/>
      <c r="D14872" s="7"/>
      <c r="P14872" s="14"/>
      <c r="Q14872" s="13"/>
    </row>
    <row r="14873" spans="3:17" x14ac:dyDescent="0.25">
      <c r="C14873" s="12"/>
      <c r="D14873" s="7"/>
      <c r="P14873" s="14"/>
      <c r="Q14873" s="13"/>
    </row>
    <row r="14874" spans="3:17" x14ac:dyDescent="0.25">
      <c r="C14874" s="12"/>
      <c r="D14874" s="7"/>
      <c r="P14874" s="14"/>
      <c r="Q14874" s="13"/>
    </row>
    <row r="14875" spans="3:17" x14ac:dyDescent="0.25">
      <c r="C14875" s="12"/>
      <c r="D14875" s="7"/>
      <c r="P14875" s="14"/>
      <c r="Q14875" s="13"/>
    </row>
    <row r="14876" spans="3:17" x14ac:dyDescent="0.25">
      <c r="C14876" s="12"/>
      <c r="D14876" s="7"/>
      <c r="P14876" s="14"/>
      <c r="Q14876" s="13"/>
    </row>
    <row r="14877" spans="3:17" x14ac:dyDescent="0.25">
      <c r="C14877" s="12"/>
      <c r="D14877" s="7"/>
      <c r="P14877" s="14"/>
      <c r="Q14877" s="13"/>
    </row>
    <row r="14878" spans="3:17" x14ac:dyDescent="0.25">
      <c r="C14878" s="12"/>
      <c r="D14878" s="7"/>
      <c r="P14878" s="14"/>
      <c r="Q14878" s="13"/>
    </row>
    <row r="14879" spans="3:17" x14ac:dyDescent="0.25">
      <c r="C14879" s="12"/>
      <c r="D14879" s="7"/>
      <c r="P14879" s="14"/>
      <c r="Q14879" s="13"/>
    </row>
    <row r="14880" spans="3:17" x14ac:dyDescent="0.25">
      <c r="C14880" s="12"/>
      <c r="D14880" s="7"/>
      <c r="P14880" s="14"/>
      <c r="Q14880" s="13"/>
    </row>
    <row r="14881" spans="3:17" x14ac:dyDescent="0.25">
      <c r="C14881" s="12"/>
      <c r="D14881" s="7"/>
      <c r="P14881" s="14"/>
      <c r="Q14881" s="13"/>
    </row>
    <row r="14882" spans="3:17" x14ac:dyDescent="0.25">
      <c r="C14882" s="12"/>
      <c r="D14882" s="7"/>
      <c r="P14882" s="14"/>
      <c r="Q14882" s="13"/>
    </row>
    <row r="14883" spans="3:17" x14ac:dyDescent="0.25">
      <c r="C14883" s="12"/>
      <c r="D14883" s="7"/>
      <c r="P14883" s="14"/>
      <c r="Q14883" s="13"/>
    </row>
    <row r="14884" spans="3:17" x14ac:dyDescent="0.25">
      <c r="C14884" s="12"/>
      <c r="D14884" s="7"/>
      <c r="P14884" s="14"/>
      <c r="Q14884" s="13"/>
    </row>
    <row r="14885" spans="3:17" x14ac:dyDescent="0.25">
      <c r="C14885" s="12"/>
      <c r="D14885" s="7"/>
      <c r="P14885" s="14"/>
      <c r="Q14885" s="13"/>
    </row>
    <row r="14886" spans="3:17" x14ac:dyDescent="0.25">
      <c r="C14886" s="12"/>
      <c r="D14886" s="7"/>
      <c r="P14886" s="14"/>
      <c r="Q14886" s="13"/>
    </row>
    <row r="14887" spans="3:17" x14ac:dyDescent="0.25">
      <c r="C14887" s="12"/>
      <c r="D14887" s="7"/>
      <c r="P14887" s="14"/>
      <c r="Q14887" s="13"/>
    </row>
    <row r="14888" spans="3:17" x14ac:dyDescent="0.25">
      <c r="C14888" s="12"/>
      <c r="D14888" s="7"/>
      <c r="P14888" s="14"/>
      <c r="Q14888" s="13"/>
    </row>
    <row r="14889" spans="3:17" x14ac:dyDescent="0.25">
      <c r="C14889" s="12"/>
      <c r="D14889" s="7"/>
      <c r="P14889" s="14"/>
      <c r="Q14889" s="13"/>
    </row>
    <row r="14890" spans="3:17" x14ac:dyDescent="0.25">
      <c r="C14890" s="12"/>
      <c r="D14890" s="7"/>
      <c r="P14890" s="14"/>
      <c r="Q14890" s="13"/>
    </row>
    <row r="14891" spans="3:17" x14ac:dyDescent="0.25">
      <c r="C14891" s="12"/>
      <c r="D14891" s="7"/>
      <c r="P14891" s="14"/>
      <c r="Q14891" s="13"/>
    </row>
    <row r="14892" spans="3:17" x14ac:dyDescent="0.25">
      <c r="C14892" s="12"/>
      <c r="D14892" s="7"/>
      <c r="P14892" s="14"/>
      <c r="Q14892" s="13"/>
    </row>
    <row r="14893" spans="3:17" x14ac:dyDescent="0.25">
      <c r="C14893" s="12"/>
      <c r="D14893" s="7"/>
      <c r="P14893" s="14"/>
      <c r="Q14893" s="13"/>
    </row>
    <row r="14894" spans="3:17" x14ac:dyDescent="0.25">
      <c r="C14894" s="12"/>
      <c r="D14894" s="7"/>
      <c r="P14894" s="14"/>
      <c r="Q14894" s="13"/>
    </row>
    <row r="14895" spans="3:17" x14ac:dyDescent="0.25">
      <c r="C14895" s="12"/>
      <c r="D14895" s="7"/>
      <c r="P14895" s="14"/>
      <c r="Q14895" s="13"/>
    </row>
    <row r="14896" spans="3:17" x14ac:dyDescent="0.25">
      <c r="C14896" s="12"/>
      <c r="D14896" s="7"/>
      <c r="P14896" s="14"/>
      <c r="Q14896" s="13"/>
    </row>
    <row r="14897" spans="3:17" x14ac:dyDescent="0.25">
      <c r="C14897" s="12"/>
      <c r="D14897" s="7"/>
      <c r="P14897" s="14"/>
      <c r="Q14897" s="13"/>
    </row>
    <row r="14898" spans="3:17" x14ac:dyDescent="0.25">
      <c r="C14898" s="12"/>
      <c r="D14898" s="7"/>
      <c r="P14898" s="14"/>
      <c r="Q14898" s="13"/>
    </row>
    <row r="14899" spans="3:17" x14ac:dyDescent="0.25">
      <c r="C14899" s="12"/>
      <c r="D14899" s="7"/>
      <c r="P14899" s="14"/>
      <c r="Q14899" s="13"/>
    </row>
    <row r="14900" spans="3:17" x14ac:dyDescent="0.25">
      <c r="C14900" s="12"/>
      <c r="D14900" s="7"/>
      <c r="P14900" s="14"/>
      <c r="Q14900" s="13"/>
    </row>
    <row r="14901" spans="3:17" x14ac:dyDescent="0.25">
      <c r="C14901" s="12"/>
      <c r="D14901" s="7"/>
      <c r="P14901" s="14"/>
      <c r="Q14901" s="13"/>
    </row>
    <row r="14902" spans="3:17" x14ac:dyDescent="0.25">
      <c r="C14902" s="12"/>
      <c r="D14902" s="7"/>
      <c r="P14902" s="14"/>
      <c r="Q14902" s="13"/>
    </row>
    <row r="14903" spans="3:17" x14ac:dyDescent="0.25">
      <c r="C14903" s="12"/>
      <c r="D14903" s="7"/>
      <c r="P14903" s="14"/>
      <c r="Q14903" s="13"/>
    </row>
    <row r="14904" spans="3:17" x14ac:dyDescent="0.25">
      <c r="C14904" s="12"/>
      <c r="D14904" s="7"/>
      <c r="P14904" s="14"/>
      <c r="Q14904" s="13"/>
    </row>
    <row r="14905" spans="3:17" x14ac:dyDescent="0.25">
      <c r="C14905" s="12"/>
      <c r="D14905" s="7"/>
      <c r="P14905" s="14"/>
      <c r="Q14905" s="13"/>
    </row>
    <row r="14906" spans="3:17" x14ac:dyDescent="0.25">
      <c r="C14906" s="12"/>
      <c r="D14906" s="7"/>
      <c r="P14906" s="14"/>
      <c r="Q14906" s="13"/>
    </row>
    <row r="14907" spans="3:17" x14ac:dyDescent="0.25">
      <c r="C14907" s="12"/>
      <c r="D14907" s="7"/>
      <c r="P14907" s="14"/>
      <c r="Q14907" s="13"/>
    </row>
    <row r="14908" spans="3:17" x14ac:dyDescent="0.25">
      <c r="C14908" s="12"/>
      <c r="D14908" s="7"/>
      <c r="P14908" s="14"/>
      <c r="Q14908" s="13"/>
    </row>
    <row r="14909" spans="3:17" x14ac:dyDescent="0.25">
      <c r="C14909" s="12"/>
      <c r="D14909" s="7"/>
      <c r="P14909" s="14"/>
      <c r="Q14909" s="13"/>
    </row>
    <row r="14910" spans="3:17" x14ac:dyDescent="0.25">
      <c r="C14910" s="12"/>
      <c r="D14910" s="7"/>
      <c r="P14910" s="14"/>
      <c r="Q14910" s="13"/>
    </row>
    <row r="14911" spans="3:17" x14ac:dyDescent="0.25">
      <c r="C14911" s="12"/>
      <c r="D14911" s="7"/>
      <c r="P14911" s="14"/>
      <c r="Q14911" s="13"/>
    </row>
    <row r="14912" spans="3:17" x14ac:dyDescent="0.25">
      <c r="C14912" s="12"/>
      <c r="D14912" s="7"/>
      <c r="P14912" s="14"/>
      <c r="Q14912" s="13"/>
    </row>
    <row r="14913" spans="3:17" x14ac:dyDescent="0.25">
      <c r="C14913" s="12"/>
      <c r="D14913" s="7"/>
      <c r="P14913" s="14"/>
      <c r="Q14913" s="13"/>
    </row>
    <row r="14914" spans="3:17" x14ac:dyDescent="0.25">
      <c r="C14914" s="12"/>
      <c r="D14914" s="7"/>
      <c r="P14914" s="14"/>
      <c r="Q14914" s="13"/>
    </row>
    <row r="14915" spans="3:17" x14ac:dyDescent="0.25">
      <c r="C14915" s="12"/>
      <c r="D14915" s="7"/>
      <c r="P14915" s="14"/>
      <c r="Q14915" s="13"/>
    </row>
    <row r="14916" spans="3:17" x14ac:dyDescent="0.25">
      <c r="C14916" s="12"/>
      <c r="D14916" s="7"/>
      <c r="P14916" s="14"/>
      <c r="Q14916" s="13"/>
    </row>
    <row r="14917" spans="3:17" x14ac:dyDescent="0.25">
      <c r="C14917" s="12"/>
      <c r="D14917" s="7"/>
      <c r="P14917" s="14"/>
      <c r="Q14917" s="13"/>
    </row>
    <row r="14918" spans="3:17" x14ac:dyDescent="0.25">
      <c r="C14918" s="12"/>
      <c r="D14918" s="7"/>
      <c r="P14918" s="14"/>
      <c r="Q14918" s="13"/>
    </row>
    <row r="14919" spans="3:17" x14ac:dyDescent="0.25">
      <c r="C14919" s="12"/>
      <c r="D14919" s="7"/>
      <c r="P14919" s="14"/>
      <c r="Q14919" s="13"/>
    </row>
    <row r="14920" spans="3:17" x14ac:dyDescent="0.25">
      <c r="C14920" s="12"/>
      <c r="D14920" s="7"/>
      <c r="P14920" s="14"/>
      <c r="Q14920" s="13"/>
    </row>
    <row r="14921" spans="3:17" x14ac:dyDescent="0.25">
      <c r="C14921" s="12"/>
      <c r="D14921" s="7"/>
      <c r="P14921" s="14"/>
      <c r="Q14921" s="13"/>
    </row>
    <row r="14922" spans="3:17" x14ac:dyDescent="0.25">
      <c r="C14922" s="12"/>
      <c r="D14922" s="7"/>
      <c r="P14922" s="14"/>
      <c r="Q14922" s="13"/>
    </row>
    <row r="14923" spans="3:17" x14ac:dyDescent="0.25">
      <c r="C14923" s="12"/>
      <c r="D14923" s="7"/>
      <c r="P14923" s="14"/>
      <c r="Q14923" s="13"/>
    </row>
    <row r="14924" spans="3:17" x14ac:dyDescent="0.25">
      <c r="C14924" s="12"/>
      <c r="D14924" s="7"/>
      <c r="P14924" s="14"/>
      <c r="Q14924" s="13"/>
    </row>
    <row r="14925" spans="3:17" x14ac:dyDescent="0.25">
      <c r="C14925" s="12"/>
      <c r="D14925" s="7"/>
      <c r="P14925" s="14"/>
      <c r="Q14925" s="13"/>
    </row>
    <row r="14926" spans="3:17" x14ac:dyDescent="0.25">
      <c r="C14926" s="12"/>
      <c r="D14926" s="7"/>
      <c r="P14926" s="14"/>
      <c r="Q14926" s="13"/>
    </row>
    <row r="14927" spans="3:17" x14ac:dyDescent="0.25">
      <c r="C14927" s="12"/>
      <c r="D14927" s="7"/>
      <c r="P14927" s="14"/>
      <c r="Q14927" s="13"/>
    </row>
    <row r="14928" spans="3:17" x14ac:dyDescent="0.25">
      <c r="C14928" s="12"/>
      <c r="D14928" s="7"/>
      <c r="P14928" s="14"/>
      <c r="Q14928" s="13"/>
    </row>
    <row r="14929" spans="3:17" x14ac:dyDescent="0.25">
      <c r="C14929" s="12"/>
      <c r="D14929" s="7"/>
      <c r="P14929" s="14"/>
      <c r="Q14929" s="13"/>
    </row>
    <row r="14930" spans="3:17" x14ac:dyDescent="0.25">
      <c r="C14930" s="12"/>
      <c r="D14930" s="7"/>
      <c r="P14930" s="14"/>
      <c r="Q14930" s="13"/>
    </row>
    <row r="14931" spans="3:17" x14ac:dyDescent="0.25">
      <c r="C14931" s="12"/>
      <c r="D14931" s="7"/>
      <c r="P14931" s="14"/>
      <c r="Q14931" s="13"/>
    </row>
    <row r="14932" spans="3:17" x14ac:dyDescent="0.25">
      <c r="C14932" s="12"/>
      <c r="D14932" s="7"/>
      <c r="P14932" s="14"/>
      <c r="Q14932" s="13"/>
    </row>
    <row r="14933" spans="3:17" x14ac:dyDescent="0.25">
      <c r="C14933" s="12"/>
      <c r="D14933" s="7"/>
      <c r="P14933" s="14"/>
      <c r="Q14933" s="13"/>
    </row>
    <row r="14934" spans="3:17" x14ac:dyDescent="0.25">
      <c r="C14934" s="12"/>
      <c r="D14934" s="7"/>
      <c r="P14934" s="14"/>
      <c r="Q14934" s="13"/>
    </row>
    <row r="14935" spans="3:17" x14ac:dyDescent="0.25">
      <c r="C14935" s="12"/>
      <c r="D14935" s="7"/>
      <c r="P14935" s="14"/>
      <c r="Q14935" s="13"/>
    </row>
    <row r="14936" spans="3:17" x14ac:dyDescent="0.25">
      <c r="C14936" s="12"/>
      <c r="D14936" s="7"/>
      <c r="P14936" s="14"/>
      <c r="Q14936" s="13"/>
    </row>
    <row r="14937" spans="3:17" x14ac:dyDescent="0.25">
      <c r="C14937" s="12"/>
      <c r="D14937" s="7"/>
      <c r="P14937" s="14"/>
      <c r="Q14937" s="13"/>
    </row>
    <row r="14938" spans="3:17" x14ac:dyDescent="0.25">
      <c r="C14938" s="12"/>
      <c r="D14938" s="7"/>
      <c r="P14938" s="14"/>
      <c r="Q14938" s="13"/>
    </row>
    <row r="14939" spans="3:17" x14ac:dyDescent="0.25">
      <c r="C14939" s="12"/>
      <c r="D14939" s="7"/>
      <c r="P14939" s="14"/>
      <c r="Q14939" s="13"/>
    </row>
    <row r="14940" spans="3:17" x14ac:dyDescent="0.25">
      <c r="C14940" s="12"/>
      <c r="D14940" s="7"/>
      <c r="P14940" s="14"/>
      <c r="Q14940" s="13"/>
    </row>
    <row r="14941" spans="3:17" x14ac:dyDescent="0.25">
      <c r="C14941" s="12"/>
      <c r="D14941" s="7"/>
      <c r="P14941" s="14"/>
      <c r="Q14941" s="13"/>
    </row>
    <row r="14942" spans="3:17" x14ac:dyDescent="0.25">
      <c r="C14942" s="12"/>
      <c r="D14942" s="7"/>
      <c r="P14942" s="14"/>
      <c r="Q14942" s="13"/>
    </row>
    <row r="14943" spans="3:17" x14ac:dyDescent="0.25">
      <c r="C14943" s="12"/>
      <c r="D14943" s="7"/>
      <c r="P14943" s="14"/>
      <c r="Q14943" s="13"/>
    </row>
    <row r="14944" spans="3:17" x14ac:dyDescent="0.25">
      <c r="C14944" s="12"/>
      <c r="D14944" s="7"/>
      <c r="P14944" s="14"/>
      <c r="Q14944" s="13"/>
    </row>
    <row r="14945" spans="3:17" x14ac:dyDescent="0.25">
      <c r="C14945" s="12"/>
      <c r="D14945" s="7"/>
      <c r="P14945" s="14"/>
      <c r="Q14945" s="13"/>
    </row>
    <row r="14946" spans="3:17" x14ac:dyDescent="0.25">
      <c r="C14946" s="12"/>
      <c r="D14946" s="7"/>
      <c r="P14946" s="14"/>
      <c r="Q14946" s="13"/>
    </row>
    <row r="14947" spans="3:17" x14ac:dyDescent="0.25">
      <c r="C14947" s="12"/>
      <c r="D14947" s="7"/>
      <c r="P14947" s="14"/>
      <c r="Q14947" s="13"/>
    </row>
    <row r="14948" spans="3:17" x14ac:dyDescent="0.25">
      <c r="C14948" s="12"/>
      <c r="D14948" s="7"/>
      <c r="P14948" s="14"/>
      <c r="Q14948" s="13"/>
    </row>
    <row r="14949" spans="3:17" x14ac:dyDescent="0.25">
      <c r="C14949" s="12"/>
      <c r="D14949" s="7"/>
      <c r="P14949" s="14"/>
      <c r="Q14949" s="13"/>
    </row>
    <row r="14950" spans="3:17" x14ac:dyDescent="0.25">
      <c r="C14950" s="12"/>
      <c r="D14950" s="7"/>
      <c r="P14950" s="14"/>
      <c r="Q14950" s="13"/>
    </row>
    <row r="14951" spans="3:17" x14ac:dyDescent="0.25">
      <c r="C14951" s="12"/>
      <c r="D14951" s="7"/>
      <c r="P14951" s="14"/>
      <c r="Q14951" s="13"/>
    </row>
    <row r="14952" spans="3:17" x14ac:dyDescent="0.25">
      <c r="C14952" s="12"/>
      <c r="D14952" s="7"/>
      <c r="P14952" s="14"/>
      <c r="Q14952" s="13"/>
    </row>
    <row r="14953" spans="3:17" x14ac:dyDescent="0.25">
      <c r="C14953" s="12"/>
      <c r="D14953" s="7"/>
      <c r="P14953" s="14"/>
      <c r="Q14953" s="13"/>
    </row>
    <row r="14954" spans="3:17" x14ac:dyDescent="0.25">
      <c r="C14954" s="12"/>
      <c r="D14954" s="7"/>
      <c r="P14954" s="14"/>
      <c r="Q14954" s="13"/>
    </row>
    <row r="14955" spans="3:17" x14ac:dyDescent="0.25">
      <c r="C14955" s="12"/>
      <c r="D14955" s="7"/>
      <c r="P14955" s="14"/>
      <c r="Q14955" s="13"/>
    </row>
    <row r="14956" spans="3:17" x14ac:dyDescent="0.25">
      <c r="C14956" s="12"/>
      <c r="D14956" s="7"/>
      <c r="P14956" s="14"/>
      <c r="Q14956" s="13"/>
    </row>
    <row r="14957" spans="3:17" x14ac:dyDescent="0.25">
      <c r="C14957" s="12"/>
      <c r="D14957" s="7"/>
      <c r="P14957" s="14"/>
      <c r="Q14957" s="13"/>
    </row>
    <row r="14958" spans="3:17" x14ac:dyDescent="0.25">
      <c r="C14958" s="12"/>
      <c r="D14958" s="7"/>
      <c r="P14958" s="14"/>
      <c r="Q14958" s="13"/>
    </row>
    <row r="14959" spans="3:17" x14ac:dyDescent="0.25">
      <c r="C14959" s="12"/>
      <c r="D14959" s="7"/>
      <c r="P14959" s="14"/>
      <c r="Q14959" s="13"/>
    </row>
    <row r="14960" spans="3:17" x14ac:dyDescent="0.25">
      <c r="C14960" s="12"/>
      <c r="D14960" s="7"/>
      <c r="P14960" s="14"/>
      <c r="Q14960" s="13"/>
    </row>
    <row r="14961" spans="3:17" x14ac:dyDescent="0.25">
      <c r="C14961" s="12"/>
      <c r="D14961" s="7"/>
      <c r="P14961" s="14"/>
      <c r="Q14961" s="13"/>
    </row>
    <row r="14962" spans="3:17" x14ac:dyDescent="0.25">
      <c r="C14962" s="12"/>
      <c r="D14962" s="7"/>
      <c r="P14962" s="14"/>
      <c r="Q14962" s="13"/>
    </row>
    <row r="14963" spans="3:17" x14ac:dyDescent="0.25">
      <c r="C14963" s="12"/>
      <c r="D14963" s="7"/>
      <c r="P14963" s="14"/>
      <c r="Q14963" s="13"/>
    </row>
    <row r="14964" spans="3:17" x14ac:dyDescent="0.25">
      <c r="C14964" s="12"/>
      <c r="D14964" s="7"/>
      <c r="P14964" s="14"/>
      <c r="Q14964" s="13"/>
    </row>
    <row r="14965" spans="3:17" x14ac:dyDescent="0.25">
      <c r="C14965" s="12"/>
      <c r="D14965" s="7"/>
      <c r="P14965" s="14"/>
      <c r="Q14965" s="13"/>
    </row>
    <row r="14966" spans="3:17" x14ac:dyDescent="0.25">
      <c r="C14966" s="12"/>
      <c r="D14966" s="7"/>
      <c r="P14966" s="14"/>
      <c r="Q14966" s="13"/>
    </row>
    <row r="14967" spans="3:17" x14ac:dyDescent="0.25">
      <c r="C14967" s="12"/>
      <c r="D14967" s="7"/>
      <c r="P14967" s="14"/>
      <c r="Q14967" s="13"/>
    </row>
    <row r="14968" spans="3:17" x14ac:dyDescent="0.25">
      <c r="C14968" s="12"/>
      <c r="D14968" s="7"/>
      <c r="P14968" s="14"/>
      <c r="Q14968" s="13"/>
    </row>
    <row r="14969" spans="3:17" x14ac:dyDescent="0.25">
      <c r="C14969" s="12"/>
      <c r="D14969" s="7"/>
      <c r="P14969" s="14"/>
      <c r="Q14969" s="13"/>
    </row>
    <row r="14970" spans="3:17" x14ac:dyDescent="0.25">
      <c r="C14970" s="12"/>
      <c r="D14970" s="7"/>
      <c r="P14970" s="14"/>
      <c r="Q14970" s="13"/>
    </row>
    <row r="14971" spans="3:17" x14ac:dyDescent="0.25">
      <c r="C14971" s="12"/>
      <c r="D14971" s="7"/>
      <c r="P14971" s="14"/>
      <c r="Q14971" s="13"/>
    </row>
    <row r="14972" spans="3:17" x14ac:dyDescent="0.25">
      <c r="C14972" s="12"/>
      <c r="D14972" s="7"/>
      <c r="P14972" s="14"/>
      <c r="Q14972" s="13"/>
    </row>
    <row r="14973" spans="3:17" x14ac:dyDescent="0.25">
      <c r="C14973" s="12"/>
      <c r="D14973" s="7"/>
      <c r="P14973" s="14"/>
      <c r="Q14973" s="13"/>
    </row>
    <row r="14974" spans="3:17" x14ac:dyDescent="0.25">
      <c r="C14974" s="12"/>
      <c r="D14974" s="7"/>
      <c r="P14974" s="14"/>
      <c r="Q14974" s="13"/>
    </row>
    <row r="14975" spans="3:17" x14ac:dyDescent="0.25">
      <c r="C14975" s="12"/>
      <c r="D14975" s="7"/>
      <c r="P14975" s="14"/>
      <c r="Q14975" s="13"/>
    </row>
    <row r="14976" spans="3:17" x14ac:dyDescent="0.25">
      <c r="C14976" s="12"/>
      <c r="D14976" s="7"/>
      <c r="P14976" s="14"/>
      <c r="Q14976" s="13"/>
    </row>
    <row r="14977" spans="3:17" x14ac:dyDescent="0.25">
      <c r="C14977" s="12"/>
      <c r="D14977" s="7"/>
      <c r="P14977" s="14"/>
      <c r="Q14977" s="13"/>
    </row>
    <row r="14978" spans="3:17" x14ac:dyDescent="0.25">
      <c r="C14978" s="12"/>
      <c r="D14978" s="7"/>
      <c r="P14978" s="14"/>
      <c r="Q14978" s="13"/>
    </row>
    <row r="14979" spans="3:17" x14ac:dyDescent="0.25">
      <c r="C14979" s="12"/>
      <c r="D14979" s="7"/>
      <c r="P14979" s="14"/>
      <c r="Q14979" s="13"/>
    </row>
    <row r="14980" spans="3:17" x14ac:dyDescent="0.25">
      <c r="C14980" s="12"/>
      <c r="D14980" s="7"/>
      <c r="P14980" s="14"/>
      <c r="Q14980" s="13"/>
    </row>
    <row r="14981" spans="3:17" x14ac:dyDescent="0.25">
      <c r="C14981" s="12"/>
      <c r="D14981" s="7"/>
      <c r="P14981" s="14"/>
      <c r="Q14981" s="13"/>
    </row>
    <row r="14982" spans="3:17" x14ac:dyDescent="0.25">
      <c r="C14982" s="12"/>
      <c r="D14982" s="7"/>
      <c r="P14982" s="14"/>
      <c r="Q14982" s="13"/>
    </row>
    <row r="14983" spans="3:17" x14ac:dyDescent="0.25">
      <c r="C14983" s="12"/>
      <c r="D14983" s="7"/>
      <c r="P14983" s="14"/>
      <c r="Q14983" s="13"/>
    </row>
    <row r="14984" spans="3:17" x14ac:dyDescent="0.25">
      <c r="C14984" s="12"/>
      <c r="D14984" s="7"/>
      <c r="P14984" s="14"/>
      <c r="Q14984" s="13"/>
    </row>
    <row r="14985" spans="3:17" x14ac:dyDescent="0.25">
      <c r="C14985" s="12"/>
      <c r="D14985" s="7"/>
      <c r="P14985" s="14"/>
      <c r="Q14985" s="13"/>
    </row>
    <row r="14986" spans="3:17" x14ac:dyDescent="0.25">
      <c r="C14986" s="12"/>
      <c r="D14986" s="7"/>
      <c r="P14986" s="14"/>
      <c r="Q14986" s="13"/>
    </row>
    <row r="14987" spans="3:17" x14ac:dyDescent="0.25">
      <c r="C14987" s="12"/>
      <c r="D14987" s="7"/>
      <c r="P14987" s="14"/>
      <c r="Q14987" s="13"/>
    </row>
    <row r="14988" spans="3:17" x14ac:dyDescent="0.25">
      <c r="C14988" s="12"/>
      <c r="D14988" s="7"/>
      <c r="P14988" s="14"/>
      <c r="Q14988" s="13"/>
    </row>
    <row r="14989" spans="3:17" x14ac:dyDescent="0.25">
      <c r="C14989" s="12"/>
      <c r="D14989" s="7"/>
      <c r="P14989" s="14"/>
      <c r="Q14989" s="13"/>
    </row>
    <row r="14990" spans="3:17" x14ac:dyDescent="0.25">
      <c r="C14990" s="12"/>
      <c r="D14990" s="7"/>
      <c r="P14990" s="14"/>
      <c r="Q14990" s="13"/>
    </row>
    <row r="14991" spans="3:17" x14ac:dyDescent="0.25">
      <c r="C14991" s="12"/>
      <c r="D14991" s="7"/>
      <c r="P14991" s="14"/>
      <c r="Q14991" s="13"/>
    </row>
    <row r="14992" spans="3:17" x14ac:dyDescent="0.25">
      <c r="C14992" s="12"/>
      <c r="D14992" s="7"/>
      <c r="P14992" s="14"/>
      <c r="Q14992" s="13"/>
    </row>
    <row r="14993" spans="3:17" x14ac:dyDescent="0.25">
      <c r="C14993" s="12"/>
      <c r="D14993" s="7"/>
      <c r="P14993" s="14"/>
      <c r="Q14993" s="13"/>
    </row>
    <row r="14994" spans="3:17" x14ac:dyDescent="0.25">
      <c r="C14994" s="12"/>
      <c r="D14994" s="7"/>
      <c r="P14994" s="14"/>
      <c r="Q14994" s="13"/>
    </row>
    <row r="14995" spans="3:17" x14ac:dyDescent="0.25">
      <c r="C14995" s="12"/>
      <c r="D14995" s="7"/>
      <c r="P14995" s="14"/>
      <c r="Q14995" s="13"/>
    </row>
    <row r="14996" spans="3:17" x14ac:dyDescent="0.25">
      <c r="C14996" s="12"/>
      <c r="D14996" s="7"/>
      <c r="P14996" s="14"/>
      <c r="Q14996" s="13"/>
    </row>
    <row r="14997" spans="3:17" x14ac:dyDescent="0.25">
      <c r="C14997" s="12"/>
      <c r="D14997" s="7"/>
      <c r="P14997" s="14"/>
      <c r="Q14997" s="13"/>
    </row>
    <row r="14998" spans="3:17" x14ac:dyDescent="0.25">
      <c r="C14998" s="12"/>
      <c r="D14998" s="7"/>
      <c r="P14998" s="14"/>
      <c r="Q14998" s="13"/>
    </row>
    <row r="14999" spans="3:17" x14ac:dyDescent="0.25">
      <c r="C14999" s="12"/>
      <c r="D14999" s="7"/>
      <c r="P14999" s="14"/>
      <c r="Q14999" s="13"/>
    </row>
    <row r="15000" spans="3:17" x14ac:dyDescent="0.25">
      <c r="C15000" s="12"/>
      <c r="D15000" s="7"/>
      <c r="P15000" s="14"/>
      <c r="Q15000" s="13"/>
    </row>
    <row r="15001" spans="3:17" x14ac:dyDescent="0.25">
      <c r="C15001" s="12"/>
      <c r="D15001" s="7"/>
      <c r="P15001" s="14"/>
      <c r="Q15001" s="13"/>
    </row>
    <row r="15002" spans="3:17" x14ac:dyDescent="0.25">
      <c r="C15002" s="12"/>
      <c r="D15002" s="7"/>
      <c r="P15002" s="14"/>
      <c r="Q15002" s="13"/>
    </row>
    <row r="15003" spans="3:17" x14ac:dyDescent="0.25">
      <c r="C15003" s="12"/>
      <c r="D15003" s="7"/>
      <c r="P15003" s="14"/>
      <c r="Q15003" s="13"/>
    </row>
    <row r="15004" spans="3:17" x14ac:dyDescent="0.25">
      <c r="C15004" s="12"/>
      <c r="D15004" s="7"/>
      <c r="P15004" s="14"/>
      <c r="Q15004" s="13"/>
    </row>
    <row r="15005" spans="3:17" x14ac:dyDescent="0.25">
      <c r="C15005" s="12"/>
      <c r="D15005" s="7"/>
      <c r="P15005" s="14"/>
      <c r="Q15005" s="13"/>
    </row>
    <row r="15006" spans="3:17" x14ac:dyDescent="0.25">
      <c r="C15006" s="12"/>
      <c r="D15006" s="7"/>
      <c r="P15006" s="14"/>
      <c r="Q15006" s="13"/>
    </row>
    <row r="15007" spans="3:17" x14ac:dyDescent="0.25">
      <c r="C15007" s="12"/>
      <c r="D15007" s="7"/>
      <c r="P15007" s="14"/>
      <c r="Q15007" s="13"/>
    </row>
    <row r="15008" spans="3:17" x14ac:dyDescent="0.25">
      <c r="C15008" s="12"/>
      <c r="D15008" s="7"/>
      <c r="P15008" s="14"/>
      <c r="Q15008" s="13"/>
    </row>
    <row r="15009" spans="3:17" x14ac:dyDescent="0.25">
      <c r="C15009" s="12"/>
      <c r="D15009" s="7"/>
      <c r="P15009" s="14"/>
      <c r="Q15009" s="13"/>
    </row>
    <row r="15010" spans="3:17" x14ac:dyDescent="0.25">
      <c r="C15010" s="12"/>
      <c r="D15010" s="7"/>
      <c r="P15010" s="14"/>
      <c r="Q15010" s="13"/>
    </row>
    <row r="15011" spans="3:17" x14ac:dyDescent="0.25">
      <c r="C15011" s="12"/>
      <c r="D15011" s="7"/>
      <c r="P15011" s="14"/>
      <c r="Q15011" s="13"/>
    </row>
    <row r="15012" spans="3:17" x14ac:dyDescent="0.25">
      <c r="C15012" s="12"/>
      <c r="D15012" s="7"/>
      <c r="P15012" s="14"/>
      <c r="Q15012" s="13"/>
    </row>
    <row r="15013" spans="3:17" x14ac:dyDescent="0.25">
      <c r="C15013" s="12"/>
      <c r="D15013" s="7"/>
      <c r="P15013" s="14"/>
      <c r="Q15013" s="13"/>
    </row>
    <row r="15014" spans="3:17" x14ac:dyDescent="0.25">
      <c r="C15014" s="12"/>
      <c r="D15014" s="7"/>
      <c r="P15014" s="14"/>
      <c r="Q15014" s="13"/>
    </row>
    <row r="15015" spans="3:17" x14ac:dyDescent="0.25">
      <c r="C15015" s="12"/>
      <c r="D15015" s="7"/>
      <c r="P15015" s="14"/>
      <c r="Q15015" s="13"/>
    </row>
    <row r="15016" spans="3:17" x14ac:dyDescent="0.25">
      <c r="C15016" s="12"/>
      <c r="D15016" s="7"/>
      <c r="P15016" s="14"/>
      <c r="Q15016" s="13"/>
    </row>
    <row r="15017" spans="3:17" x14ac:dyDescent="0.25">
      <c r="C15017" s="12"/>
      <c r="D15017" s="7"/>
      <c r="P15017" s="14"/>
      <c r="Q15017" s="13"/>
    </row>
    <row r="15018" spans="3:17" x14ac:dyDescent="0.25">
      <c r="C15018" s="12"/>
      <c r="D15018" s="7"/>
      <c r="P15018" s="14"/>
      <c r="Q15018" s="13"/>
    </row>
    <row r="15019" spans="3:17" x14ac:dyDescent="0.25">
      <c r="C15019" s="12"/>
      <c r="D15019" s="7"/>
      <c r="P15019" s="14"/>
      <c r="Q15019" s="13"/>
    </row>
    <row r="15020" spans="3:17" x14ac:dyDescent="0.25">
      <c r="C15020" s="12"/>
      <c r="D15020" s="7"/>
      <c r="P15020" s="14"/>
      <c r="Q15020" s="13"/>
    </row>
    <row r="15021" spans="3:17" x14ac:dyDescent="0.25">
      <c r="C15021" s="12"/>
      <c r="D15021" s="7"/>
      <c r="P15021" s="14"/>
      <c r="Q15021" s="13"/>
    </row>
    <row r="15022" spans="3:17" x14ac:dyDescent="0.25">
      <c r="C15022" s="12"/>
      <c r="D15022" s="7"/>
      <c r="P15022" s="14"/>
      <c r="Q15022" s="13"/>
    </row>
    <row r="15023" spans="3:17" x14ac:dyDescent="0.25">
      <c r="C15023" s="12"/>
      <c r="D15023" s="7"/>
      <c r="P15023" s="14"/>
      <c r="Q15023" s="13"/>
    </row>
    <row r="15024" spans="3:17" x14ac:dyDescent="0.25">
      <c r="C15024" s="12"/>
      <c r="D15024" s="7"/>
      <c r="P15024" s="14"/>
      <c r="Q15024" s="13"/>
    </row>
    <row r="15025" spans="3:17" x14ac:dyDescent="0.25">
      <c r="C15025" s="12"/>
      <c r="D15025" s="7"/>
      <c r="P15025" s="14"/>
      <c r="Q15025" s="13"/>
    </row>
    <row r="15026" spans="3:17" x14ac:dyDescent="0.25">
      <c r="C15026" s="12"/>
      <c r="D15026" s="7"/>
      <c r="P15026" s="14"/>
      <c r="Q15026" s="13"/>
    </row>
    <row r="15027" spans="3:17" x14ac:dyDescent="0.25">
      <c r="C15027" s="12"/>
      <c r="D15027" s="7"/>
      <c r="P15027" s="14"/>
      <c r="Q15027" s="13"/>
    </row>
    <row r="15028" spans="3:17" x14ac:dyDescent="0.25">
      <c r="C15028" s="12"/>
      <c r="D15028" s="7"/>
      <c r="P15028" s="14"/>
      <c r="Q15028" s="13"/>
    </row>
    <row r="15029" spans="3:17" x14ac:dyDescent="0.25">
      <c r="C15029" s="12"/>
      <c r="D15029" s="7"/>
      <c r="P15029" s="14"/>
      <c r="Q15029" s="13"/>
    </row>
    <row r="15030" spans="3:17" x14ac:dyDescent="0.25">
      <c r="C15030" s="12"/>
      <c r="D15030" s="7"/>
      <c r="P15030" s="14"/>
      <c r="Q15030" s="13"/>
    </row>
    <row r="15031" spans="3:17" x14ac:dyDescent="0.25">
      <c r="C15031" s="12"/>
      <c r="D15031" s="7"/>
      <c r="P15031" s="14"/>
      <c r="Q15031" s="13"/>
    </row>
    <row r="15032" spans="3:17" x14ac:dyDescent="0.25">
      <c r="C15032" s="12"/>
      <c r="D15032" s="7"/>
      <c r="P15032" s="14"/>
      <c r="Q15032" s="13"/>
    </row>
    <row r="15033" spans="3:17" x14ac:dyDescent="0.25">
      <c r="C15033" s="12"/>
      <c r="D15033" s="7"/>
      <c r="P15033" s="14"/>
      <c r="Q15033" s="13"/>
    </row>
    <row r="15034" spans="3:17" x14ac:dyDescent="0.25">
      <c r="C15034" s="12"/>
      <c r="D15034" s="7"/>
      <c r="P15034" s="14"/>
      <c r="Q15034" s="13"/>
    </row>
    <row r="15035" spans="3:17" x14ac:dyDescent="0.25">
      <c r="C15035" s="12"/>
      <c r="D15035" s="7"/>
      <c r="P15035" s="14"/>
      <c r="Q15035" s="13"/>
    </row>
    <row r="15036" spans="3:17" x14ac:dyDescent="0.25">
      <c r="C15036" s="12"/>
      <c r="D15036" s="7"/>
      <c r="P15036" s="14"/>
      <c r="Q15036" s="13"/>
    </row>
    <row r="15037" spans="3:17" x14ac:dyDescent="0.25">
      <c r="C15037" s="12"/>
      <c r="D15037" s="7"/>
      <c r="P15037" s="14"/>
      <c r="Q15037" s="13"/>
    </row>
    <row r="15038" spans="3:17" x14ac:dyDescent="0.25">
      <c r="C15038" s="12"/>
      <c r="D15038" s="7"/>
      <c r="P15038" s="14"/>
      <c r="Q15038" s="13"/>
    </row>
    <row r="15039" spans="3:17" x14ac:dyDescent="0.25">
      <c r="C15039" s="12"/>
      <c r="D15039" s="7"/>
      <c r="P15039" s="14"/>
      <c r="Q15039" s="13"/>
    </row>
    <row r="15040" spans="3:17" x14ac:dyDescent="0.25">
      <c r="C15040" s="12"/>
      <c r="D15040" s="7"/>
      <c r="P15040" s="14"/>
      <c r="Q15040" s="13"/>
    </row>
    <row r="15041" spans="3:17" x14ac:dyDescent="0.25">
      <c r="C15041" s="12"/>
      <c r="D15041" s="7"/>
      <c r="P15041" s="14"/>
      <c r="Q15041" s="13"/>
    </row>
    <row r="15042" spans="3:17" x14ac:dyDescent="0.25">
      <c r="C15042" s="12"/>
      <c r="D15042" s="7"/>
      <c r="P15042" s="14"/>
      <c r="Q15042" s="13"/>
    </row>
    <row r="15043" spans="3:17" x14ac:dyDescent="0.25">
      <c r="C15043" s="12"/>
      <c r="D15043" s="7"/>
      <c r="P15043" s="14"/>
      <c r="Q15043" s="13"/>
    </row>
    <row r="15044" spans="3:17" x14ac:dyDescent="0.25">
      <c r="C15044" s="12"/>
      <c r="D15044" s="7"/>
      <c r="P15044" s="14"/>
      <c r="Q15044" s="13"/>
    </row>
    <row r="15045" spans="3:17" x14ac:dyDescent="0.25">
      <c r="C15045" s="12"/>
      <c r="D15045" s="7"/>
      <c r="P15045" s="14"/>
      <c r="Q15045" s="13"/>
    </row>
    <row r="15046" spans="3:17" x14ac:dyDescent="0.25">
      <c r="C15046" s="12"/>
      <c r="D15046" s="7"/>
      <c r="P15046" s="14"/>
      <c r="Q15046" s="13"/>
    </row>
    <row r="15047" spans="3:17" x14ac:dyDescent="0.25">
      <c r="C15047" s="12"/>
      <c r="D15047" s="7"/>
      <c r="P15047" s="14"/>
      <c r="Q15047" s="13"/>
    </row>
    <row r="15048" spans="3:17" x14ac:dyDescent="0.25">
      <c r="C15048" s="12"/>
      <c r="D15048" s="7"/>
      <c r="P15048" s="14"/>
      <c r="Q15048" s="13"/>
    </row>
    <row r="15049" spans="3:17" x14ac:dyDescent="0.25">
      <c r="C15049" s="12"/>
      <c r="D15049" s="7"/>
      <c r="P15049" s="14"/>
      <c r="Q15049" s="13"/>
    </row>
    <row r="15050" spans="3:17" x14ac:dyDescent="0.25">
      <c r="C15050" s="12"/>
      <c r="D15050" s="7"/>
      <c r="P15050" s="14"/>
      <c r="Q15050" s="13"/>
    </row>
    <row r="15051" spans="3:17" x14ac:dyDescent="0.25">
      <c r="C15051" s="12"/>
      <c r="D15051" s="7"/>
      <c r="P15051" s="14"/>
      <c r="Q15051" s="13"/>
    </row>
    <row r="15052" spans="3:17" x14ac:dyDescent="0.25">
      <c r="C15052" s="12"/>
      <c r="D15052" s="7"/>
      <c r="P15052" s="14"/>
      <c r="Q15052" s="13"/>
    </row>
    <row r="15053" spans="3:17" x14ac:dyDescent="0.25">
      <c r="C15053" s="12"/>
      <c r="D15053" s="7"/>
      <c r="P15053" s="14"/>
      <c r="Q15053" s="13"/>
    </row>
    <row r="15054" spans="3:17" x14ac:dyDescent="0.25">
      <c r="C15054" s="12"/>
      <c r="D15054" s="7"/>
      <c r="P15054" s="14"/>
      <c r="Q15054" s="13"/>
    </row>
    <row r="15055" spans="3:17" x14ac:dyDescent="0.25">
      <c r="C15055" s="12"/>
      <c r="D15055" s="7"/>
      <c r="P15055" s="14"/>
      <c r="Q15055" s="13"/>
    </row>
    <row r="15056" spans="3:17" x14ac:dyDescent="0.25">
      <c r="C15056" s="12"/>
      <c r="D15056" s="7"/>
      <c r="P15056" s="14"/>
      <c r="Q15056" s="13"/>
    </row>
    <row r="15057" spans="3:17" x14ac:dyDescent="0.25">
      <c r="C15057" s="12"/>
      <c r="D15057" s="7"/>
      <c r="P15057" s="14"/>
      <c r="Q15057" s="13"/>
    </row>
    <row r="15058" spans="3:17" x14ac:dyDescent="0.25">
      <c r="C15058" s="12"/>
      <c r="D15058" s="7"/>
      <c r="P15058" s="14"/>
      <c r="Q15058" s="13"/>
    </row>
    <row r="15059" spans="3:17" x14ac:dyDescent="0.25">
      <c r="C15059" s="12"/>
      <c r="D15059" s="7"/>
      <c r="P15059" s="14"/>
      <c r="Q15059" s="13"/>
    </row>
    <row r="15060" spans="3:17" x14ac:dyDescent="0.25">
      <c r="C15060" s="12"/>
      <c r="D15060" s="7"/>
      <c r="P15060" s="14"/>
      <c r="Q15060" s="13"/>
    </row>
    <row r="15061" spans="3:17" x14ac:dyDescent="0.25">
      <c r="C15061" s="12"/>
      <c r="D15061" s="7"/>
      <c r="P15061" s="14"/>
      <c r="Q15061" s="13"/>
    </row>
    <row r="15062" spans="3:17" x14ac:dyDescent="0.25">
      <c r="C15062" s="12"/>
      <c r="D15062" s="7"/>
      <c r="P15062" s="14"/>
      <c r="Q15062" s="13"/>
    </row>
    <row r="15063" spans="3:17" x14ac:dyDescent="0.25">
      <c r="C15063" s="12"/>
      <c r="D15063" s="7"/>
      <c r="P15063" s="14"/>
      <c r="Q15063" s="13"/>
    </row>
    <row r="15064" spans="3:17" x14ac:dyDescent="0.25">
      <c r="C15064" s="12"/>
      <c r="D15064" s="7"/>
      <c r="P15064" s="14"/>
      <c r="Q15064" s="13"/>
    </row>
    <row r="15065" spans="3:17" x14ac:dyDescent="0.25">
      <c r="C15065" s="12"/>
      <c r="D15065" s="7"/>
      <c r="P15065" s="14"/>
      <c r="Q15065" s="13"/>
    </row>
    <row r="15066" spans="3:17" x14ac:dyDescent="0.25">
      <c r="C15066" s="12"/>
      <c r="D15066" s="7"/>
      <c r="P15066" s="14"/>
      <c r="Q15066" s="13"/>
    </row>
    <row r="15067" spans="3:17" x14ac:dyDescent="0.25">
      <c r="C15067" s="12"/>
      <c r="D15067" s="7"/>
      <c r="P15067" s="14"/>
      <c r="Q15067" s="13"/>
    </row>
    <row r="15068" spans="3:17" x14ac:dyDescent="0.25">
      <c r="C15068" s="12"/>
      <c r="D15068" s="7"/>
      <c r="P15068" s="14"/>
      <c r="Q15068" s="13"/>
    </row>
    <row r="15069" spans="3:17" x14ac:dyDescent="0.25">
      <c r="C15069" s="12"/>
      <c r="D15069" s="7"/>
      <c r="P15069" s="14"/>
      <c r="Q15069" s="13"/>
    </row>
    <row r="15070" spans="3:17" x14ac:dyDescent="0.25">
      <c r="C15070" s="12"/>
      <c r="D15070" s="7"/>
      <c r="P15070" s="14"/>
      <c r="Q15070" s="13"/>
    </row>
    <row r="15071" spans="3:17" x14ac:dyDescent="0.25">
      <c r="C15071" s="12"/>
      <c r="D15071" s="7"/>
      <c r="P15071" s="14"/>
      <c r="Q15071" s="13"/>
    </row>
    <row r="15072" spans="3:17" x14ac:dyDescent="0.25">
      <c r="C15072" s="12"/>
      <c r="D15072" s="7"/>
      <c r="P15072" s="14"/>
      <c r="Q15072" s="13"/>
    </row>
    <row r="15073" spans="3:17" x14ac:dyDescent="0.25">
      <c r="C15073" s="12"/>
      <c r="D15073" s="7"/>
      <c r="P15073" s="14"/>
      <c r="Q15073" s="13"/>
    </row>
    <row r="15074" spans="3:17" x14ac:dyDescent="0.25">
      <c r="C15074" s="12"/>
      <c r="D15074" s="7"/>
      <c r="P15074" s="14"/>
      <c r="Q15074" s="13"/>
    </row>
    <row r="15075" spans="3:17" x14ac:dyDescent="0.25">
      <c r="C15075" s="12"/>
      <c r="D15075" s="7"/>
      <c r="P15075" s="14"/>
      <c r="Q15075" s="13"/>
    </row>
    <row r="15076" spans="3:17" x14ac:dyDescent="0.25">
      <c r="C15076" s="12"/>
      <c r="D15076" s="7"/>
      <c r="P15076" s="14"/>
      <c r="Q15076" s="13"/>
    </row>
    <row r="15077" spans="3:17" x14ac:dyDescent="0.25">
      <c r="C15077" s="12"/>
      <c r="D15077" s="7"/>
      <c r="P15077" s="14"/>
      <c r="Q15077" s="13"/>
    </row>
    <row r="15078" spans="3:17" x14ac:dyDescent="0.25">
      <c r="C15078" s="12"/>
      <c r="D15078" s="7"/>
      <c r="P15078" s="14"/>
      <c r="Q15078" s="13"/>
    </row>
    <row r="15079" spans="3:17" x14ac:dyDescent="0.25">
      <c r="C15079" s="12"/>
      <c r="D15079" s="7"/>
      <c r="P15079" s="14"/>
      <c r="Q15079" s="13"/>
    </row>
    <row r="15080" spans="3:17" x14ac:dyDescent="0.25">
      <c r="C15080" s="12"/>
      <c r="D15080" s="7"/>
      <c r="P15080" s="14"/>
      <c r="Q15080" s="13"/>
    </row>
    <row r="15081" spans="3:17" x14ac:dyDescent="0.25">
      <c r="C15081" s="12"/>
      <c r="D15081" s="7"/>
      <c r="P15081" s="14"/>
      <c r="Q15081" s="13"/>
    </row>
    <row r="15082" spans="3:17" x14ac:dyDescent="0.25">
      <c r="C15082" s="12"/>
      <c r="D15082" s="7"/>
      <c r="P15082" s="14"/>
      <c r="Q15082" s="13"/>
    </row>
    <row r="15083" spans="3:17" x14ac:dyDescent="0.25">
      <c r="C15083" s="12"/>
      <c r="D15083" s="7"/>
      <c r="P15083" s="14"/>
      <c r="Q15083" s="13"/>
    </row>
    <row r="15084" spans="3:17" x14ac:dyDescent="0.25">
      <c r="C15084" s="12"/>
      <c r="D15084" s="7"/>
      <c r="P15084" s="14"/>
      <c r="Q15084" s="13"/>
    </row>
    <row r="15085" spans="3:17" x14ac:dyDescent="0.25">
      <c r="C15085" s="12"/>
      <c r="D15085" s="7"/>
      <c r="P15085" s="14"/>
      <c r="Q15085" s="13"/>
    </row>
    <row r="15086" spans="3:17" x14ac:dyDescent="0.25">
      <c r="C15086" s="12"/>
      <c r="D15086" s="7"/>
      <c r="P15086" s="14"/>
      <c r="Q15086" s="13"/>
    </row>
    <row r="15087" spans="3:17" x14ac:dyDescent="0.25">
      <c r="C15087" s="12"/>
      <c r="D15087" s="7"/>
      <c r="P15087" s="14"/>
      <c r="Q15087" s="13"/>
    </row>
    <row r="15088" spans="3:17" x14ac:dyDescent="0.25">
      <c r="C15088" s="12"/>
      <c r="D15088" s="7"/>
      <c r="P15088" s="14"/>
      <c r="Q15088" s="13"/>
    </row>
    <row r="15089" spans="3:17" x14ac:dyDescent="0.25">
      <c r="C15089" s="12"/>
      <c r="D15089" s="7"/>
      <c r="P15089" s="14"/>
      <c r="Q15089" s="13"/>
    </row>
    <row r="15090" spans="3:17" x14ac:dyDescent="0.25">
      <c r="C15090" s="12"/>
      <c r="D15090" s="7"/>
      <c r="P15090" s="14"/>
      <c r="Q15090" s="13"/>
    </row>
    <row r="15091" spans="3:17" x14ac:dyDescent="0.25">
      <c r="C15091" s="12"/>
      <c r="D15091" s="7"/>
      <c r="P15091" s="14"/>
      <c r="Q15091" s="13"/>
    </row>
    <row r="15092" spans="3:17" x14ac:dyDescent="0.25">
      <c r="C15092" s="12"/>
      <c r="D15092" s="7"/>
      <c r="P15092" s="14"/>
      <c r="Q15092" s="13"/>
    </row>
    <row r="15093" spans="3:17" x14ac:dyDescent="0.25">
      <c r="C15093" s="12"/>
      <c r="D15093" s="7"/>
      <c r="P15093" s="14"/>
      <c r="Q15093" s="13"/>
    </row>
    <row r="15094" spans="3:17" x14ac:dyDescent="0.25">
      <c r="C15094" s="12"/>
      <c r="D15094" s="7"/>
      <c r="P15094" s="14"/>
      <c r="Q15094" s="13"/>
    </row>
    <row r="15095" spans="3:17" x14ac:dyDescent="0.25">
      <c r="C15095" s="12"/>
      <c r="D15095" s="7"/>
      <c r="P15095" s="14"/>
      <c r="Q15095" s="13"/>
    </row>
    <row r="15096" spans="3:17" x14ac:dyDescent="0.25">
      <c r="C15096" s="12"/>
      <c r="D15096" s="7"/>
      <c r="P15096" s="14"/>
      <c r="Q15096" s="13"/>
    </row>
    <row r="15097" spans="3:17" x14ac:dyDescent="0.25">
      <c r="C15097" s="12"/>
      <c r="D15097" s="7"/>
      <c r="P15097" s="14"/>
      <c r="Q15097" s="13"/>
    </row>
    <row r="15098" spans="3:17" x14ac:dyDescent="0.25">
      <c r="C15098" s="12"/>
      <c r="D15098" s="7"/>
      <c r="P15098" s="14"/>
      <c r="Q15098" s="13"/>
    </row>
    <row r="15099" spans="3:17" x14ac:dyDescent="0.25">
      <c r="C15099" s="12"/>
      <c r="D15099" s="7"/>
      <c r="P15099" s="14"/>
      <c r="Q15099" s="13"/>
    </row>
    <row r="15100" spans="3:17" x14ac:dyDescent="0.25">
      <c r="C15100" s="12"/>
      <c r="D15100" s="7"/>
      <c r="P15100" s="14"/>
      <c r="Q15100" s="13"/>
    </row>
    <row r="15101" spans="3:17" x14ac:dyDescent="0.25">
      <c r="C15101" s="12"/>
      <c r="D15101" s="7"/>
      <c r="P15101" s="14"/>
      <c r="Q15101" s="13"/>
    </row>
    <row r="15102" spans="3:17" x14ac:dyDescent="0.25">
      <c r="C15102" s="12"/>
      <c r="D15102" s="7"/>
      <c r="P15102" s="14"/>
      <c r="Q15102" s="13"/>
    </row>
    <row r="15103" spans="3:17" x14ac:dyDescent="0.25">
      <c r="C15103" s="12"/>
      <c r="D15103" s="7"/>
      <c r="P15103" s="14"/>
      <c r="Q15103" s="13"/>
    </row>
    <row r="15104" spans="3:17" x14ac:dyDescent="0.25">
      <c r="C15104" s="12"/>
      <c r="D15104" s="7"/>
      <c r="P15104" s="14"/>
      <c r="Q15104" s="13"/>
    </row>
    <row r="15105" spans="3:17" x14ac:dyDescent="0.25">
      <c r="C15105" s="12"/>
      <c r="D15105" s="7"/>
      <c r="P15105" s="14"/>
      <c r="Q15105" s="13"/>
    </row>
    <row r="15106" spans="3:17" x14ac:dyDescent="0.25">
      <c r="C15106" s="12"/>
      <c r="D15106" s="7"/>
      <c r="P15106" s="14"/>
      <c r="Q15106" s="13"/>
    </row>
    <row r="15107" spans="3:17" x14ac:dyDescent="0.25">
      <c r="C15107" s="12"/>
      <c r="D15107" s="7"/>
      <c r="P15107" s="14"/>
      <c r="Q15107" s="13"/>
    </row>
    <row r="15108" spans="3:17" x14ac:dyDescent="0.25">
      <c r="C15108" s="12"/>
      <c r="D15108" s="7"/>
      <c r="P15108" s="14"/>
      <c r="Q15108" s="13"/>
    </row>
    <row r="15109" spans="3:17" x14ac:dyDescent="0.25">
      <c r="C15109" s="12"/>
      <c r="D15109" s="7"/>
      <c r="P15109" s="14"/>
      <c r="Q15109" s="13"/>
    </row>
    <row r="15110" spans="3:17" x14ac:dyDescent="0.25">
      <c r="C15110" s="12"/>
      <c r="D15110" s="7"/>
      <c r="P15110" s="14"/>
      <c r="Q15110" s="13"/>
    </row>
    <row r="15111" spans="3:17" x14ac:dyDescent="0.25">
      <c r="C15111" s="12"/>
      <c r="D15111" s="7"/>
      <c r="P15111" s="14"/>
      <c r="Q15111" s="13"/>
    </row>
    <row r="15112" spans="3:17" x14ac:dyDescent="0.25">
      <c r="C15112" s="12"/>
      <c r="D15112" s="7"/>
      <c r="P15112" s="14"/>
      <c r="Q15112" s="13"/>
    </row>
    <row r="15113" spans="3:17" x14ac:dyDescent="0.25">
      <c r="C15113" s="12"/>
      <c r="D15113" s="7"/>
      <c r="P15113" s="14"/>
      <c r="Q15113" s="13"/>
    </row>
    <row r="15114" spans="3:17" x14ac:dyDescent="0.25">
      <c r="C15114" s="12"/>
      <c r="D15114" s="7"/>
      <c r="P15114" s="14"/>
      <c r="Q15114" s="13"/>
    </row>
    <row r="15115" spans="3:17" x14ac:dyDescent="0.25">
      <c r="C15115" s="12"/>
      <c r="D15115" s="7"/>
      <c r="P15115" s="14"/>
      <c r="Q15115" s="13"/>
    </row>
    <row r="15116" spans="3:17" x14ac:dyDescent="0.25">
      <c r="C15116" s="12"/>
      <c r="D15116" s="7"/>
      <c r="P15116" s="14"/>
      <c r="Q15116" s="13"/>
    </row>
    <row r="15117" spans="3:17" x14ac:dyDescent="0.25">
      <c r="C15117" s="12"/>
      <c r="D15117" s="7"/>
      <c r="P15117" s="14"/>
      <c r="Q15117" s="13"/>
    </row>
    <row r="15118" spans="3:17" x14ac:dyDescent="0.25">
      <c r="C15118" s="12"/>
      <c r="D15118" s="7"/>
      <c r="P15118" s="14"/>
      <c r="Q15118" s="13"/>
    </row>
    <row r="15119" spans="3:17" x14ac:dyDescent="0.25">
      <c r="C15119" s="12"/>
      <c r="D15119" s="7"/>
      <c r="P15119" s="14"/>
      <c r="Q15119" s="13"/>
    </row>
    <row r="15120" spans="3:17" x14ac:dyDescent="0.25">
      <c r="C15120" s="12"/>
      <c r="D15120" s="7"/>
      <c r="P15120" s="14"/>
      <c r="Q15120" s="13"/>
    </row>
    <row r="15121" spans="3:17" x14ac:dyDescent="0.25">
      <c r="C15121" s="12"/>
      <c r="D15121" s="7"/>
      <c r="P15121" s="14"/>
      <c r="Q15121" s="13"/>
    </row>
    <row r="15122" spans="3:17" x14ac:dyDescent="0.25">
      <c r="C15122" s="12"/>
      <c r="D15122" s="7"/>
      <c r="P15122" s="14"/>
      <c r="Q15122" s="13"/>
    </row>
    <row r="15123" spans="3:17" x14ac:dyDescent="0.25">
      <c r="C15123" s="12"/>
      <c r="D15123" s="7"/>
      <c r="P15123" s="14"/>
      <c r="Q15123" s="13"/>
    </row>
    <row r="15124" spans="3:17" x14ac:dyDescent="0.25">
      <c r="C15124" s="12"/>
      <c r="D15124" s="7"/>
      <c r="P15124" s="14"/>
      <c r="Q15124" s="13"/>
    </row>
    <row r="15125" spans="3:17" x14ac:dyDescent="0.25">
      <c r="C15125" s="12"/>
      <c r="D15125" s="7"/>
      <c r="P15125" s="14"/>
      <c r="Q15125" s="13"/>
    </row>
    <row r="15126" spans="3:17" x14ac:dyDescent="0.25">
      <c r="C15126" s="12"/>
      <c r="D15126" s="7"/>
      <c r="P15126" s="14"/>
      <c r="Q15126" s="13"/>
    </row>
    <row r="15127" spans="3:17" x14ac:dyDescent="0.25">
      <c r="C15127" s="12"/>
      <c r="D15127" s="7"/>
      <c r="P15127" s="14"/>
      <c r="Q15127" s="13"/>
    </row>
    <row r="15128" spans="3:17" x14ac:dyDescent="0.25">
      <c r="C15128" s="12"/>
      <c r="D15128" s="7"/>
      <c r="P15128" s="14"/>
      <c r="Q15128" s="13"/>
    </row>
    <row r="15129" spans="3:17" x14ac:dyDescent="0.25">
      <c r="C15129" s="12"/>
      <c r="D15129" s="7"/>
      <c r="P15129" s="14"/>
      <c r="Q15129" s="13"/>
    </row>
    <row r="15130" spans="3:17" x14ac:dyDescent="0.25">
      <c r="C15130" s="12"/>
      <c r="D15130" s="7"/>
      <c r="P15130" s="14"/>
      <c r="Q15130" s="13"/>
    </row>
    <row r="15131" spans="3:17" x14ac:dyDescent="0.25">
      <c r="C15131" s="12"/>
      <c r="D15131" s="7"/>
      <c r="P15131" s="14"/>
      <c r="Q15131" s="13"/>
    </row>
    <row r="15132" spans="3:17" x14ac:dyDescent="0.25">
      <c r="C15132" s="12"/>
      <c r="D15132" s="7"/>
      <c r="P15132" s="14"/>
      <c r="Q15132" s="13"/>
    </row>
    <row r="15133" spans="3:17" x14ac:dyDescent="0.25">
      <c r="C15133" s="12"/>
      <c r="D15133" s="7"/>
      <c r="P15133" s="14"/>
      <c r="Q15133" s="13"/>
    </row>
    <row r="15134" spans="3:17" x14ac:dyDescent="0.25">
      <c r="C15134" s="12"/>
      <c r="D15134" s="7"/>
      <c r="P15134" s="14"/>
      <c r="Q15134" s="13"/>
    </row>
    <row r="15135" spans="3:17" x14ac:dyDescent="0.25">
      <c r="C15135" s="12"/>
      <c r="D15135" s="7"/>
      <c r="P15135" s="14"/>
      <c r="Q15135" s="13"/>
    </row>
    <row r="15136" spans="3:17" x14ac:dyDescent="0.25">
      <c r="C15136" s="12"/>
      <c r="D15136" s="7"/>
      <c r="P15136" s="14"/>
      <c r="Q15136" s="13"/>
    </row>
    <row r="15137" spans="3:17" x14ac:dyDescent="0.25">
      <c r="C15137" s="12"/>
      <c r="D15137" s="7"/>
      <c r="P15137" s="14"/>
      <c r="Q15137" s="13"/>
    </row>
    <row r="15138" spans="3:17" x14ac:dyDescent="0.25">
      <c r="C15138" s="12"/>
      <c r="D15138" s="7"/>
      <c r="P15138" s="14"/>
      <c r="Q15138" s="13"/>
    </row>
    <row r="15139" spans="3:17" x14ac:dyDescent="0.25">
      <c r="C15139" s="12"/>
      <c r="D15139" s="7"/>
      <c r="P15139" s="14"/>
      <c r="Q15139" s="13"/>
    </row>
    <row r="15140" spans="3:17" x14ac:dyDescent="0.25">
      <c r="C15140" s="12"/>
      <c r="D15140" s="7"/>
      <c r="P15140" s="14"/>
      <c r="Q15140" s="13"/>
    </row>
    <row r="15141" spans="3:17" x14ac:dyDescent="0.25">
      <c r="C15141" s="12"/>
      <c r="D15141" s="7"/>
      <c r="P15141" s="14"/>
      <c r="Q15141" s="13"/>
    </row>
    <row r="15142" spans="3:17" x14ac:dyDescent="0.25">
      <c r="C15142" s="12"/>
      <c r="D15142" s="7"/>
      <c r="P15142" s="14"/>
      <c r="Q15142" s="13"/>
    </row>
    <row r="15143" spans="3:17" x14ac:dyDescent="0.25">
      <c r="C15143" s="12"/>
      <c r="D15143" s="7"/>
      <c r="P15143" s="14"/>
      <c r="Q15143" s="13"/>
    </row>
    <row r="15144" spans="3:17" x14ac:dyDescent="0.25">
      <c r="C15144" s="12"/>
      <c r="D15144" s="7"/>
      <c r="P15144" s="14"/>
      <c r="Q15144" s="13"/>
    </row>
    <row r="15145" spans="3:17" x14ac:dyDescent="0.25">
      <c r="C15145" s="12"/>
      <c r="D15145" s="7"/>
      <c r="P15145" s="14"/>
      <c r="Q15145" s="13"/>
    </row>
    <row r="15146" spans="3:17" x14ac:dyDescent="0.25">
      <c r="C15146" s="12"/>
      <c r="D15146" s="7"/>
      <c r="P15146" s="14"/>
      <c r="Q15146" s="13"/>
    </row>
    <row r="15147" spans="3:17" x14ac:dyDescent="0.25">
      <c r="C15147" s="12"/>
      <c r="D15147" s="7"/>
      <c r="P15147" s="14"/>
      <c r="Q15147" s="13"/>
    </row>
    <row r="15148" spans="3:17" x14ac:dyDescent="0.25">
      <c r="C15148" s="12"/>
      <c r="D15148" s="7"/>
      <c r="P15148" s="14"/>
      <c r="Q15148" s="13"/>
    </row>
    <row r="15149" spans="3:17" x14ac:dyDescent="0.25">
      <c r="C15149" s="12"/>
      <c r="D15149" s="7"/>
      <c r="P15149" s="14"/>
      <c r="Q15149" s="13"/>
    </row>
    <row r="15150" spans="3:17" x14ac:dyDescent="0.25">
      <c r="C15150" s="12"/>
      <c r="D15150" s="7"/>
      <c r="P15150" s="14"/>
      <c r="Q15150" s="13"/>
    </row>
    <row r="15151" spans="3:17" x14ac:dyDescent="0.25">
      <c r="C15151" s="12"/>
      <c r="D15151" s="7"/>
      <c r="P15151" s="14"/>
      <c r="Q15151" s="13"/>
    </row>
    <row r="15152" spans="3:17" x14ac:dyDescent="0.25">
      <c r="C15152" s="12"/>
      <c r="D15152" s="7"/>
      <c r="P15152" s="14"/>
      <c r="Q15152" s="13"/>
    </row>
    <row r="15153" spans="3:17" x14ac:dyDescent="0.25">
      <c r="C15153" s="12"/>
      <c r="D15153" s="7"/>
      <c r="P15153" s="14"/>
      <c r="Q15153" s="13"/>
    </row>
    <row r="15154" spans="3:17" x14ac:dyDescent="0.25">
      <c r="C15154" s="12"/>
      <c r="D15154" s="7"/>
      <c r="P15154" s="14"/>
      <c r="Q15154" s="13"/>
    </row>
    <row r="15155" spans="3:17" x14ac:dyDescent="0.25">
      <c r="C15155" s="12"/>
      <c r="D15155" s="7"/>
      <c r="P15155" s="14"/>
      <c r="Q15155" s="13"/>
    </row>
    <row r="15156" spans="3:17" x14ac:dyDescent="0.25">
      <c r="C15156" s="12"/>
      <c r="D15156" s="7"/>
      <c r="P15156" s="14"/>
      <c r="Q15156" s="13"/>
    </row>
    <row r="15157" spans="3:17" x14ac:dyDescent="0.25">
      <c r="C15157" s="12"/>
      <c r="D15157" s="7"/>
      <c r="P15157" s="14"/>
      <c r="Q15157" s="13"/>
    </row>
    <row r="15158" spans="3:17" x14ac:dyDescent="0.25">
      <c r="C15158" s="12"/>
      <c r="D15158" s="7"/>
      <c r="P15158" s="14"/>
      <c r="Q15158" s="13"/>
    </row>
    <row r="15159" spans="3:17" x14ac:dyDescent="0.25">
      <c r="C15159" s="12"/>
      <c r="D15159" s="7"/>
      <c r="P15159" s="14"/>
      <c r="Q15159" s="13"/>
    </row>
    <row r="15160" spans="3:17" x14ac:dyDescent="0.25">
      <c r="C15160" s="12"/>
      <c r="D15160" s="7"/>
      <c r="P15160" s="14"/>
      <c r="Q15160" s="13"/>
    </row>
    <row r="15161" spans="3:17" x14ac:dyDescent="0.25">
      <c r="C15161" s="12"/>
      <c r="D15161" s="7"/>
      <c r="P15161" s="14"/>
      <c r="Q15161" s="13"/>
    </row>
    <row r="15162" spans="3:17" x14ac:dyDescent="0.25">
      <c r="C15162" s="12"/>
      <c r="D15162" s="7"/>
      <c r="P15162" s="14"/>
      <c r="Q15162" s="13"/>
    </row>
    <row r="15163" spans="3:17" x14ac:dyDescent="0.25">
      <c r="C15163" s="12"/>
      <c r="D15163" s="7"/>
      <c r="P15163" s="14"/>
      <c r="Q15163" s="13"/>
    </row>
    <row r="15164" spans="3:17" x14ac:dyDescent="0.25">
      <c r="C15164" s="12"/>
      <c r="D15164" s="7"/>
      <c r="P15164" s="14"/>
      <c r="Q15164" s="13"/>
    </row>
    <row r="15165" spans="3:17" x14ac:dyDescent="0.25">
      <c r="C15165" s="12"/>
      <c r="D15165" s="7"/>
      <c r="P15165" s="14"/>
      <c r="Q15165" s="13"/>
    </row>
    <row r="15166" spans="3:17" x14ac:dyDescent="0.25">
      <c r="C15166" s="12"/>
      <c r="D15166" s="7"/>
      <c r="P15166" s="14"/>
      <c r="Q15166" s="13"/>
    </row>
    <row r="15167" spans="3:17" x14ac:dyDescent="0.25">
      <c r="C15167" s="12"/>
      <c r="D15167" s="7"/>
      <c r="P15167" s="14"/>
      <c r="Q15167" s="13"/>
    </row>
    <row r="15168" spans="3:17" x14ac:dyDescent="0.25">
      <c r="C15168" s="12"/>
      <c r="D15168" s="7"/>
      <c r="P15168" s="14"/>
      <c r="Q15168" s="13"/>
    </row>
    <row r="15169" spans="3:17" x14ac:dyDescent="0.25">
      <c r="C15169" s="12"/>
      <c r="D15169" s="7"/>
      <c r="P15169" s="14"/>
      <c r="Q15169" s="13"/>
    </row>
    <row r="15170" spans="3:17" x14ac:dyDescent="0.25">
      <c r="C15170" s="12"/>
      <c r="D15170" s="7"/>
      <c r="P15170" s="14"/>
      <c r="Q15170" s="13"/>
    </row>
    <row r="15171" spans="3:17" x14ac:dyDescent="0.25">
      <c r="C15171" s="12"/>
      <c r="D15171" s="7"/>
      <c r="P15171" s="14"/>
      <c r="Q15171" s="13"/>
    </row>
    <row r="15172" spans="3:17" x14ac:dyDescent="0.25">
      <c r="C15172" s="12"/>
      <c r="D15172" s="7"/>
      <c r="P15172" s="14"/>
      <c r="Q15172" s="13"/>
    </row>
    <row r="15173" spans="3:17" x14ac:dyDescent="0.25">
      <c r="C15173" s="12"/>
      <c r="D15173" s="7"/>
      <c r="P15173" s="14"/>
      <c r="Q15173" s="13"/>
    </row>
    <row r="15174" spans="3:17" x14ac:dyDescent="0.25">
      <c r="C15174" s="12"/>
      <c r="D15174" s="7"/>
      <c r="P15174" s="14"/>
      <c r="Q15174" s="13"/>
    </row>
    <row r="15175" spans="3:17" x14ac:dyDescent="0.25">
      <c r="C15175" s="12"/>
      <c r="D15175" s="7"/>
      <c r="P15175" s="14"/>
      <c r="Q15175" s="13"/>
    </row>
    <row r="15176" spans="3:17" x14ac:dyDescent="0.25">
      <c r="C15176" s="12"/>
      <c r="D15176" s="7"/>
      <c r="P15176" s="14"/>
      <c r="Q15176" s="13"/>
    </row>
    <row r="15177" spans="3:17" x14ac:dyDescent="0.25">
      <c r="C15177" s="12"/>
      <c r="D15177" s="7"/>
      <c r="P15177" s="14"/>
      <c r="Q15177" s="13"/>
    </row>
    <row r="15178" spans="3:17" x14ac:dyDescent="0.25">
      <c r="C15178" s="12"/>
      <c r="D15178" s="7"/>
      <c r="P15178" s="14"/>
      <c r="Q15178" s="13"/>
    </row>
    <row r="15179" spans="3:17" x14ac:dyDescent="0.25">
      <c r="C15179" s="12"/>
      <c r="D15179" s="7"/>
      <c r="P15179" s="14"/>
      <c r="Q15179" s="13"/>
    </row>
    <row r="15180" spans="3:17" x14ac:dyDescent="0.25">
      <c r="C15180" s="12"/>
      <c r="D15180" s="7"/>
      <c r="P15180" s="14"/>
      <c r="Q15180" s="13"/>
    </row>
    <row r="15181" spans="3:17" x14ac:dyDescent="0.25">
      <c r="C15181" s="12"/>
      <c r="D15181" s="7"/>
      <c r="P15181" s="14"/>
      <c r="Q15181" s="13"/>
    </row>
    <row r="15182" spans="3:17" x14ac:dyDescent="0.25">
      <c r="C15182" s="12"/>
      <c r="D15182" s="7"/>
      <c r="P15182" s="14"/>
      <c r="Q15182" s="13"/>
    </row>
    <row r="15183" spans="3:17" x14ac:dyDescent="0.25">
      <c r="C15183" s="12"/>
      <c r="D15183" s="7"/>
      <c r="P15183" s="14"/>
      <c r="Q15183" s="13"/>
    </row>
    <row r="15184" spans="3:17" x14ac:dyDescent="0.25">
      <c r="C15184" s="12"/>
      <c r="D15184" s="7"/>
      <c r="P15184" s="14"/>
      <c r="Q15184" s="13"/>
    </row>
    <row r="15185" spans="3:17" x14ac:dyDescent="0.25">
      <c r="C15185" s="12"/>
      <c r="D15185" s="7"/>
      <c r="P15185" s="14"/>
      <c r="Q15185" s="13"/>
    </row>
    <row r="15186" spans="3:17" x14ac:dyDescent="0.25">
      <c r="C15186" s="12"/>
      <c r="D15186" s="7"/>
      <c r="P15186" s="14"/>
      <c r="Q15186" s="13"/>
    </row>
    <row r="15187" spans="3:17" x14ac:dyDescent="0.25">
      <c r="C15187" s="12"/>
      <c r="D15187" s="7"/>
      <c r="P15187" s="14"/>
      <c r="Q15187" s="13"/>
    </row>
    <row r="15188" spans="3:17" x14ac:dyDescent="0.25">
      <c r="C15188" s="12"/>
      <c r="D15188" s="7"/>
      <c r="P15188" s="14"/>
      <c r="Q15188" s="13"/>
    </row>
    <row r="15189" spans="3:17" x14ac:dyDescent="0.25">
      <c r="C15189" s="12"/>
      <c r="D15189" s="7"/>
      <c r="P15189" s="14"/>
      <c r="Q15189" s="13"/>
    </row>
    <row r="15190" spans="3:17" x14ac:dyDescent="0.25">
      <c r="C15190" s="12"/>
      <c r="D15190" s="7"/>
      <c r="P15190" s="14"/>
      <c r="Q15190" s="13"/>
    </row>
    <row r="15191" spans="3:17" x14ac:dyDescent="0.25">
      <c r="C15191" s="12"/>
      <c r="D15191" s="7"/>
      <c r="P15191" s="14"/>
      <c r="Q15191" s="13"/>
    </row>
    <row r="15192" spans="3:17" x14ac:dyDescent="0.25">
      <c r="C15192" s="12"/>
      <c r="D15192" s="7"/>
      <c r="P15192" s="14"/>
      <c r="Q15192" s="13"/>
    </row>
    <row r="15193" spans="3:17" x14ac:dyDescent="0.25">
      <c r="C15193" s="12"/>
      <c r="D15193" s="7"/>
      <c r="P15193" s="14"/>
      <c r="Q15193" s="13"/>
    </row>
    <row r="15194" spans="3:17" x14ac:dyDescent="0.25">
      <c r="C15194" s="12"/>
      <c r="D15194" s="7"/>
      <c r="P15194" s="14"/>
      <c r="Q15194" s="13"/>
    </row>
    <row r="15195" spans="3:17" x14ac:dyDescent="0.25">
      <c r="C15195" s="12"/>
      <c r="D15195" s="7"/>
      <c r="P15195" s="14"/>
      <c r="Q15195" s="13"/>
    </row>
    <row r="15196" spans="3:17" x14ac:dyDescent="0.25">
      <c r="C15196" s="12"/>
      <c r="D15196" s="7"/>
      <c r="P15196" s="14"/>
      <c r="Q15196" s="13"/>
    </row>
    <row r="15197" spans="3:17" x14ac:dyDescent="0.25">
      <c r="C15197" s="12"/>
      <c r="D15197" s="7"/>
      <c r="P15197" s="14"/>
      <c r="Q15197" s="13"/>
    </row>
    <row r="15198" spans="3:17" x14ac:dyDescent="0.25">
      <c r="C15198" s="12"/>
      <c r="D15198" s="7"/>
      <c r="P15198" s="14"/>
      <c r="Q15198" s="13"/>
    </row>
    <row r="15199" spans="3:17" x14ac:dyDescent="0.25">
      <c r="C15199" s="12"/>
      <c r="D15199" s="7"/>
      <c r="P15199" s="14"/>
      <c r="Q15199" s="13"/>
    </row>
    <row r="15200" spans="3:17" x14ac:dyDescent="0.25">
      <c r="C15200" s="12"/>
      <c r="D15200" s="7"/>
      <c r="P15200" s="14"/>
      <c r="Q15200" s="13"/>
    </row>
    <row r="15201" spans="3:17" x14ac:dyDescent="0.25">
      <c r="C15201" s="12"/>
      <c r="D15201" s="7"/>
      <c r="P15201" s="14"/>
      <c r="Q15201" s="13"/>
    </row>
    <row r="15202" spans="3:17" x14ac:dyDescent="0.25">
      <c r="C15202" s="12"/>
      <c r="D15202" s="7"/>
      <c r="P15202" s="14"/>
      <c r="Q15202" s="13"/>
    </row>
    <row r="15203" spans="3:17" x14ac:dyDescent="0.25">
      <c r="C15203" s="12"/>
      <c r="D15203" s="7"/>
      <c r="P15203" s="14"/>
      <c r="Q15203" s="13"/>
    </row>
    <row r="15204" spans="3:17" x14ac:dyDescent="0.25">
      <c r="C15204" s="12"/>
      <c r="D15204" s="7"/>
      <c r="P15204" s="14"/>
      <c r="Q15204" s="13"/>
    </row>
    <row r="15205" spans="3:17" x14ac:dyDescent="0.25">
      <c r="C15205" s="12"/>
      <c r="D15205" s="7"/>
      <c r="P15205" s="14"/>
      <c r="Q15205" s="13"/>
    </row>
    <row r="15206" spans="3:17" x14ac:dyDescent="0.25">
      <c r="C15206" s="12"/>
      <c r="D15206" s="7"/>
      <c r="P15206" s="14"/>
      <c r="Q15206" s="13"/>
    </row>
    <row r="15207" spans="3:17" x14ac:dyDescent="0.25">
      <c r="C15207" s="12"/>
      <c r="D15207" s="7"/>
      <c r="P15207" s="14"/>
      <c r="Q15207" s="13"/>
    </row>
    <row r="15208" spans="3:17" x14ac:dyDescent="0.25">
      <c r="C15208" s="12"/>
      <c r="D15208" s="7"/>
      <c r="P15208" s="14"/>
      <c r="Q15208" s="13"/>
    </row>
    <row r="15209" spans="3:17" x14ac:dyDescent="0.25">
      <c r="C15209" s="12"/>
      <c r="D15209" s="7"/>
      <c r="P15209" s="14"/>
      <c r="Q15209" s="13"/>
    </row>
    <row r="15210" spans="3:17" x14ac:dyDescent="0.25">
      <c r="C15210" s="12"/>
      <c r="D15210" s="7"/>
      <c r="P15210" s="14"/>
      <c r="Q15210" s="13"/>
    </row>
    <row r="15211" spans="3:17" x14ac:dyDescent="0.25">
      <c r="C15211" s="12"/>
      <c r="D15211" s="7"/>
      <c r="P15211" s="14"/>
      <c r="Q15211" s="13"/>
    </row>
    <row r="15212" spans="3:17" x14ac:dyDescent="0.25">
      <c r="C15212" s="12"/>
      <c r="D15212" s="7"/>
      <c r="P15212" s="14"/>
      <c r="Q15212" s="13"/>
    </row>
    <row r="15213" spans="3:17" x14ac:dyDescent="0.25">
      <c r="C15213" s="12"/>
      <c r="D15213" s="7"/>
      <c r="P15213" s="14"/>
      <c r="Q15213" s="13"/>
    </row>
    <row r="15214" spans="3:17" x14ac:dyDescent="0.25">
      <c r="C15214" s="12"/>
      <c r="D15214" s="7"/>
      <c r="P15214" s="14"/>
      <c r="Q15214" s="13"/>
    </row>
    <row r="15215" spans="3:17" x14ac:dyDescent="0.25">
      <c r="C15215" s="12"/>
      <c r="D15215" s="7"/>
      <c r="P15215" s="14"/>
      <c r="Q15215" s="13"/>
    </row>
    <row r="15216" spans="3:17" x14ac:dyDescent="0.25">
      <c r="C15216" s="12"/>
      <c r="D15216" s="7"/>
      <c r="P15216" s="14"/>
      <c r="Q15216" s="13"/>
    </row>
    <row r="15217" spans="3:17" x14ac:dyDescent="0.25">
      <c r="C15217" s="12"/>
      <c r="D15217" s="7"/>
      <c r="P15217" s="14"/>
      <c r="Q15217" s="13"/>
    </row>
    <row r="15218" spans="3:17" x14ac:dyDescent="0.25">
      <c r="C15218" s="12"/>
      <c r="D15218" s="7"/>
      <c r="P15218" s="14"/>
      <c r="Q15218" s="13"/>
    </row>
    <row r="15219" spans="3:17" x14ac:dyDescent="0.25">
      <c r="C15219" s="12"/>
      <c r="D15219" s="7"/>
      <c r="P15219" s="14"/>
      <c r="Q15219" s="13"/>
    </row>
    <row r="15220" spans="3:17" x14ac:dyDescent="0.25">
      <c r="C15220" s="12"/>
      <c r="D15220" s="7"/>
      <c r="P15220" s="14"/>
      <c r="Q15220" s="13"/>
    </row>
    <row r="15221" spans="3:17" x14ac:dyDescent="0.25">
      <c r="C15221" s="12"/>
      <c r="D15221" s="7"/>
      <c r="P15221" s="14"/>
      <c r="Q15221" s="13"/>
    </row>
    <row r="15222" spans="3:17" x14ac:dyDescent="0.25">
      <c r="C15222" s="12"/>
      <c r="D15222" s="7"/>
      <c r="P15222" s="14"/>
      <c r="Q15222" s="13"/>
    </row>
    <row r="15223" spans="3:17" x14ac:dyDescent="0.25">
      <c r="C15223" s="12"/>
      <c r="D15223" s="7"/>
      <c r="P15223" s="14"/>
      <c r="Q15223" s="13"/>
    </row>
    <row r="15224" spans="3:17" x14ac:dyDescent="0.25">
      <c r="C15224" s="12"/>
      <c r="D15224" s="7"/>
      <c r="P15224" s="14"/>
      <c r="Q15224" s="13"/>
    </row>
    <row r="15225" spans="3:17" x14ac:dyDescent="0.25">
      <c r="C15225" s="12"/>
      <c r="D15225" s="7"/>
      <c r="P15225" s="14"/>
      <c r="Q15225" s="13"/>
    </row>
    <row r="15226" spans="3:17" x14ac:dyDescent="0.25">
      <c r="C15226" s="12"/>
      <c r="D15226" s="7"/>
      <c r="P15226" s="14"/>
      <c r="Q15226" s="13"/>
    </row>
    <row r="15227" spans="3:17" x14ac:dyDescent="0.25">
      <c r="C15227" s="12"/>
      <c r="D15227" s="7"/>
      <c r="P15227" s="14"/>
      <c r="Q15227" s="13"/>
    </row>
    <row r="15228" spans="3:17" x14ac:dyDescent="0.25">
      <c r="C15228" s="12"/>
      <c r="D15228" s="7"/>
      <c r="P15228" s="14"/>
      <c r="Q15228" s="13"/>
    </row>
    <row r="15229" spans="3:17" x14ac:dyDescent="0.25">
      <c r="C15229" s="12"/>
      <c r="D15229" s="7"/>
      <c r="P15229" s="14"/>
      <c r="Q15229" s="13"/>
    </row>
    <row r="15230" spans="3:17" x14ac:dyDescent="0.25">
      <c r="C15230" s="12"/>
      <c r="D15230" s="7"/>
      <c r="P15230" s="14"/>
      <c r="Q15230" s="13"/>
    </row>
    <row r="15231" spans="3:17" x14ac:dyDescent="0.25">
      <c r="C15231" s="12"/>
      <c r="D15231" s="7"/>
      <c r="P15231" s="14"/>
      <c r="Q15231" s="13"/>
    </row>
    <row r="15232" spans="3:17" x14ac:dyDescent="0.25">
      <c r="C15232" s="12"/>
      <c r="D15232" s="7"/>
      <c r="P15232" s="14"/>
      <c r="Q15232" s="13"/>
    </row>
    <row r="15233" spans="3:17" x14ac:dyDescent="0.25">
      <c r="C15233" s="12"/>
      <c r="D15233" s="7"/>
      <c r="P15233" s="14"/>
      <c r="Q15233" s="13"/>
    </row>
    <row r="15234" spans="3:17" x14ac:dyDescent="0.25">
      <c r="C15234" s="12"/>
      <c r="D15234" s="7"/>
      <c r="P15234" s="14"/>
      <c r="Q15234" s="13"/>
    </row>
    <row r="15235" spans="3:17" x14ac:dyDescent="0.25">
      <c r="C15235" s="12"/>
      <c r="D15235" s="7"/>
      <c r="P15235" s="14"/>
      <c r="Q15235" s="13"/>
    </row>
    <row r="15236" spans="3:17" x14ac:dyDescent="0.25">
      <c r="C15236" s="12"/>
      <c r="D15236" s="7"/>
      <c r="P15236" s="14"/>
      <c r="Q15236" s="13"/>
    </row>
    <row r="15237" spans="3:17" x14ac:dyDescent="0.25">
      <c r="C15237" s="12"/>
      <c r="D15237" s="7"/>
      <c r="P15237" s="14"/>
      <c r="Q15237" s="13"/>
    </row>
    <row r="15238" spans="3:17" x14ac:dyDescent="0.25">
      <c r="C15238" s="12"/>
      <c r="D15238" s="7"/>
      <c r="P15238" s="14"/>
      <c r="Q15238" s="13"/>
    </row>
    <row r="15239" spans="3:17" x14ac:dyDescent="0.25">
      <c r="C15239" s="12"/>
      <c r="D15239" s="7"/>
      <c r="P15239" s="14"/>
      <c r="Q15239" s="13"/>
    </row>
    <row r="15240" spans="3:17" x14ac:dyDescent="0.25">
      <c r="C15240" s="12"/>
      <c r="D15240" s="7"/>
      <c r="P15240" s="14"/>
      <c r="Q15240" s="13"/>
    </row>
    <row r="15241" spans="3:17" x14ac:dyDescent="0.25">
      <c r="C15241" s="12"/>
      <c r="D15241" s="7"/>
      <c r="P15241" s="14"/>
      <c r="Q15241" s="13"/>
    </row>
    <row r="15242" spans="3:17" x14ac:dyDescent="0.25">
      <c r="C15242" s="12"/>
      <c r="D15242" s="7"/>
      <c r="P15242" s="14"/>
      <c r="Q15242" s="13"/>
    </row>
    <row r="15243" spans="3:17" x14ac:dyDescent="0.25">
      <c r="C15243" s="12"/>
      <c r="D15243" s="7"/>
      <c r="P15243" s="14"/>
      <c r="Q15243" s="13"/>
    </row>
    <row r="15244" spans="3:17" x14ac:dyDescent="0.25">
      <c r="C15244" s="12"/>
      <c r="D15244" s="7"/>
      <c r="P15244" s="14"/>
      <c r="Q15244" s="13"/>
    </row>
    <row r="15245" spans="3:17" x14ac:dyDescent="0.25">
      <c r="C15245" s="12"/>
      <c r="D15245" s="7"/>
      <c r="P15245" s="14"/>
      <c r="Q15245" s="13"/>
    </row>
    <row r="15246" spans="3:17" x14ac:dyDescent="0.25">
      <c r="C15246" s="12"/>
      <c r="D15246" s="7"/>
      <c r="P15246" s="14"/>
      <c r="Q15246" s="13"/>
    </row>
    <row r="15247" spans="3:17" x14ac:dyDescent="0.25">
      <c r="C15247" s="12"/>
      <c r="D15247" s="7"/>
      <c r="P15247" s="14"/>
      <c r="Q15247" s="13"/>
    </row>
    <row r="15248" spans="3:17" x14ac:dyDescent="0.25">
      <c r="C15248" s="12"/>
      <c r="D15248" s="7"/>
      <c r="P15248" s="14"/>
      <c r="Q15248" s="13"/>
    </row>
    <row r="15249" spans="3:17" x14ac:dyDescent="0.25">
      <c r="C15249" s="12"/>
      <c r="D15249" s="7"/>
      <c r="P15249" s="14"/>
      <c r="Q15249" s="13"/>
    </row>
    <row r="15250" spans="3:17" x14ac:dyDescent="0.25">
      <c r="C15250" s="12"/>
      <c r="D15250" s="7"/>
      <c r="P15250" s="14"/>
      <c r="Q15250" s="13"/>
    </row>
    <row r="15251" spans="3:17" x14ac:dyDescent="0.25">
      <c r="C15251" s="12"/>
      <c r="D15251" s="7"/>
      <c r="P15251" s="14"/>
      <c r="Q15251" s="13"/>
    </row>
    <row r="15252" spans="3:17" x14ac:dyDescent="0.25">
      <c r="C15252" s="12"/>
      <c r="D15252" s="7"/>
      <c r="P15252" s="14"/>
      <c r="Q15252" s="13"/>
    </row>
    <row r="15253" spans="3:17" x14ac:dyDescent="0.25">
      <c r="C15253" s="12"/>
      <c r="D15253" s="7"/>
      <c r="P15253" s="14"/>
      <c r="Q15253" s="13"/>
    </row>
    <row r="15254" spans="3:17" x14ac:dyDescent="0.25">
      <c r="C15254" s="12"/>
      <c r="D15254" s="7"/>
      <c r="P15254" s="14"/>
      <c r="Q15254" s="13"/>
    </row>
    <row r="15255" spans="3:17" x14ac:dyDescent="0.25">
      <c r="C15255" s="12"/>
      <c r="D15255" s="7"/>
      <c r="P15255" s="14"/>
      <c r="Q15255" s="13"/>
    </row>
    <row r="15256" spans="3:17" x14ac:dyDescent="0.25">
      <c r="C15256" s="12"/>
      <c r="D15256" s="7"/>
      <c r="P15256" s="14"/>
      <c r="Q15256" s="13"/>
    </row>
    <row r="15257" spans="3:17" x14ac:dyDescent="0.25">
      <c r="C15257" s="12"/>
      <c r="D15257" s="7"/>
      <c r="P15257" s="14"/>
      <c r="Q15257" s="13"/>
    </row>
    <row r="15258" spans="3:17" x14ac:dyDescent="0.25">
      <c r="C15258" s="12"/>
      <c r="D15258" s="7"/>
      <c r="P15258" s="14"/>
      <c r="Q15258" s="13"/>
    </row>
    <row r="15259" spans="3:17" x14ac:dyDescent="0.25">
      <c r="C15259" s="12"/>
      <c r="D15259" s="7"/>
      <c r="P15259" s="14"/>
      <c r="Q15259" s="13"/>
    </row>
    <row r="15260" spans="3:17" x14ac:dyDescent="0.25">
      <c r="C15260" s="12"/>
      <c r="D15260" s="7"/>
      <c r="P15260" s="14"/>
      <c r="Q15260" s="13"/>
    </row>
    <row r="15261" spans="3:17" x14ac:dyDescent="0.25">
      <c r="C15261" s="12"/>
      <c r="D15261" s="7"/>
      <c r="P15261" s="14"/>
      <c r="Q15261" s="13"/>
    </row>
    <row r="15262" spans="3:17" x14ac:dyDescent="0.25">
      <c r="C15262" s="12"/>
      <c r="D15262" s="7"/>
      <c r="P15262" s="14"/>
      <c r="Q15262" s="13"/>
    </row>
    <row r="15263" spans="3:17" x14ac:dyDescent="0.25">
      <c r="C15263" s="12"/>
      <c r="D15263" s="7"/>
      <c r="P15263" s="14"/>
      <c r="Q15263" s="13"/>
    </row>
    <row r="15264" spans="3:17" x14ac:dyDescent="0.25">
      <c r="C15264" s="12"/>
      <c r="D15264" s="7"/>
      <c r="P15264" s="14"/>
      <c r="Q15264" s="13"/>
    </row>
    <row r="15265" spans="3:17" x14ac:dyDescent="0.25">
      <c r="C15265" s="12"/>
      <c r="D15265" s="7"/>
      <c r="P15265" s="14"/>
      <c r="Q15265" s="13"/>
    </row>
    <row r="15266" spans="3:17" x14ac:dyDescent="0.25">
      <c r="C15266" s="12"/>
      <c r="D15266" s="7"/>
      <c r="P15266" s="14"/>
      <c r="Q15266" s="13"/>
    </row>
    <row r="15267" spans="3:17" x14ac:dyDescent="0.25">
      <c r="C15267" s="12"/>
      <c r="D15267" s="7"/>
      <c r="P15267" s="14"/>
      <c r="Q15267" s="13"/>
    </row>
    <row r="15268" spans="3:17" x14ac:dyDescent="0.25">
      <c r="C15268" s="12"/>
      <c r="D15268" s="7"/>
      <c r="P15268" s="14"/>
      <c r="Q15268" s="13"/>
    </row>
    <row r="15269" spans="3:17" x14ac:dyDescent="0.25">
      <c r="C15269" s="12"/>
      <c r="D15269" s="7"/>
      <c r="P15269" s="14"/>
      <c r="Q15269" s="13"/>
    </row>
    <row r="15270" spans="3:17" x14ac:dyDescent="0.25">
      <c r="C15270" s="12"/>
      <c r="D15270" s="7"/>
      <c r="P15270" s="14"/>
      <c r="Q15270" s="13"/>
    </row>
    <row r="15271" spans="3:17" x14ac:dyDescent="0.25">
      <c r="C15271" s="12"/>
      <c r="D15271" s="7"/>
      <c r="P15271" s="14"/>
      <c r="Q15271" s="13"/>
    </row>
    <row r="15272" spans="3:17" x14ac:dyDescent="0.25">
      <c r="C15272" s="12"/>
      <c r="D15272" s="7"/>
      <c r="P15272" s="14"/>
      <c r="Q15272" s="13"/>
    </row>
    <row r="15273" spans="3:17" x14ac:dyDescent="0.25">
      <c r="C15273" s="12"/>
      <c r="D15273" s="7"/>
      <c r="P15273" s="14"/>
      <c r="Q15273" s="13"/>
    </row>
    <row r="15274" spans="3:17" x14ac:dyDescent="0.25">
      <c r="C15274" s="12"/>
      <c r="D15274" s="7"/>
      <c r="P15274" s="14"/>
      <c r="Q15274" s="13"/>
    </row>
    <row r="15275" spans="3:17" x14ac:dyDescent="0.25">
      <c r="C15275" s="12"/>
      <c r="D15275" s="7"/>
      <c r="P15275" s="14"/>
      <c r="Q15275" s="13"/>
    </row>
    <row r="15276" spans="3:17" x14ac:dyDescent="0.25">
      <c r="C15276" s="12"/>
      <c r="D15276" s="7"/>
      <c r="P15276" s="14"/>
      <c r="Q15276" s="13"/>
    </row>
    <row r="15277" spans="3:17" x14ac:dyDescent="0.25">
      <c r="C15277" s="12"/>
      <c r="D15277" s="7"/>
      <c r="P15277" s="14"/>
      <c r="Q15277" s="13"/>
    </row>
    <row r="15278" spans="3:17" x14ac:dyDescent="0.25">
      <c r="C15278" s="12"/>
      <c r="D15278" s="7"/>
      <c r="P15278" s="14"/>
      <c r="Q15278" s="13"/>
    </row>
    <row r="15279" spans="3:17" x14ac:dyDescent="0.25">
      <c r="C15279" s="12"/>
      <c r="D15279" s="7"/>
      <c r="P15279" s="14"/>
      <c r="Q15279" s="13"/>
    </row>
    <row r="15280" spans="3:17" x14ac:dyDescent="0.25">
      <c r="C15280" s="12"/>
      <c r="D15280" s="7"/>
      <c r="P15280" s="14"/>
      <c r="Q15280" s="13"/>
    </row>
    <row r="15281" spans="3:17" x14ac:dyDescent="0.25">
      <c r="C15281" s="12"/>
      <c r="D15281" s="7"/>
      <c r="P15281" s="14"/>
      <c r="Q15281" s="13"/>
    </row>
    <row r="15282" spans="3:17" x14ac:dyDescent="0.25">
      <c r="C15282" s="12"/>
      <c r="D15282" s="7"/>
      <c r="P15282" s="14"/>
      <c r="Q15282" s="13"/>
    </row>
    <row r="15283" spans="3:17" x14ac:dyDescent="0.25">
      <c r="C15283" s="12"/>
      <c r="D15283" s="7"/>
      <c r="P15283" s="14"/>
      <c r="Q15283" s="13"/>
    </row>
    <row r="15284" spans="3:17" x14ac:dyDescent="0.25">
      <c r="C15284" s="12"/>
      <c r="D15284" s="7"/>
      <c r="P15284" s="14"/>
      <c r="Q15284" s="13"/>
    </row>
    <row r="15285" spans="3:17" x14ac:dyDescent="0.25">
      <c r="C15285" s="12"/>
      <c r="D15285" s="7"/>
      <c r="P15285" s="14"/>
      <c r="Q15285" s="13"/>
    </row>
    <row r="15286" spans="3:17" x14ac:dyDescent="0.25">
      <c r="C15286" s="12"/>
      <c r="D15286" s="7"/>
      <c r="P15286" s="14"/>
      <c r="Q15286" s="13"/>
    </row>
    <row r="15287" spans="3:17" x14ac:dyDescent="0.25">
      <c r="C15287" s="12"/>
      <c r="D15287" s="7"/>
      <c r="P15287" s="14"/>
      <c r="Q15287" s="13"/>
    </row>
    <row r="15288" spans="3:17" x14ac:dyDescent="0.25">
      <c r="C15288" s="12"/>
      <c r="D15288" s="7"/>
      <c r="P15288" s="14"/>
      <c r="Q15288" s="13"/>
    </row>
    <row r="15289" spans="3:17" x14ac:dyDescent="0.25">
      <c r="C15289" s="12"/>
      <c r="D15289" s="7"/>
      <c r="P15289" s="14"/>
      <c r="Q15289" s="13"/>
    </row>
    <row r="15290" spans="3:17" x14ac:dyDescent="0.25">
      <c r="C15290" s="12"/>
      <c r="D15290" s="7"/>
      <c r="P15290" s="14"/>
      <c r="Q15290" s="13"/>
    </row>
    <row r="15291" spans="3:17" x14ac:dyDescent="0.25">
      <c r="C15291" s="12"/>
      <c r="D15291" s="7"/>
      <c r="P15291" s="14"/>
      <c r="Q15291" s="13"/>
    </row>
    <row r="15292" spans="3:17" x14ac:dyDescent="0.25">
      <c r="C15292" s="12"/>
      <c r="D15292" s="7"/>
      <c r="P15292" s="14"/>
      <c r="Q15292" s="13"/>
    </row>
    <row r="15293" spans="3:17" x14ac:dyDescent="0.25">
      <c r="C15293" s="12"/>
      <c r="D15293" s="7"/>
      <c r="P15293" s="14"/>
      <c r="Q15293" s="13"/>
    </row>
    <row r="15294" spans="3:17" x14ac:dyDescent="0.25">
      <c r="C15294" s="12"/>
      <c r="D15294" s="7"/>
      <c r="P15294" s="14"/>
      <c r="Q15294" s="13"/>
    </row>
    <row r="15295" spans="3:17" x14ac:dyDescent="0.25">
      <c r="C15295" s="12"/>
      <c r="D15295" s="7"/>
      <c r="P15295" s="14"/>
      <c r="Q15295" s="13"/>
    </row>
    <row r="15296" spans="3:17" x14ac:dyDescent="0.25">
      <c r="C15296" s="12"/>
      <c r="D15296" s="7"/>
      <c r="P15296" s="14"/>
      <c r="Q15296" s="13"/>
    </row>
    <row r="15297" spans="3:17" x14ac:dyDescent="0.25">
      <c r="C15297" s="12"/>
      <c r="D15297" s="7"/>
      <c r="P15297" s="14"/>
      <c r="Q15297" s="13"/>
    </row>
    <row r="15298" spans="3:17" x14ac:dyDescent="0.25">
      <c r="C15298" s="12"/>
      <c r="D15298" s="7"/>
      <c r="P15298" s="14"/>
      <c r="Q15298" s="13"/>
    </row>
    <row r="15299" spans="3:17" x14ac:dyDescent="0.25">
      <c r="C15299" s="12"/>
      <c r="D15299" s="7"/>
      <c r="P15299" s="14"/>
      <c r="Q15299" s="13"/>
    </row>
    <row r="15300" spans="3:17" x14ac:dyDescent="0.25">
      <c r="C15300" s="12"/>
      <c r="D15300" s="7"/>
      <c r="P15300" s="14"/>
      <c r="Q15300" s="13"/>
    </row>
    <row r="15301" spans="3:17" x14ac:dyDescent="0.25">
      <c r="C15301" s="12"/>
      <c r="D15301" s="7"/>
      <c r="P15301" s="14"/>
      <c r="Q15301" s="13"/>
    </row>
    <row r="15302" spans="3:17" x14ac:dyDescent="0.25">
      <c r="C15302" s="12"/>
      <c r="D15302" s="7"/>
      <c r="P15302" s="14"/>
      <c r="Q15302" s="13"/>
    </row>
    <row r="15303" spans="3:17" x14ac:dyDescent="0.25">
      <c r="C15303" s="12"/>
      <c r="D15303" s="7"/>
      <c r="P15303" s="14"/>
      <c r="Q15303" s="13"/>
    </row>
    <row r="15304" spans="3:17" x14ac:dyDescent="0.25">
      <c r="C15304" s="12"/>
      <c r="D15304" s="7"/>
      <c r="P15304" s="14"/>
      <c r="Q15304" s="13"/>
    </row>
    <row r="15305" spans="3:17" x14ac:dyDescent="0.25">
      <c r="C15305" s="12"/>
      <c r="D15305" s="7"/>
      <c r="P15305" s="14"/>
      <c r="Q15305" s="13"/>
    </row>
    <row r="15306" spans="3:17" x14ac:dyDescent="0.25">
      <c r="C15306" s="12"/>
      <c r="D15306" s="7"/>
      <c r="P15306" s="14"/>
      <c r="Q15306" s="13"/>
    </row>
    <row r="15307" spans="3:17" x14ac:dyDescent="0.25">
      <c r="C15307" s="12"/>
      <c r="D15307" s="7"/>
      <c r="P15307" s="14"/>
      <c r="Q15307" s="13"/>
    </row>
    <row r="15308" spans="3:17" x14ac:dyDescent="0.25">
      <c r="C15308" s="12"/>
      <c r="D15308" s="7"/>
      <c r="P15308" s="14"/>
      <c r="Q15308" s="13"/>
    </row>
    <row r="15309" spans="3:17" x14ac:dyDescent="0.25">
      <c r="C15309" s="12"/>
      <c r="D15309" s="7"/>
      <c r="P15309" s="14"/>
      <c r="Q15309" s="13"/>
    </row>
    <row r="15310" spans="3:17" x14ac:dyDescent="0.25">
      <c r="C15310" s="12"/>
      <c r="D15310" s="7"/>
      <c r="P15310" s="14"/>
      <c r="Q15310" s="13"/>
    </row>
    <row r="15311" spans="3:17" x14ac:dyDescent="0.25">
      <c r="C15311" s="12"/>
      <c r="D15311" s="7"/>
      <c r="P15311" s="14"/>
      <c r="Q15311" s="13"/>
    </row>
    <row r="15312" spans="3:17" x14ac:dyDescent="0.25">
      <c r="C15312" s="12"/>
      <c r="D15312" s="7"/>
      <c r="P15312" s="14"/>
      <c r="Q15312" s="13"/>
    </row>
    <row r="15313" spans="3:17" x14ac:dyDescent="0.25">
      <c r="C15313" s="12"/>
      <c r="D15313" s="7"/>
      <c r="P15313" s="14"/>
      <c r="Q15313" s="13"/>
    </row>
    <row r="15314" spans="3:17" x14ac:dyDescent="0.25">
      <c r="C15314" s="12"/>
      <c r="D15314" s="7"/>
      <c r="P15314" s="14"/>
      <c r="Q15314" s="13"/>
    </row>
    <row r="15315" spans="3:17" x14ac:dyDescent="0.25">
      <c r="C15315" s="12"/>
      <c r="D15315" s="7"/>
      <c r="P15315" s="14"/>
      <c r="Q15315" s="13"/>
    </row>
    <row r="15316" spans="3:17" x14ac:dyDescent="0.25">
      <c r="C15316" s="12"/>
      <c r="D15316" s="7"/>
      <c r="P15316" s="14"/>
      <c r="Q15316" s="13"/>
    </row>
    <row r="15317" spans="3:17" x14ac:dyDescent="0.25">
      <c r="C15317" s="12"/>
      <c r="D15317" s="7"/>
      <c r="P15317" s="14"/>
      <c r="Q15317" s="13"/>
    </row>
    <row r="15318" spans="3:17" x14ac:dyDescent="0.25">
      <c r="C15318" s="12"/>
      <c r="D15318" s="7"/>
      <c r="P15318" s="14"/>
      <c r="Q15318" s="13"/>
    </row>
    <row r="15319" spans="3:17" x14ac:dyDescent="0.25">
      <c r="C15319" s="12"/>
      <c r="D15319" s="7"/>
      <c r="P15319" s="14"/>
      <c r="Q15319" s="13"/>
    </row>
    <row r="15320" spans="3:17" x14ac:dyDescent="0.25">
      <c r="C15320" s="12"/>
      <c r="D15320" s="7"/>
      <c r="P15320" s="14"/>
      <c r="Q15320" s="13"/>
    </row>
    <row r="15321" spans="3:17" x14ac:dyDescent="0.25">
      <c r="C15321" s="12"/>
      <c r="D15321" s="7"/>
      <c r="P15321" s="14"/>
      <c r="Q15321" s="13"/>
    </row>
    <row r="15322" spans="3:17" x14ac:dyDescent="0.25">
      <c r="C15322" s="12"/>
      <c r="D15322" s="7"/>
      <c r="P15322" s="14"/>
      <c r="Q15322" s="13"/>
    </row>
    <row r="15323" spans="3:17" x14ac:dyDescent="0.25">
      <c r="C15323" s="12"/>
      <c r="D15323" s="7"/>
      <c r="P15323" s="14"/>
      <c r="Q15323" s="13"/>
    </row>
    <row r="15324" spans="3:17" x14ac:dyDescent="0.25">
      <c r="C15324" s="12"/>
      <c r="D15324" s="7"/>
      <c r="P15324" s="14"/>
      <c r="Q15324" s="13"/>
    </row>
    <row r="15325" spans="3:17" x14ac:dyDescent="0.25">
      <c r="C15325" s="12"/>
      <c r="D15325" s="7"/>
      <c r="P15325" s="14"/>
      <c r="Q15325" s="13"/>
    </row>
    <row r="15326" spans="3:17" x14ac:dyDescent="0.25">
      <c r="C15326" s="12"/>
      <c r="D15326" s="7"/>
      <c r="P15326" s="14"/>
      <c r="Q15326" s="13"/>
    </row>
    <row r="15327" spans="3:17" x14ac:dyDescent="0.25">
      <c r="C15327" s="12"/>
      <c r="D15327" s="7"/>
      <c r="P15327" s="14"/>
      <c r="Q15327" s="13"/>
    </row>
    <row r="15328" spans="3:17" x14ac:dyDescent="0.25">
      <c r="C15328" s="12"/>
      <c r="D15328" s="7"/>
      <c r="P15328" s="14"/>
      <c r="Q15328" s="13"/>
    </row>
    <row r="15329" spans="3:17" x14ac:dyDescent="0.25">
      <c r="C15329" s="12"/>
      <c r="D15329" s="7"/>
      <c r="P15329" s="14"/>
      <c r="Q15329" s="13"/>
    </row>
    <row r="15330" spans="3:17" x14ac:dyDescent="0.25">
      <c r="C15330" s="12"/>
      <c r="D15330" s="7"/>
      <c r="P15330" s="14"/>
      <c r="Q15330" s="13"/>
    </row>
    <row r="15331" spans="3:17" x14ac:dyDescent="0.25">
      <c r="C15331" s="12"/>
      <c r="D15331" s="7"/>
      <c r="P15331" s="14"/>
      <c r="Q15331" s="13"/>
    </row>
    <row r="15332" spans="3:17" x14ac:dyDescent="0.25">
      <c r="C15332" s="12"/>
      <c r="D15332" s="7"/>
      <c r="P15332" s="14"/>
      <c r="Q15332" s="13"/>
    </row>
    <row r="15333" spans="3:17" x14ac:dyDescent="0.25">
      <c r="C15333" s="12"/>
      <c r="D15333" s="7"/>
      <c r="P15333" s="14"/>
      <c r="Q15333" s="13"/>
    </row>
    <row r="15334" spans="3:17" x14ac:dyDescent="0.25">
      <c r="C15334" s="12"/>
      <c r="D15334" s="7"/>
      <c r="P15334" s="14"/>
      <c r="Q15334" s="13"/>
    </row>
    <row r="15335" spans="3:17" x14ac:dyDescent="0.25">
      <c r="C15335" s="12"/>
      <c r="D15335" s="7"/>
      <c r="P15335" s="14"/>
      <c r="Q15335" s="13"/>
    </row>
    <row r="15336" spans="3:17" x14ac:dyDescent="0.25">
      <c r="C15336" s="12"/>
      <c r="D15336" s="7"/>
      <c r="P15336" s="14"/>
      <c r="Q15336" s="13"/>
    </row>
    <row r="15337" spans="3:17" x14ac:dyDescent="0.25">
      <c r="C15337" s="12"/>
      <c r="D15337" s="7"/>
      <c r="P15337" s="14"/>
      <c r="Q15337" s="13"/>
    </row>
    <row r="15338" spans="3:17" x14ac:dyDescent="0.25">
      <c r="C15338" s="12"/>
      <c r="D15338" s="7"/>
      <c r="P15338" s="14"/>
      <c r="Q15338" s="13"/>
    </row>
    <row r="15339" spans="3:17" x14ac:dyDescent="0.25">
      <c r="C15339" s="12"/>
      <c r="D15339" s="7"/>
      <c r="P15339" s="14"/>
      <c r="Q15339" s="13"/>
    </row>
    <row r="15340" spans="3:17" x14ac:dyDescent="0.25">
      <c r="C15340" s="12"/>
      <c r="D15340" s="7"/>
      <c r="P15340" s="14"/>
      <c r="Q15340" s="13"/>
    </row>
    <row r="15341" spans="3:17" x14ac:dyDescent="0.25">
      <c r="C15341" s="12"/>
      <c r="D15341" s="7"/>
      <c r="P15341" s="14"/>
      <c r="Q15341" s="13"/>
    </row>
    <row r="15342" spans="3:17" x14ac:dyDescent="0.25">
      <c r="C15342" s="12"/>
      <c r="D15342" s="7"/>
      <c r="P15342" s="14"/>
      <c r="Q15342" s="13"/>
    </row>
    <row r="15343" spans="3:17" x14ac:dyDescent="0.25">
      <c r="C15343" s="12"/>
      <c r="D15343" s="7"/>
      <c r="P15343" s="14"/>
      <c r="Q15343" s="13"/>
    </row>
    <row r="15344" spans="3:17" x14ac:dyDescent="0.25">
      <c r="C15344" s="12"/>
      <c r="D15344" s="7"/>
      <c r="P15344" s="14"/>
      <c r="Q15344" s="13"/>
    </row>
    <row r="15345" spans="3:17" x14ac:dyDescent="0.25">
      <c r="C15345" s="12"/>
      <c r="D15345" s="7"/>
      <c r="P15345" s="14"/>
      <c r="Q15345" s="13"/>
    </row>
    <row r="15346" spans="3:17" x14ac:dyDescent="0.25">
      <c r="C15346" s="12"/>
      <c r="D15346" s="7"/>
      <c r="P15346" s="14"/>
      <c r="Q15346" s="13"/>
    </row>
    <row r="15347" spans="3:17" x14ac:dyDescent="0.25">
      <c r="C15347" s="12"/>
      <c r="D15347" s="7"/>
      <c r="P15347" s="14"/>
      <c r="Q15347" s="13"/>
    </row>
    <row r="15348" spans="3:17" x14ac:dyDescent="0.25">
      <c r="C15348" s="12"/>
      <c r="D15348" s="7"/>
      <c r="P15348" s="14"/>
      <c r="Q15348" s="13"/>
    </row>
    <row r="15349" spans="3:17" x14ac:dyDescent="0.25">
      <c r="C15349" s="12"/>
      <c r="D15349" s="7"/>
      <c r="P15349" s="14"/>
      <c r="Q15349" s="13"/>
    </row>
    <row r="15350" spans="3:17" x14ac:dyDescent="0.25">
      <c r="C15350" s="12"/>
      <c r="D15350" s="7"/>
      <c r="P15350" s="14"/>
      <c r="Q15350" s="13"/>
    </row>
    <row r="15351" spans="3:17" x14ac:dyDescent="0.25">
      <c r="C15351" s="12"/>
      <c r="D15351" s="7"/>
      <c r="P15351" s="14"/>
      <c r="Q15351" s="13"/>
    </row>
    <row r="15352" spans="3:17" x14ac:dyDescent="0.25">
      <c r="C15352" s="12"/>
      <c r="D15352" s="7"/>
      <c r="P15352" s="14"/>
      <c r="Q15352" s="13"/>
    </row>
    <row r="15353" spans="3:17" x14ac:dyDescent="0.25">
      <c r="C15353" s="12"/>
      <c r="D15353" s="7"/>
      <c r="P15353" s="14"/>
      <c r="Q15353" s="13"/>
    </row>
    <row r="15354" spans="3:17" x14ac:dyDescent="0.25">
      <c r="C15354" s="12"/>
      <c r="D15354" s="7"/>
      <c r="P15354" s="14"/>
      <c r="Q15354" s="13"/>
    </row>
    <row r="15355" spans="3:17" x14ac:dyDescent="0.25">
      <c r="C15355" s="12"/>
      <c r="D15355" s="7"/>
      <c r="P15355" s="14"/>
      <c r="Q15355" s="13"/>
    </row>
    <row r="15356" spans="3:17" x14ac:dyDescent="0.25">
      <c r="C15356" s="12"/>
      <c r="D15356" s="7"/>
      <c r="P15356" s="14"/>
      <c r="Q15356" s="13"/>
    </row>
    <row r="15357" spans="3:17" x14ac:dyDescent="0.25">
      <c r="C15357" s="12"/>
      <c r="D15357" s="7"/>
      <c r="P15357" s="14"/>
      <c r="Q15357" s="13"/>
    </row>
    <row r="15358" spans="3:17" x14ac:dyDescent="0.25">
      <c r="C15358" s="12"/>
      <c r="D15358" s="7"/>
      <c r="P15358" s="14"/>
      <c r="Q15358" s="13"/>
    </row>
    <row r="15359" spans="3:17" x14ac:dyDescent="0.25">
      <c r="C15359" s="12"/>
      <c r="D15359" s="7"/>
      <c r="P15359" s="14"/>
      <c r="Q15359" s="13"/>
    </row>
    <row r="15360" spans="3:17" x14ac:dyDescent="0.25">
      <c r="C15360" s="12"/>
      <c r="D15360" s="7"/>
      <c r="P15360" s="14"/>
      <c r="Q15360" s="13"/>
    </row>
    <row r="15361" spans="3:17" x14ac:dyDescent="0.25">
      <c r="C15361" s="12"/>
      <c r="D15361" s="7"/>
      <c r="P15361" s="14"/>
      <c r="Q15361" s="13"/>
    </row>
    <row r="15362" spans="3:17" x14ac:dyDescent="0.25">
      <c r="C15362" s="12"/>
      <c r="D15362" s="7"/>
      <c r="P15362" s="14"/>
      <c r="Q15362" s="13"/>
    </row>
    <row r="15363" spans="3:17" x14ac:dyDescent="0.25">
      <c r="C15363" s="12"/>
      <c r="D15363" s="7"/>
      <c r="P15363" s="14"/>
      <c r="Q15363" s="13"/>
    </row>
    <row r="15364" spans="3:17" x14ac:dyDescent="0.25">
      <c r="C15364" s="12"/>
      <c r="D15364" s="7"/>
      <c r="P15364" s="14"/>
      <c r="Q15364" s="13"/>
    </row>
    <row r="15365" spans="3:17" x14ac:dyDescent="0.25">
      <c r="C15365" s="12"/>
      <c r="D15365" s="7"/>
      <c r="P15365" s="14"/>
      <c r="Q15365" s="13"/>
    </row>
    <row r="15366" spans="3:17" x14ac:dyDescent="0.25">
      <c r="C15366" s="12"/>
      <c r="D15366" s="7"/>
      <c r="P15366" s="14"/>
      <c r="Q15366" s="13"/>
    </row>
    <row r="15367" spans="3:17" x14ac:dyDescent="0.25">
      <c r="C15367" s="12"/>
      <c r="D15367" s="7"/>
      <c r="P15367" s="14"/>
      <c r="Q15367" s="13"/>
    </row>
    <row r="15368" spans="3:17" x14ac:dyDescent="0.25">
      <c r="C15368" s="12"/>
      <c r="D15368" s="7"/>
      <c r="P15368" s="14"/>
      <c r="Q15368" s="13"/>
    </row>
    <row r="15369" spans="3:17" x14ac:dyDescent="0.25">
      <c r="C15369" s="12"/>
      <c r="D15369" s="7"/>
      <c r="P15369" s="14"/>
      <c r="Q15369" s="13"/>
    </row>
    <row r="15370" spans="3:17" x14ac:dyDescent="0.25">
      <c r="C15370" s="12"/>
      <c r="D15370" s="7"/>
      <c r="P15370" s="14"/>
      <c r="Q15370" s="13"/>
    </row>
    <row r="15371" spans="3:17" x14ac:dyDescent="0.25">
      <c r="C15371" s="12"/>
      <c r="D15371" s="7"/>
      <c r="P15371" s="14"/>
      <c r="Q15371" s="13"/>
    </row>
    <row r="15372" spans="3:17" x14ac:dyDescent="0.25">
      <c r="C15372" s="12"/>
      <c r="D15372" s="7"/>
      <c r="P15372" s="14"/>
      <c r="Q15372" s="13"/>
    </row>
    <row r="15373" spans="3:17" x14ac:dyDescent="0.25">
      <c r="C15373" s="12"/>
      <c r="D15373" s="7"/>
      <c r="P15373" s="14"/>
      <c r="Q15373" s="13"/>
    </row>
    <row r="15374" spans="3:17" x14ac:dyDescent="0.25">
      <c r="C15374" s="12"/>
      <c r="D15374" s="7"/>
      <c r="P15374" s="14"/>
      <c r="Q15374" s="13"/>
    </row>
    <row r="15375" spans="3:17" x14ac:dyDescent="0.25">
      <c r="C15375" s="12"/>
      <c r="D15375" s="7"/>
      <c r="P15375" s="14"/>
      <c r="Q15375" s="13"/>
    </row>
    <row r="15376" spans="3:17" x14ac:dyDescent="0.25">
      <c r="C15376" s="12"/>
      <c r="D15376" s="7"/>
      <c r="P15376" s="14"/>
      <c r="Q15376" s="13"/>
    </row>
    <row r="15377" spans="3:17" x14ac:dyDescent="0.25">
      <c r="C15377" s="12"/>
      <c r="D15377" s="7"/>
      <c r="P15377" s="14"/>
      <c r="Q15377" s="13"/>
    </row>
    <row r="15378" spans="3:17" x14ac:dyDescent="0.25">
      <c r="C15378" s="12"/>
      <c r="D15378" s="7"/>
      <c r="P15378" s="14"/>
      <c r="Q15378" s="13"/>
    </row>
    <row r="15379" spans="3:17" x14ac:dyDescent="0.25">
      <c r="C15379" s="12"/>
      <c r="D15379" s="7"/>
      <c r="P15379" s="14"/>
      <c r="Q15379" s="13"/>
    </row>
    <row r="15380" spans="3:17" x14ac:dyDescent="0.25">
      <c r="C15380" s="12"/>
      <c r="D15380" s="7"/>
      <c r="P15380" s="14"/>
      <c r="Q15380" s="13"/>
    </row>
    <row r="15381" spans="3:17" x14ac:dyDescent="0.25">
      <c r="C15381" s="12"/>
      <c r="D15381" s="7"/>
      <c r="P15381" s="14"/>
      <c r="Q15381" s="13"/>
    </row>
    <row r="15382" spans="3:17" x14ac:dyDescent="0.25">
      <c r="C15382" s="12"/>
      <c r="D15382" s="7"/>
      <c r="P15382" s="14"/>
      <c r="Q15382" s="13"/>
    </row>
    <row r="15383" spans="3:17" x14ac:dyDescent="0.25">
      <c r="C15383" s="12"/>
      <c r="D15383" s="7"/>
      <c r="P15383" s="14"/>
      <c r="Q15383" s="13"/>
    </row>
    <row r="15384" spans="3:17" x14ac:dyDescent="0.25">
      <c r="C15384" s="12"/>
      <c r="D15384" s="7"/>
      <c r="P15384" s="14"/>
      <c r="Q15384" s="13"/>
    </row>
    <row r="15385" spans="3:17" x14ac:dyDescent="0.25">
      <c r="C15385" s="12"/>
      <c r="D15385" s="7"/>
      <c r="P15385" s="14"/>
      <c r="Q15385" s="13"/>
    </row>
    <row r="15386" spans="3:17" x14ac:dyDescent="0.25">
      <c r="C15386" s="12"/>
      <c r="D15386" s="7"/>
      <c r="P15386" s="14"/>
      <c r="Q15386" s="13"/>
    </row>
    <row r="15387" spans="3:17" x14ac:dyDescent="0.25">
      <c r="C15387" s="12"/>
      <c r="D15387" s="7"/>
      <c r="P15387" s="14"/>
      <c r="Q15387" s="13"/>
    </row>
    <row r="15388" spans="3:17" x14ac:dyDescent="0.25">
      <c r="C15388" s="12"/>
      <c r="D15388" s="7"/>
      <c r="P15388" s="14"/>
      <c r="Q15388" s="13"/>
    </row>
    <row r="15389" spans="3:17" x14ac:dyDescent="0.25">
      <c r="C15389" s="12"/>
      <c r="D15389" s="7"/>
      <c r="P15389" s="14"/>
      <c r="Q15389" s="13"/>
    </row>
    <row r="15390" spans="3:17" x14ac:dyDescent="0.25">
      <c r="C15390" s="12"/>
      <c r="D15390" s="7"/>
      <c r="P15390" s="14"/>
      <c r="Q15390" s="13"/>
    </row>
    <row r="15391" spans="3:17" x14ac:dyDescent="0.25">
      <c r="C15391" s="12"/>
      <c r="D15391" s="7"/>
      <c r="P15391" s="14"/>
      <c r="Q15391" s="13"/>
    </row>
    <row r="15392" spans="3:17" x14ac:dyDescent="0.25">
      <c r="C15392" s="12"/>
      <c r="D15392" s="7"/>
      <c r="P15392" s="14"/>
      <c r="Q15392" s="13"/>
    </row>
    <row r="15393" spans="3:17" x14ac:dyDescent="0.25">
      <c r="C15393" s="12"/>
      <c r="D15393" s="7"/>
      <c r="P15393" s="14"/>
      <c r="Q15393" s="13"/>
    </row>
    <row r="15394" spans="3:17" x14ac:dyDescent="0.25">
      <c r="C15394" s="12"/>
      <c r="D15394" s="7"/>
      <c r="P15394" s="14"/>
      <c r="Q15394" s="13"/>
    </row>
    <row r="15395" spans="3:17" x14ac:dyDescent="0.25">
      <c r="C15395" s="12"/>
      <c r="D15395" s="7"/>
      <c r="P15395" s="14"/>
      <c r="Q15395" s="13"/>
    </row>
    <row r="15396" spans="3:17" x14ac:dyDescent="0.25">
      <c r="C15396" s="12"/>
      <c r="D15396" s="7"/>
      <c r="P15396" s="14"/>
      <c r="Q15396" s="13"/>
    </row>
    <row r="15397" spans="3:17" x14ac:dyDescent="0.25">
      <c r="C15397" s="12"/>
      <c r="D15397" s="7"/>
      <c r="P15397" s="14"/>
      <c r="Q15397" s="13"/>
    </row>
    <row r="15398" spans="3:17" x14ac:dyDescent="0.25">
      <c r="C15398" s="12"/>
      <c r="D15398" s="7"/>
      <c r="P15398" s="14"/>
      <c r="Q15398" s="13"/>
    </row>
    <row r="15399" spans="3:17" x14ac:dyDescent="0.25">
      <c r="C15399" s="12"/>
      <c r="D15399" s="7"/>
      <c r="P15399" s="14"/>
      <c r="Q15399" s="13"/>
    </row>
    <row r="15400" spans="3:17" x14ac:dyDescent="0.25">
      <c r="C15400" s="12"/>
      <c r="D15400" s="7"/>
      <c r="P15400" s="14"/>
      <c r="Q15400" s="13"/>
    </row>
    <row r="15401" spans="3:17" x14ac:dyDescent="0.25">
      <c r="C15401" s="12"/>
      <c r="D15401" s="7"/>
      <c r="P15401" s="14"/>
      <c r="Q15401" s="13"/>
    </row>
    <row r="15402" spans="3:17" x14ac:dyDescent="0.25">
      <c r="C15402" s="12"/>
      <c r="D15402" s="7"/>
      <c r="P15402" s="14"/>
      <c r="Q15402" s="13"/>
    </row>
    <row r="15403" spans="3:17" x14ac:dyDescent="0.25">
      <c r="C15403" s="12"/>
      <c r="D15403" s="7"/>
      <c r="P15403" s="14"/>
      <c r="Q15403" s="13"/>
    </row>
    <row r="15404" spans="3:17" x14ac:dyDescent="0.25">
      <c r="C15404" s="12"/>
      <c r="D15404" s="7"/>
      <c r="P15404" s="14"/>
      <c r="Q15404" s="13"/>
    </row>
    <row r="15405" spans="3:17" x14ac:dyDescent="0.25">
      <c r="C15405" s="12"/>
      <c r="D15405" s="7"/>
      <c r="P15405" s="14"/>
      <c r="Q15405" s="13"/>
    </row>
    <row r="15406" spans="3:17" x14ac:dyDescent="0.25">
      <c r="C15406" s="12"/>
      <c r="D15406" s="7"/>
      <c r="P15406" s="14"/>
      <c r="Q15406" s="13"/>
    </row>
    <row r="15407" spans="3:17" x14ac:dyDescent="0.25">
      <c r="C15407" s="12"/>
      <c r="D15407" s="7"/>
      <c r="P15407" s="14"/>
      <c r="Q15407" s="13"/>
    </row>
    <row r="15408" spans="3:17" x14ac:dyDescent="0.25">
      <c r="C15408" s="12"/>
      <c r="D15408" s="7"/>
      <c r="P15408" s="14"/>
      <c r="Q15408" s="13"/>
    </row>
    <row r="15409" spans="3:17" x14ac:dyDescent="0.25">
      <c r="C15409" s="12"/>
      <c r="D15409" s="7"/>
      <c r="P15409" s="14"/>
      <c r="Q15409" s="13"/>
    </row>
    <row r="15410" spans="3:17" x14ac:dyDescent="0.25">
      <c r="C15410" s="12"/>
      <c r="D15410" s="7"/>
      <c r="P15410" s="14"/>
      <c r="Q15410" s="13"/>
    </row>
    <row r="15411" spans="3:17" x14ac:dyDescent="0.25">
      <c r="C15411" s="12"/>
      <c r="D15411" s="7"/>
      <c r="P15411" s="14"/>
      <c r="Q15411" s="13"/>
    </row>
    <row r="15412" spans="3:17" x14ac:dyDescent="0.25">
      <c r="C15412" s="12"/>
      <c r="D15412" s="7"/>
      <c r="P15412" s="14"/>
      <c r="Q15412" s="13"/>
    </row>
    <row r="15413" spans="3:17" x14ac:dyDescent="0.25">
      <c r="C15413" s="12"/>
      <c r="D15413" s="7"/>
      <c r="P15413" s="14"/>
      <c r="Q15413" s="13"/>
    </row>
    <row r="15414" spans="3:17" x14ac:dyDescent="0.25">
      <c r="C15414" s="12"/>
      <c r="D15414" s="7"/>
      <c r="P15414" s="14"/>
      <c r="Q15414" s="13"/>
    </row>
    <row r="15415" spans="3:17" x14ac:dyDescent="0.25">
      <c r="C15415" s="12"/>
      <c r="D15415" s="7"/>
      <c r="P15415" s="14"/>
      <c r="Q15415" s="13"/>
    </row>
    <row r="15416" spans="3:17" x14ac:dyDescent="0.25">
      <c r="C15416" s="12"/>
      <c r="D15416" s="7"/>
      <c r="P15416" s="14"/>
      <c r="Q15416" s="13"/>
    </row>
    <row r="15417" spans="3:17" x14ac:dyDescent="0.25">
      <c r="C15417" s="12"/>
      <c r="D15417" s="7"/>
      <c r="P15417" s="14"/>
      <c r="Q15417" s="13"/>
    </row>
    <row r="15418" spans="3:17" x14ac:dyDescent="0.25">
      <c r="C15418" s="12"/>
      <c r="D15418" s="7"/>
      <c r="P15418" s="14"/>
      <c r="Q15418" s="13"/>
    </row>
    <row r="15419" spans="3:17" x14ac:dyDescent="0.25">
      <c r="C15419" s="12"/>
      <c r="D15419" s="7"/>
      <c r="P15419" s="14"/>
      <c r="Q15419" s="13"/>
    </row>
    <row r="15420" spans="3:17" x14ac:dyDescent="0.25">
      <c r="C15420" s="12"/>
      <c r="D15420" s="7"/>
      <c r="P15420" s="14"/>
      <c r="Q15420" s="13"/>
    </row>
    <row r="15421" spans="3:17" x14ac:dyDescent="0.25">
      <c r="C15421" s="12"/>
      <c r="D15421" s="7"/>
      <c r="P15421" s="14"/>
      <c r="Q15421" s="13"/>
    </row>
    <row r="15422" spans="3:17" x14ac:dyDescent="0.25">
      <c r="C15422" s="12"/>
      <c r="D15422" s="7"/>
      <c r="P15422" s="14"/>
      <c r="Q15422" s="13"/>
    </row>
    <row r="15423" spans="3:17" x14ac:dyDescent="0.25">
      <c r="C15423" s="12"/>
      <c r="D15423" s="7"/>
      <c r="P15423" s="14"/>
      <c r="Q15423" s="13"/>
    </row>
    <row r="15424" spans="3:17" x14ac:dyDescent="0.25">
      <c r="C15424" s="12"/>
      <c r="D15424" s="7"/>
      <c r="P15424" s="14"/>
      <c r="Q15424" s="13"/>
    </row>
    <row r="15425" spans="3:17" x14ac:dyDescent="0.25">
      <c r="C15425" s="12"/>
      <c r="D15425" s="7"/>
      <c r="P15425" s="14"/>
      <c r="Q15425" s="13"/>
    </row>
    <row r="15426" spans="3:17" x14ac:dyDescent="0.25">
      <c r="C15426" s="12"/>
      <c r="D15426" s="7"/>
      <c r="P15426" s="14"/>
      <c r="Q15426" s="13"/>
    </row>
    <row r="15427" spans="3:17" x14ac:dyDescent="0.25">
      <c r="C15427" s="12"/>
      <c r="D15427" s="7"/>
      <c r="P15427" s="14"/>
      <c r="Q15427" s="13"/>
    </row>
    <row r="15428" spans="3:17" x14ac:dyDescent="0.25">
      <c r="C15428" s="12"/>
      <c r="D15428" s="7"/>
      <c r="P15428" s="14"/>
      <c r="Q15428" s="13"/>
    </row>
    <row r="15429" spans="3:17" x14ac:dyDescent="0.25">
      <c r="C15429" s="12"/>
      <c r="D15429" s="7"/>
      <c r="P15429" s="14"/>
      <c r="Q15429" s="13"/>
    </row>
    <row r="15430" spans="3:17" x14ac:dyDescent="0.25">
      <c r="C15430" s="12"/>
      <c r="D15430" s="7"/>
      <c r="P15430" s="14"/>
      <c r="Q15430" s="13"/>
    </row>
    <row r="15431" spans="3:17" x14ac:dyDescent="0.25">
      <c r="C15431" s="12"/>
      <c r="D15431" s="7"/>
      <c r="P15431" s="14"/>
      <c r="Q15431" s="13"/>
    </row>
    <row r="15432" spans="3:17" x14ac:dyDescent="0.25">
      <c r="C15432" s="12"/>
      <c r="D15432" s="7"/>
      <c r="P15432" s="14"/>
      <c r="Q15432" s="13"/>
    </row>
    <row r="15433" spans="3:17" x14ac:dyDescent="0.25">
      <c r="C15433" s="12"/>
      <c r="D15433" s="7"/>
      <c r="P15433" s="14"/>
      <c r="Q15433" s="13"/>
    </row>
    <row r="15434" spans="3:17" x14ac:dyDescent="0.25">
      <c r="C15434" s="12"/>
      <c r="D15434" s="7"/>
      <c r="P15434" s="14"/>
      <c r="Q15434" s="13"/>
    </row>
    <row r="15435" spans="3:17" x14ac:dyDescent="0.25">
      <c r="C15435" s="12"/>
      <c r="D15435" s="7"/>
      <c r="P15435" s="14"/>
      <c r="Q15435" s="13"/>
    </row>
    <row r="15436" spans="3:17" x14ac:dyDescent="0.25">
      <c r="C15436" s="12"/>
      <c r="D15436" s="7"/>
      <c r="P15436" s="14"/>
      <c r="Q15436" s="13"/>
    </row>
    <row r="15437" spans="3:17" x14ac:dyDescent="0.25">
      <c r="C15437" s="12"/>
      <c r="D15437" s="7"/>
      <c r="P15437" s="14"/>
      <c r="Q15437" s="13"/>
    </row>
    <row r="15438" spans="3:17" x14ac:dyDescent="0.25">
      <c r="C15438" s="12"/>
      <c r="D15438" s="7"/>
      <c r="P15438" s="14"/>
      <c r="Q15438" s="13"/>
    </row>
    <row r="15439" spans="3:17" x14ac:dyDescent="0.25">
      <c r="C15439" s="12"/>
      <c r="D15439" s="7"/>
      <c r="P15439" s="14"/>
      <c r="Q15439" s="13"/>
    </row>
    <row r="15440" spans="3:17" x14ac:dyDescent="0.25">
      <c r="C15440" s="12"/>
      <c r="D15440" s="7"/>
      <c r="P15440" s="14"/>
      <c r="Q15440" s="13"/>
    </row>
    <row r="15441" spans="3:17" x14ac:dyDescent="0.25">
      <c r="C15441" s="12"/>
      <c r="D15441" s="7"/>
      <c r="P15441" s="14"/>
      <c r="Q15441" s="13"/>
    </row>
    <row r="15442" spans="3:17" x14ac:dyDescent="0.25">
      <c r="C15442" s="12"/>
      <c r="D15442" s="7"/>
      <c r="P15442" s="14"/>
      <c r="Q15442" s="13"/>
    </row>
    <row r="15443" spans="3:17" x14ac:dyDescent="0.25">
      <c r="C15443" s="12"/>
      <c r="D15443" s="7"/>
      <c r="P15443" s="14"/>
      <c r="Q15443" s="13"/>
    </row>
    <row r="15444" spans="3:17" x14ac:dyDescent="0.25">
      <c r="C15444" s="12"/>
      <c r="D15444" s="7"/>
      <c r="P15444" s="14"/>
      <c r="Q15444" s="13"/>
    </row>
    <row r="15445" spans="3:17" x14ac:dyDescent="0.25">
      <c r="C15445" s="12"/>
      <c r="D15445" s="7"/>
      <c r="P15445" s="14"/>
      <c r="Q15445" s="13"/>
    </row>
    <row r="15446" spans="3:17" x14ac:dyDescent="0.25">
      <c r="C15446" s="12"/>
      <c r="D15446" s="7"/>
      <c r="P15446" s="14"/>
      <c r="Q15446" s="13"/>
    </row>
    <row r="15447" spans="3:17" x14ac:dyDescent="0.25">
      <c r="C15447" s="12"/>
      <c r="D15447" s="7"/>
      <c r="P15447" s="14"/>
      <c r="Q15447" s="13"/>
    </row>
    <row r="15448" spans="3:17" x14ac:dyDescent="0.25">
      <c r="C15448" s="12"/>
      <c r="D15448" s="7"/>
      <c r="P15448" s="14"/>
      <c r="Q15448" s="13"/>
    </row>
    <row r="15449" spans="3:17" x14ac:dyDescent="0.25">
      <c r="C15449" s="12"/>
      <c r="D15449" s="7"/>
      <c r="P15449" s="14"/>
      <c r="Q15449" s="13"/>
    </row>
    <row r="15450" spans="3:17" x14ac:dyDescent="0.25">
      <c r="C15450" s="12"/>
      <c r="D15450" s="7"/>
      <c r="P15450" s="14"/>
      <c r="Q15450" s="13"/>
    </row>
    <row r="15451" spans="3:17" x14ac:dyDescent="0.25">
      <c r="C15451" s="12"/>
      <c r="D15451" s="7"/>
      <c r="P15451" s="14"/>
      <c r="Q15451" s="13"/>
    </row>
    <row r="15452" spans="3:17" x14ac:dyDescent="0.25">
      <c r="C15452" s="12"/>
      <c r="D15452" s="7"/>
      <c r="P15452" s="14"/>
      <c r="Q15452" s="13"/>
    </row>
    <row r="15453" spans="3:17" x14ac:dyDescent="0.25">
      <c r="C15453" s="12"/>
      <c r="D15453" s="7"/>
      <c r="P15453" s="14"/>
      <c r="Q15453" s="13"/>
    </row>
    <row r="15454" spans="3:17" x14ac:dyDescent="0.25">
      <c r="C15454" s="12"/>
      <c r="D15454" s="7"/>
      <c r="P15454" s="14"/>
      <c r="Q15454" s="13"/>
    </row>
    <row r="15455" spans="3:17" x14ac:dyDescent="0.25">
      <c r="C15455" s="12"/>
      <c r="D15455" s="7"/>
      <c r="P15455" s="14"/>
      <c r="Q15455" s="13"/>
    </row>
    <row r="15456" spans="3:17" x14ac:dyDescent="0.25">
      <c r="C15456" s="12"/>
      <c r="D15456" s="7"/>
      <c r="P15456" s="14"/>
      <c r="Q15456" s="13"/>
    </row>
    <row r="15457" spans="3:17" x14ac:dyDescent="0.25">
      <c r="C15457" s="12"/>
      <c r="D15457" s="7"/>
      <c r="P15457" s="14"/>
      <c r="Q15457" s="13"/>
    </row>
    <row r="15458" spans="3:17" x14ac:dyDescent="0.25">
      <c r="C15458" s="12"/>
      <c r="D15458" s="7"/>
      <c r="P15458" s="14"/>
      <c r="Q15458" s="13"/>
    </row>
    <row r="15459" spans="3:17" x14ac:dyDescent="0.25">
      <c r="C15459" s="12"/>
      <c r="D15459" s="7"/>
      <c r="P15459" s="14"/>
      <c r="Q15459" s="13"/>
    </row>
    <row r="15460" spans="3:17" x14ac:dyDescent="0.25">
      <c r="C15460" s="12"/>
      <c r="D15460" s="7"/>
      <c r="P15460" s="14"/>
      <c r="Q15460" s="13"/>
    </row>
    <row r="15461" spans="3:17" x14ac:dyDescent="0.25">
      <c r="C15461" s="12"/>
      <c r="D15461" s="7"/>
      <c r="P15461" s="14"/>
      <c r="Q15461" s="13"/>
    </row>
    <row r="15462" spans="3:17" x14ac:dyDescent="0.25">
      <c r="C15462" s="12"/>
      <c r="D15462" s="7"/>
      <c r="P15462" s="14"/>
      <c r="Q15462" s="13"/>
    </row>
    <row r="15463" spans="3:17" x14ac:dyDescent="0.25">
      <c r="C15463" s="12"/>
      <c r="D15463" s="7"/>
      <c r="P15463" s="14"/>
      <c r="Q15463" s="13"/>
    </row>
    <row r="15464" spans="3:17" x14ac:dyDescent="0.25">
      <c r="C15464" s="12"/>
      <c r="D15464" s="7"/>
      <c r="P15464" s="14"/>
      <c r="Q15464" s="13"/>
    </row>
    <row r="15465" spans="3:17" x14ac:dyDescent="0.25">
      <c r="C15465" s="12"/>
      <c r="D15465" s="7"/>
      <c r="P15465" s="14"/>
      <c r="Q15465" s="13"/>
    </row>
    <row r="15466" spans="3:17" x14ac:dyDescent="0.25">
      <c r="C15466" s="12"/>
      <c r="D15466" s="7"/>
      <c r="P15466" s="14"/>
      <c r="Q15466" s="13"/>
    </row>
    <row r="15467" spans="3:17" x14ac:dyDescent="0.25">
      <c r="C15467" s="12"/>
      <c r="D15467" s="7"/>
      <c r="P15467" s="14"/>
      <c r="Q15467" s="13"/>
    </row>
    <row r="15468" spans="3:17" x14ac:dyDescent="0.25">
      <c r="C15468" s="12"/>
      <c r="D15468" s="7"/>
      <c r="P15468" s="14"/>
      <c r="Q15468" s="13"/>
    </row>
    <row r="15469" spans="3:17" x14ac:dyDescent="0.25">
      <c r="C15469" s="12"/>
      <c r="D15469" s="7"/>
      <c r="P15469" s="14"/>
      <c r="Q15469" s="13"/>
    </row>
    <row r="15470" spans="3:17" x14ac:dyDescent="0.25">
      <c r="C15470" s="12"/>
      <c r="D15470" s="7"/>
      <c r="P15470" s="14"/>
      <c r="Q15470" s="13"/>
    </row>
    <row r="15471" spans="3:17" x14ac:dyDescent="0.25">
      <c r="C15471" s="12"/>
      <c r="D15471" s="7"/>
      <c r="P15471" s="14"/>
      <c r="Q15471" s="13"/>
    </row>
    <row r="15472" spans="3:17" x14ac:dyDescent="0.25">
      <c r="C15472" s="12"/>
      <c r="D15472" s="7"/>
      <c r="P15472" s="14"/>
      <c r="Q15472" s="13"/>
    </row>
    <row r="15473" spans="3:17" x14ac:dyDescent="0.25">
      <c r="C15473" s="12"/>
      <c r="D15473" s="7"/>
      <c r="P15473" s="14"/>
      <c r="Q15473" s="13"/>
    </row>
    <row r="15474" spans="3:17" x14ac:dyDescent="0.25">
      <c r="C15474" s="12"/>
      <c r="D15474" s="7"/>
      <c r="P15474" s="14"/>
      <c r="Q15474" s="13"/>
    </row>
    <row r="15475" spans="3:17" x14ac:dyDescent="0.25">
      <c r="C15475" s="12"/>
      <c r="D15475" s="7"/>
      <c r="P15475" s="14"/>
      <c r="Q15475" s="13"/>
    </row>
    <row r="15476" spans="3:17" x14ac:dyDescent="0.25">
      <c r="C15476" s="12"/>
      <c r="D15476" s="7"/>
      <c r="P15476" s="14"/>
      <c r="Q15476" s="13"/>
    </row>
    <row r="15477" spans="3:17" x14ac:dyDescent="0.25">
      <c r="C15477" s="12"/>
      <c r="D15477" s="7"/>
      <c r="P15477" s="14"/>
      <c r="Q15477" s="13"/>
    </row>
    <row r="15478" spans="3:17" x14ac:dyDescent="0.25">
      <c r="C15478" s="12"/>
      <c r="D15478" s="7"/>
      <c r="P15478" s="14"/>
      <c r="Q15478" s="13"/>
    </row>
    <row r="15479" spans="3:17" x14ac:dyDescent="0.25">
      <c r="C15479" s="12"/>
      <c r="D15479" s="7"/>
      <c r="P15479" s="14"/>
      <c r="Q15479" s="13"/>
    </row>
    <row r="15480" spans="3:17" x14ac:dyDescent="0.25">
      <c r="C15480" s="12"/>
      <c r="D15480" s="7"/>
      <c r="P15480" s="14"/>
      <c r="Q15480" s="13"/>
    </row>
    <row r="15481" spans="3:17" x14ac:dyDescent="0.25">
      <c r="C15481" s="12"/>
      <c r="D15481" s="7"/>
      <c r="P15481" s="14"/>
      <c r="Q15481" s="13"/>
    </row>
    <row r="15482" spans="3:17" x14ac:dyDescent="0.25">
      <c r="C15482" s="12"/>
      <c r="D15482" s="7"/>
      <c r="P15482" s="14"/>
      <c r="Q15482" s="13"/>
    </row>
    <row r="15483" spans="3:17" x14ac:dyDescent="0.25">
      <c r="C15483" s="12"/>
      <c r="D15483" s="7"/>
      <c r="P15483" s="14"/>
      <c r="Q15483" s="13"/>
    </row>
    <row r="15484" spans="3:17" x14ac:dyDescent="0.25">
      <c r="C15484" s="12"/>
      <c r="D15484" s="7"/>
      <c r="P15484" s="14"/>
      <c r="Q15484" s="13"/>
    </row>
    <row r="15485" spans="3:17" x14ac:dyDescent="0.25">
      <c r="C15485" s="12"/>
      <c r="D15485" s="7"/>
      <c r="P15485" s="14"/>
      <c r="Q15485" s="13"/>
    </row>
    <row r="15486" spans="3:17" x14ac:dyDescent="0.25">
      <c r="C15486" s="12"/>
      <c r="D15486" s="7"/>
      <c r="P15486" s="14"/>
      <c r="Q15486" s="13"/>
    </row>
    <row r="15487" spans="3:17" x14ac:dyDescent="0.25">
      <c r="C15487" s="12"/>
      <c r="D15487" s="7"/>
      <c r="P15487" s="14"/>
      <c r="Q15487" s="13"/>
    </row>
    <row r="15488" spans="3:17" x14ac:dyDescent="0.25">
      <c r="C15488" s="12"/>
      <c r="D15488" s="7"/>
      <c r="P15488" s="14"/>
      <c r="Q15488" s="13"/>
    </row>
    <row r="15489" spans="3:17" x14ac:dyDescent="0.25">
      <c r="C15489" s="12"/>
      <c r="D15489" s="7"/>
      <c r="P15489" s="14"/>
      <c r="Q15489" s="13"/>
    </row>
    <row r="15490" spans="3:17" x14ac:dyDescent="0.25">
      <c r="C15490" s="12"/>
      <c r="D15490" s="7"/>
      <c r="P15490" s="14"/>
      <c r="Q15490" s="13"/>
    </row>
    <row r="15491" spans="3:17" x14ac:dyDescent="0.25">
      <c r="C15491" s="12"/>
      <c r="D15491" s="7"/>
      <c r="P15491" s="14"/>
      <c r="Q15491" s="13"/>
    </row>
    <row r="15492" spans="3:17" x14ac:dyDescent="0.25">
      <c r="C15492" s="12"/>
      <c r="D15492" s="7"/>
      <c r="P15492" s="14"/>
      <c r="Q15492" s="13"/>
    </row>
    <row r="15493" spans="3:17" x14ac:dyDescent="0.25">
      <c r="C15493" s="12"/>
      <c r="D15493" s="7"/>
      <c r="P15493" s="14"/>
      <c r="Q15493" s="13"/>
    </row>
    <row r="15494" spans="3:17" x14ac:dyDescent="0.25">
      <c r="C15494" s="12"/>
      <c r="D15494" s="7"/>
      <c r="P15494" s="14"/>
      <c r="Q15494" s="13"/>
    </row>
    <row r="15495" spans="3:17" x14ac:dyDescent="0.25">
      <c r="C15495" s="12"/>
      <c r="D15495" s="7"/>
      <c r="P15495" s="14"/>
      <c r="Q15495" s="13"/>
    </row>
    <row r="15496" spans="3:17" x14ac:dyDescent="0.25">
      <c r="C15496" s="12"/>
      <c r="D15496" s="7"/>
      <c r="P15496" s="14"/>
      <c r="Q15496" s="13"/>
    </row>
    <row r="15497" spans="3:17" x14ac:dyDescent="0.25">
      <c r="C15497" s="12"/>
      <c r="D15497" s="7"/>
      <c r="P15497" s="14"/>
      <c r="Q15497" s="13"/>
    </row>
    <row r="15498" spans="3:17" x14ac:dyDescent="0.25">
      <c r="C15498" s="12"/>
      <c r="D15498" s="7"/>
      <c r="P15498" s="14"/>
      <c r="Q15498" s="13"/>
    </row>
    <row r="15499" spans="3:17" x14ac:dyDescent="0.25">
      <c r="C15499" s="12"/>
      <c r="D15499" s="7"/>
      <c r="P15499" s="14"/>
      <c r="Q15499" s="13"/>
    </row>
    <row r="15500" spans="3:17" x14ac:dyDescent="0.25">
      <c r="C15500" s="12"/>
      <c r="D15500" s="7"/>
      <c r="P15500" s="14"/>
      <c r="Q15500" s="13"/>
    </row>
    <row r="15501" spans="3:17" x14ac:dyDescent="0.25">
      <c r="C15501" s="12"/>
      <c r="D15501" s="7"/>
      <c r="P15501" s="14"/>
      <c r="Q15501" s="13"/>
    </row>
    <row r="15502" spans="3:17" x14ac:dyDescent="0.25">
      <c r="C15502" s="12"/>
      <c r="D15502" s="7"/>
      <c r="P15502" s="14"/>
      <c r="Q15502" s="13"/>
    </row>
    <row r="15503" spans="3:17" x14ac:dyDescent="0.25">
      <c r="C15503" s="12"/>
      <c r="D15503" s="7"/>
      <c r="P15503" s="14"/>
      <c r="Q15503" s="13"/>
    </row>
    <row r="15504" spans="3:17" x14ac:dyDescent="0.25">
      <c r="C15504" s="12"/>
      <c r="D15504" s="7"/>
      <c r="P15504" s="14"/>
      <c r="Q15504" s="13"/>
    </row>
    <row r="15505" spans="3:17" x14ac:dyDescent="0.25">
      <c r="C15505" s="12"/>
      <c r="D15505" s="7"/>
      <c r="P15505" s="14"/>
      <c r="Q15505" s="13"/>
    </row>
    <row r="15506" spans="3:17" x14ac:dyDescent="0.25">
      <c r="C15506" s="12"/>
      <c r="D15506" s="7"/>
      <c r="P15506" s="14"/>
      <c r="Q15506" s="13"/>
    </row>
    <row r="15507" spans="3:17" x14ac:dyDescent="0.25">
      <c r="C15507" s="12"/>
      <c r="D15507" s="7"/>
      <c r="P15507" s="14"/>
      <c r="Q15507" s="13"/>
    </row>
    <row r="15508" spans="3:17" x14ac:dyDescent="0.25">
      <c r="C15508" s="12"/>
      <c r="D15508" s="7"/>
      <c r="P15508" s="14"/>
      <c r="Q15508" s="13"/>
    </row>
    <row r="15509" spans="3:17" x14ac:dyDescent="0.25">
      <c r="C15509" s="12"/>
      <c r="D15509" s="7"/>
      <c r="P15509" s="14"/>
      <c r="Q15509" s="13"/>
    </row>
    <row r="15510" spans="3:17" x14ac:dyDescent="0.25">
      <c r="C15510" s="12"/>
      <c r="D15510" s="7"/>
      <c r="P15510" s="14"/>
      <c r="Q15510" s="13"/>
    </row>
    <row r="15511" spans="3:17" x14ac:dyDescent="0.25">
      <c r="C15511" s="12"/>
      <c r="D15511" s="7"/>
      <c r="P15511" s="14"/>
      <c r="Q15511" s="13"/>
    </row>
    <row r="15512" spans="3:17" x14ac:dyDescent="0.25">
      <c r="C15512" s="12"/>
      <c r="D15512" s="7"/>
      <c r="P15512" s="14"/>
      <c r="Q15512" s="13"/>
    </row>
    <row r="15513" spans="3:17" x14ac:dyDescent="0.25">
      <c r="C15513" s="12"/>
      <c r="D15513" s="7"/>
      <c r="P15513" s="14"/>
      <c r="Q15513" s="13"/>
    </row>
    <row r="15514" spans="3:17" x14ac:dyDescent="0.25">
      <c r="C15514" s="12"/>
      <c r="D15514" s="7"/>
      <c r="P15514" s="14"/>
      <c r="Q15514" s="13"/>
    </row>
    <row r="15515" spans="3:17" x14ac:dyDescent="0.25">
      <c r="C15515" s="12"/>
      <c r="D15515" s="7"/>
      <c r="P15515" s="14"/>
      <c r="Q15515" s="13"/>
    </row>
    <row r="15516" spans="3:17" x14ac:dyDescent="0.25">
      <c r="C15516" s="12"/>
      <c r="D15516" s="7"/>
      <c r="P15516" s="14"/>
      <c r="Q15516" s="13"/>
    </row>
    <row r="15517" spans="3:17" x14ac:dyDescent="0.25">
      <c r="C15517" s="12"/>
      <c r="D15517" s="7"/>
      <c r="P15517" s="14"/>
      <c r="Q15517" s="13"/>
    </row>
    <row r="15518" spans="3:17" x14ac:dyDescent="0.25">
      <c r="C15518" s="12"/>
      <c r="D15518" s="7"/>
      <c r="P15518" s="14"/>
      <c r="Q15518" s="13"/>
    </row>
    <row r="15519" spans="3:17" x14ac:dyDescent="0.25">
      <c r="C15519" s="12"/>
      <c r="D15519" s="7"/>
      <c r="P15519" s="14"/>
      <c r="Q15519" s="13"/>
    </row>
    <row r="15520" spans="3:17" x14ac:dyDescent="0.25">
      <c r="C15520" s="12"/>
      <c r="D15520" s="7"/>
      <c r="P15520" s="14"/>
      <c r="Q15520" s="13"/>
    </row>
    <row r="15521" spans="3:17" x14ac:dyDescent="0.25">
      <c r="C15521" s="12"/>
      <c r="D15521" s="7"/>
      <c r="P15521" s="14"/>
      <c r="Q15521" s="13"/>
    </row>
    <row r="15522" spans="3:17" x14ac:dyDescent="0.25">
      <c r="C15522" s="12"/>
      <c r="D15522" s="7"/>
      <c r="P15522" s="14"/>
      <c r="Q15522" s="13"/>
    </row>
    <row r="15523" spans="3:17" x14ac:dyDescent="0.25">
      <c r="C15523" s="12"/>
      <c r="D15523" s="7"/>
      <c r="P15523" s="14"/>
      <c r="Q15523" s="13"/>
    </row>
    <row r="15524" spans="3:17" x14ac:dyDescent="0.25">
      <c r="C15524" s="12"/>
      <c r="D15524" s="7"/>
      <c r="P15524" s="14"/>
      <c r="Q15524" s="13"/>
    </row>
    <row r="15525" spans="3:17" x14ac:dyDescent="0.25">
      <c r="C15525" s="12"/>
      <c r="D15525" s="7"/>
      <c r="P15525" s="14"/>
      <c r="Q15525" s="13"/>
    </row>
    <row r="15526" spans="3:17" x14ac:dyDescent="0.25">
      <c r="C15526" s="12"/>
      <c r="D15526" s="7"/>
      <c r="P15526" s="14"/>
      <c r="Q15526" s="13"/>
    </row>
    <row r="15527" spans="3:17" x14ac:dyDescent="0.25">
      <c r="C15527" s="12"/>
      <c r="D15527" s="7"/>
      <c r="P15527" s="14"/>
      <c r="Q15527" s="13"/>
    </row>
    <row r="15528" spans="3:17" x14ac:dyDescent="0.25">
      <c r="C15528" s="12"/>
      <c r="D15528" s="7"/>
      <c r="P15528" s="14"/>
      <c r="Q15528" s="13"/>
    </row>
    <row r="15529" spans="3:17" x14ac:dyDescent="0.25">
      <c r="C15529" s="12"/>
      <c r="D15529" s="7"/>
      <c r="P15529" s="14"/>
      <c r="Q15529" s="13"/>
    </row>
    <row r="15530" spans="3:17" x14ac:dyDescent="0.25">
      <c r="C15530" s="12"/>
      <c r="D15530" s="7"/>
      <c r="P15530" s="14"/>
      <c r="Q15530" s="13"/>
    </row>
    <row r="15531" spans="3:17" x14ac:dyDescent="0.25">
      <c r="C15531" s="12"/>
      <c r="D15531" s="7"/>
      <c r="P15531" s="14"/>
      <c r="Q15531" s="13"/>
    </row>
    <row r="15532" spans="3:17" x14ac:dyDescent="0.25">
      <c r="C15532" s="12"/>
      <c r="D15532" s="7"/>
      <c r="P15532" s="14"/>
      <c r="Q15532" s="13"/>
    </row>
    <row r="15533" spans="3:17" x14ac:dyDescent="0.25">
      <c r="C15533" s="12"/>
      <c r="D15533" s="7"/>
      <c r="P15533" s="14"/>
      <c r="Q15533" s="13"/>
    </row>
    <row r="15534" spans="3:17" x14ac:dyDescent="0.25">
      <c r="C15534" s="12"/>
      <c r="D15534" s="7"/>
      <c r="P15534" s="14"/>
      <c r="Q15534" s="13"/>
    </row>
    <row r="15535" spans="3:17" x14ac:dyDescent="0.25">
      <c r="C15535" s="12"/>
      <c r="D15535" s="7"/>
      <c r="P15535" s="14"/>
      <c r="Q15535" s="13"/>
    </row>
    <row r="15536" spans="3:17" x14ac:dyDescent="0.25">
      <c r="C15536" s="12"/>
      <c r="D15536" s="7"/>
      <c r="P15536" s="14"/>
      <c r="Q15536" s="13"/>
    </row>
    <row r="15537" spans="3:17" x14ac:dyDescent="0.25">
      <c r="C15537" s="12"/>
      <c r="D15537" s="7"/>
      <c r="P15537" s="14"/>
      <c r="Q15537" s="13"/>
    </row>
    <row r="15538" spans="3:17" x14ac:dyDescent="0.25">
      <c r="C15538" s="12"/>
      <c r="D15538" s="7"/>
      <c r="P15538" s="14"/>
      <c r="Q15538" s="13"/>
    </row>
    <row r="15539" spans="3:17" x14ac:dyDescent="0.25">
      <c r="C15539" s="12"/>
      <c r="D15539" s="7"/>
      <c r="P15539" s="14"/>
      <c r="Q15539" s="13"/>
    </row>
    <row r="15540" spans="3:17" x14ac:dyDescent="0.25">
      <c r="C15540" s="12"/>
      <c r="D15540" s="7"/>
      <c r="P15540" s="14"/>
      <c r="Q15540" s="13"/>
    </row>
    <row r="15541" spans="3:17" x14ac:dyDescent="0.25">
      <c r="C15541" s="12"/>
      <c r="D15541" s="7"/>
      <c r="P15541" s="14"/>
      <c r="Q15541" s="13"/>
    </row>
    <row r="15542" spans="3:17" x14ac:dyDescent="0.25">
      <c r="C15542" s="12"/>
      <c r="D15542" s="7"/>
      <c r="P15542" s="14"/>
      <c r="Q15542" s="13"/>
    </row>
    <row r="15543" spans="3:17" x14ac:dyDescent="0.25">
      <c r="C15543" s="12"/>
      <c r="D15543" s="7"/>
      <c r="P15543" s="14"/>
      <c r="Q15543" s="13"/>
    </row>
    <row r="15544" spans="3:17" x14ac:dyDescent="0.25">
      <c r="C15544" s="12"/>
      <c r="D15544" s="7"/>
      <c r="P15544" s="14"/>
      <c r="Q15544" s="13"/>
    </row>
    <row r="15545" spans="3:17" x14ac:dyDescent="0.25">
      <c r="C15545" s="12"/>
      <c r="D15545" s="7"/>
      <c r="P15545" s="14"/>
      <c r="Q15545" s="13"/>
    </row>
    <row r="15546" spans="3:17" x14ac:dyDescent="0.25">
      <c r="C15546" s="12"/>
      <c r="D15546" s="7"/>
      <c r="P15546" s="14"/>
      <c r="Q15546" s="13"/>
    </row>
    <row r="15547" spans="3:17" x14ac:dyDescent="0.25">
      <c r="C15547" s="12"/>
      <c r="D15547" s="7"/>
      <c r="P15547" s="14"/>
      <c r="Q15547" s="13"/>
    </row>
    <row r="15548" spans="3:17" x14ac:dyDescent="0.25">
      <c r="C15548" s="12"/>
      <c r="D15548" s="7"/>
      <c r="P15548" s="14"/>
      <c r="Q15548" s="13"/>
    </row>
    <row r="15549" spans="3:17" x14ac:dyDescent="0.25">
      <c r="C15549" s="12"/>
      <c r="D15549" s="7"/>
      <c r="P15549" s="14"/>
      <c r="Q15549" s="13"/>
    </row>
    <row r="15550" spans="3:17" x14ac:dyDescent="0.25">
      <c r="C15550" s="12"/>
      <c r="D15550" s="7"/>
      <c r="P15550" s="14"/>
      <c r="Q15550" s="13"/>
    </row>
    <row r="15551" spans="3:17" x14ac:dyDescent="0.25">
      <c r="C15551" s="12"/>
      <c r="D15551" s="7"/>
      <c r="P15551" s="14"/>
      <c r="Q15551" s="13"/>
    </row>
    <row r="15552" spans="3:17" x14ac:dyDescent="0.25">
      <c r="C15552" s="12"/>
      <c r="D15552" s="7"/>
      <c r="P15552" s="14"/>
      <c r="Q15552" s="13"/>
    </row>
    <row r="15553" spans="3:17" x14ac:dyDescent="0.25">
      <c r="C15553" s="12"/>
      <c r="D15553" s="7"/>
      <c r="P15553" s="14"/>
      <c r="Q15553" s="13"/>
    </row>
    <row r="15554" spans="3:17" x14ac:dyDescent="0.25">
      <c r="C15554" s="12"/>
      <c r="D15554" s="7"/>
      <c r="P15554" s="14"/>
      <c r="Q15554" s="13"/>
    </row>
    <row r="15555" spans="3:17" x14ac:dyDescent="0.25">
      <c r="C15555" s="12"/>
      <c r="D15555" s="7"/>
      <c r="P15555" s="14"/>
      <c r="Q15555" s="13"/>
    </row>
    <row r="15556" spans="3:17" x14ac:dyDescent="0.25">
      <c r="C15556" s="12"/>
      <c r="D15556" s="7"/>
      <c r="P15556" s="14"/>
      <c r="Q15556" s="13"/>
    </row>
    <row r="15557" spans="3:17" x14ac:dyDescent="0.25">
      <c r="C15557" s="12"/>
      <c r="D15557" s="7"/>
      <c r="P15557" s="14"/>
      <c r="Q15557" s="13"/>
    </row>
    <row r="15558" spans="3:17" x14ac:dyDescent="0.25">
      <c r="C15558" s="12"/>
      <c r="D15558" s="7"/>
      <c r="P15558" s="14"/>
      <c r="Q15558" s="13"/>
    </row>
    <row r="15559" spans="3:17" x14ac:dyDescent="0.25">
      <c r="C15559" s="12"/>
      <c r="D15559" s="7"/>
      <c r="P15559" s="14"/>
      <c r="Q15559" s="13"/>
    </row>
    <row r="15560" spans="3:17" x14ac:dyDescent="0.25">
      <c r="C15560" s="12"/>
      <c r="D15560" s="7"/>
      <c r="P15560" s="14"/>
      <c r="Q15560" s="13"/>
    </row>
    <row r="15561" spans="3:17" x14ac:dyDescent="0.25">
      <c r="C15561" s="12"/>
      <c r="D15561" s="7"/>
      <c r="P15561" s="14"/>
      <c r="Q15561" s="13"/>
    </row>
    <row r="15562" spans="3:17" x14ac:dyDescent="0.25">
      <c r="C15562" s="12"/>
      <c r="D15562" s="7"/>
      <c r="P15562" s="14"/>
      <c r="Q15562" s="13"/>
    </row>
    <row r="15563" spans="3:17" x14ac:dyDescent="0.25">
      <c r="C15563" s="12"/>
      <c r="D15563" s="7"/>
      <c r="P15563" s="14"/>
      <c r="Q15563" s="13"/>
    </row>
    <row r="15564" spans="3:17" x14ac:dyDescent="0.25">
      <c r="C15564" s="12"/>
      <c r="D15564" s="7"/>
      <c r="P15564" s="14"/>
      <c r="Q15564" s="13"/>
    </row>
    <row r="15565" spans="3:17" x14ac:dyDescent="0.25">
      <c r="C15565" s="12"/>
      <c r="D15565" s="7"/>
      <c r="P15565" s="14"/>
      <c r="Q15565" s="13"/>
    </row>
    <row r="15566" spans="3:17" x14ac:dyDescent="0.25">
      <c r="C15566" s="12"/>
      <c r="D15566" s="7"/>
      <c r="P15566" s="14"/>
      <c r="Q15566" s="13"/>
    </row>
    <row r="15567" spans="3:17" x14ac:dyDescent="0.25">
      <c r="C15567" s="12"/>
      <c r="D15567" s="7"/>
      <c r="P15567" s="14"/>
      <c r="Q15567" s="13"/>
    </row>
    <row r="15568" spans="3:17" x14ac:dyDescent="0.25">
      <c r="C15568" s="12"/>
      <c r="D15568" s="7"/>
      <c r="P15568" s="14"/>
      <c r="Q15568" s="13"/>
    </row>
    <row r="15569" spans="3:17" x14ac:dyDescent="0.25">
      <c r="C15569" s="12"/>
      <c r="D15569" s="7"/>
      <c r="P15569" s="14"/>
      <c r="Q15569" s="13"/>
    </row>
    <row r="15570" spans="3:17" x14ac:dyDescent="0.25">
      <c r="C15570" s="12"/>
      <c r="D15570" s="7"/>
      <c r="P15570" s="14"/>
      <c r="Q15570" s="13"/>
    </row>
    <row r="15571" spans="3:17" x14ac:dyDescent="0.25">
      <c r="C15571" s="12"/>
      <c r="D15571" s="7"/>
      <c r="P15571" s="14"/>
      <c r="Q15571" s="13"/>
    </row>
    <row r="15572" spans="3:17" x14ac:dyDescent="0.25">
      <c r="C15572" s="12"/>
      <c r="D15572" s="7"/>
      <c r="P15572" s="14"/>
      <c r="Q15572" s="13"/>
    </row>
    <row r="15573" spans="3:17" x14ac:dyDescent="0.25">
      <c r="C15573" s="12"/>
      <c r="D15573" s="7"/>
      <c r="P15573" s="14"/>
      <c r="Q15573" s="13"/>
    </row>
    <row r="15574" spans="3:17" x14ac:dyDescent="0.25">
      <c r="C15574" s="12"/>
      <c r="D15574" s="7"/>
      <c r="P15574" s="14"/>
      <c r="Q15574" s="13"/>
    </row>
    <row r="15575" spans="3:17" x14ac:dyDescent="0.25">
      <c r="C15575" s="12"/>
      <c r="D15575" s="7"/>
      <c r="P15575" s="14"/>
      <c r="Q15575" s="13"/>
    </row>
    <row r="15576" spans="3:17" x14ac:dyDescent="0.25">
      <c r="C15576" s="12"/>
      <c r="D15576" s="7"/>
      <c r="P15576" s="14"/>
      <c r="Q15576" s="13"/>
    </row>
    <row r="15577" spans="3:17" x14ac:dyDescent="0.25">
      <c r="C15577" s="12"/>
      <c r="D15577" s="7"/>
      <c r="P15577" s="14"/>
      <c r="Q15577" s="13"/>
    </row>
    <row r="15578" spans="3:17" x14ac:dyDescent="0.25">
      <c r="C15578" s="12"/>
      <c r="D15578" s="7"/>
      <c r="P15578" s="14"/>
      <c r="Q15578" s="13"/>
    </row>
    <row r="15579" spans="3:17" x14ac:dyDescent="0.25">
      <c r="C15579" s="12"/>
      <c r="D15579" s="7"/>
      <c r="P15579" s="14"/>
      <c r="Q15579" s="13"/>
    </row>
    <row r="15580" spans="3:17" x14ac:dyDescent="0.25">
      <c r="C15580" s="12"/>
      <c r="D15580" s="7"/>
      <c r="P15580" s="14"/>
      <c r="Q15580" s="13"/>
    </row>
    <row r="15581" spans="3:17" x14ac:dyDescent="0.25">
      <c r="C15581" s="12"/>
      <c r="D15581" s="7"/>
      <c r="P15581" s="14"/>
      <c r="Q15581" s="13"/>
    </row>
    <row r="15582" spans="3:17" x14ac:dyDescent="0.25">
      <c r="C15582" s="12"/>
      <c r="D15582" s="7"/>
      <c r="P15582" s="14"/>
      <c r="Q15582" s="13"/>
    </row>
    <row r="15583" spans="3:17" x14ac:dyDescent="0.25">
      <c r="C15583" s="12"/>
      <c r="D15583" s="7"/>
      <c r="P15583" s="14"/>
      <c r="Q15583" s="13"/>
    </row>
    <row r="15584" spans="3:17" x14ac:dyDescent="0.25">
      <c r="C15584" s="12"/>
      <c r="D15584" s="7"/>
      <c r="P15584" s="14"/>
      <c r="Q15584" s="13"/>
    </row>
    <row r="15585" spans="3:17" x14ac:dyDescent="0.25">
      <c r="C15585" s="12"/>
      <c r="D15585" s="7"/>
      <c r="P15585" s="14"/>
      <c r="Q15585" s="13"/>
    </row>
    <row r="15586" spans="3:17" x14ac:dyDescent="0.25">
      <c r="C15586" s="12"/>
      <c r="D15586" s="7"/>
      <c r="P15586" s="14"/>
      <c r="Q15586" s="13"/>
    </row>
    <row r="15587" spans="3:17" x14ac:dyDescent="0.25">
      <c r="C15587" s="12"/>
      <c r="D15587" s="7"/>
      <c r="P15587" s="14"/>
      <c r="Q15587" s="13"/>
    </row>
    <row r="15588" spans="3:17" x14ac:dyDescent="0.25">
      <c r="C15588" s="12"/>
      <c r="D15588" s="7"/>
      <c r="P15588" s="14"/>
      <c r="Q15588" s="13"/>
    </row>
    <row r="15589" spans="3:17" x14ac:dyDescent="0.25">
      <c r="C15589" s="12"/>
      <c r="D15589" s="7"/>
      <c r="P15589" s="14"/>
      <c r="Q15589" s="13"/>
    </row>
    <row r="15590" spans="3:17" x14ac:dyDescent="0.25">
      <c r="C15590" s="12"/>
      <c r="D15590" s="7"/>
      <c r="P15590" s="14"/>
      <c r="Q15590" s="13"/>
    </row>
    <row r="15591" spans="3:17" x14ac:dyDescent="0.25">
      <c r="C15591" s="12"/>
      <c r="D15591" s="7"/>
      <c r="P15591" s="14"/>
      <c r="Q15591" s="13"/>
    </row>
    <row r="15592" spans="3:17" x14ac:dyDescent="0.25">
      <c r="C15592" s="12"/>
      <c r="D15592" s="7"/>
      <c r="P15592" s="14"/>
      <c r="Q15592" s="13"/>
    </row>
    <row r="15593" spans="3:17" x14ac:dyDescent="0.25">
      <c r="C15593" s="12"/>
      <c r="D15593" s="7"/>
      <c r="P15593" s="14"/>
      <c r="Q15593" s="13"/>
    </row>
    <row r="15594" spans="3:17" x14ac:dyDescent="0.25">
      <c r="C15594" s="12"/>
      <c r="D15594" s="7"/>
      <c r="P15594" s="14"/>
      <c r="Q15594" s="13"/>
    </row>
    <row r="15595" spans="3:17" x14ac:dyDescent="0.25">
      <c r="C15595" s="12"/>
      <c r="D15595" s="7"/>
      <c r="P15595" s="14"/>
      <c r="Q15595" s="13"/>
    </row>
    <row r="15596" spans="3:17" x14ac:dyDescent="0.25">
      <c r="C15596" s="12"/>
      <c r="D15596" s="7"/>
      <c r="P15596" s="14"/>
      <c r="Q15596" s="13"/>
    </row>
    <row r="15597" spans="3:17" x14ac:dyDescent="0.25">
      <c r="C15597" s="12"/>
      <c r="D15597" s="7"/>
      <c r="P15597" s="14"/>
      <c r="Q15597" s="13"/>
    </row>
    <row r="15598" spans="3:17" x14ac:dyDescent="0.25">
      <c r="C15598" s="12"/>
      <c r="D15598" s="7"/>
      <c r="P15598" s="14"/>
      <c r="Q15598" s="13"/>
    </row>
    <row r="15599" spans="3:17" x14ac:dyDescent="0.25">
      <c r="C15599" s="12"/>
      <c r="D15599" s="7"/>
      <c r="P15599" s="14"/>
      <c r="Q15599" s="13"/>
    </row>
    <row r="15600" spans="3:17" x14ac:dyDescent="0.25">
      <c r="C15600" s="12"/>
      <c r="D15600" s="7"/>
      <c r="P15600" s="14"/>
      <c r="Q15600" s="13"/>
    </row>
    <row r="15601" spans="3:17" x14ac:dyDescent="0.25">
      <c r="C15601" s="12"/>
      <c r="D15601" s="7"/>
      <c r="P15601" s="14"/>
      <c r="Q15601" s="13"/>
    </row>
    <row r="15602" spans="3:17" x14ac:dyDescent="0.25">
      <c r="C15602" s="12"/>
      <c r="D15602" s="7"/>
      <c r="P15602" s="14"/>
      <c r="Q15602" s="13"/>
    </row>
    <row r="15603" spans="3:17" x14ac:dyDescent="0.25">
      <c r="C15603" s="12"/>
      <c r="D15603" s="7"/>
      <c r="P15603" s="14"/>
      <c r="Q15603" s="13"/>
    </row>
    <row r="15604" spans="3:17" x14ac:dyDescent="0.25">
      <c r="C15604" s="12"/>
      <c r="D15604" s="7"/>
      <c r="P15604" s="14"/>
      <c r="Q15604" s="13"/>
    </row>
    <row r="15605" spans="3:17" x14ac:dyDescent="0.25">
      <c r="C15605" s="12"/>
      <c r="D15605" s="7"/>
      <c r="P15605" s="14"/>
      <c r="Q15605" s="13"/>
    </row>
    <row r="15606" spans="3:17" x14ac:dyDescent="0.25">
      <c r="C15606" s="12"/>
      <c r="D15606" s="7"/>
      <c r="P15606" s="14"/>
      <c r="Q15606" s="13"/>
    </row>
    <row r="15607" spans="3:17" x14ac:dyDescent="0.25">
      <c r="C15607" s="12"/>
      <c r="D15607" s="7"/>
      <c r="P15607" s="14"/>
      <c r="Q15607" s="13"/>
    </row>
    <row r="15608" spans="3:17" x14ac:dyDescent="0.25">
      <c r="C15608" s="12"/>
      <c r="D15608" s="7"/>
      <c r="P15608" s="14"/>
      <c r="Q15608" s="13"/>
    </row>
    <row r="15609" spans="3:17" x14ac:dyDescent="0.25">
      <c r="C15609" s="12"/>
      <c r="D15609" s="7"/>
      <c r="P15609" s="14"/>
      <c r="Q15609" s="13"/>
    </row>
    <row r="15610" spans="3:17" x14ac:dyDescent="0.25">
      <c r="C15610" s="12"/>
      <c r="D15610" s="7"/>
      <c r="P15610" s="14"/>
      <c r="Q15610" s="13"/>
    </row>
    <row r="15611" spans="3:17" x14ac:dyDescent="0.25">
      <c r="C15611" s="12"/>
      <c r="D15611" s="7"/>
      <c r="P15611" s="14"/>
      <c r="Q15611" s="13"/>
    </row>
    <row r="15612" spans="3:17" x14ac:dyDescent="0.25">
      <c r="C15612" s="12"/>
      <c r="D15612" s="7"/>
      <c r="P15612" s="14"/>
      <c r="Q15612" s="13"/>
    </row>
    <row r="15613" spans="3:17" x14ac:dyDescent="0.25">
      <c r="C15613" s="12"/>
      <c r="D15613" s="7"/>
      <c r="P15613" s="14"/>
      <c r="Q15613" s="13"/>
    </row>
    <row r="15614" spans="3:17" x14ac:dyDescent="0.25">
      <c r="C15614" s="12"/>
      <c r="D15614" s="7"/>
      <c r="P15614" s="14"/>
      <c r="Q15614" s="13"/>
    </row>
    <row r="15615" spans="3:17" x14ac:dyDescent="0.25">
      <c r="C15615" s="12"/>
      <c r="D15615" s="7"/>
      <c r="P15615" s="14"/>
      <c r="Q15615" s="13"/>
    </row>
    <row r="15616" spans="3:17" x14ac:dyDescent="0.25">
      <c r="C15616" s="12"/>
      <c r="D15616" s="7"/>
      <c r="P15616" s="14"/>
      <c r="Q15616" s="13"/>
    </row>
    <row r="15617" spans="3:17" x14ac:dyDescent="0.25">
      <c r="C15617" s="12"/>
      <c r="D15617" s="7"/>
      <c r="P15617" s="14"/>
      <c r="Q15617" s="13"/>
    </row>
    <row r="15618" spans="3:17" x14ac:dyDescent="0.25">
      <c r="C15618" s="12"/>
      <c r="D15618" s="7"/>
      <c r="P15618" s="14"/>
      <c r="Q15618" s="13"/>
    </row>
    <row r="15619" spans="3:17" x14ac:dyDescent="0.25">
      <c r="C15619" s="12"/>
      <c r="D15619" s="7"/>
      <c r="P15619" s="14"/>
      <c r="Q15619" s="13"/>
    </row>
    <row r="15620" spans="3:17" x14ac:dyDescent="0.25">
      <c r="C15620" s="12"/>
      <c r="D15620" s="7"/>
      <c r="P15620" s="14"/>
      <c r="Q15620" s="13"/>
    </row>
    <row r="15621" spans="3:17" x14ac:dyDescent="0.25">
      <c r="C15621" s="12"/>
      <c r="D15621" s="7"/>
      <c r="P15621" s="14"/>
      <c r="Q15621" s="13"/>
    </row>
    <row r="15622" spans="3:17" x14ac:dyDescent="0.25">
      <c r="C15622" s="12"/>
      <c r="D15622" s="7"/>
      <c r="P15622" s="14"/>
      <c r="Q15622" s="13"/>
    </row>
    <row r="15623" spans="3:17" x14ac:dyDescent="0.25">
      <c r="C15623" s="12"/>
      <c r="D15623" s="7"/>
      <c r="P15623" s="14"/>
      <c r="Q15623" s="13"/>
    </row>
    <row r="15624" spans="3:17" x14ac:dyDescent="0.25">
      <c r="C15624" s="12"/>
      <c r="D15624" s="7"/>
      <c r="P15624" s="14"/>
      <c r="Q15624" s="13"/>
    </row>
    <row r="15625" spans="3:17" x14ac:dyDescent="0.25">
      <c r="C15625" s="12"/>
      <c r="D15625" s="7"/>
      <c r="P15625" s="14"/>
      <c r="Q15625" s="13"/>
    </row>
    <row r="15626" spans="3:17" x14ac:dyDescent="0.25">
      <c r="C15626" s="12"/>
      <c r="D15626" s="7"/>
      <c r="P15626" s="14"/>
      <c r="Q15626" s="13"/>
    </row>
    <row r="15627" spans="3:17" x14ac:dyDescent="0.25">
      <c r="C15627" s="12"/>
      <c r="D15627" s="7"/>
      <c r="P15627" s="14"/>
      <c r="Q15627" s="13"/>
    </row>
    <row r="15628" spans="3:17" x14ac:dyDescent="0.25">
      <c r="C15628" s="12"/>
      <c r="D15628" s="7"/>
      <c r="P15628" s="14"/>
      <c r="Q15628" s="13"/>
    </row>
    <row r="15629" spans="3:17" x14ac:dyDescent="0.25">
      <c r="C15629" s="12"/>
      <c r="D15629" s="7"/>
      <c r="P15629" s="14"/>
      <c r="Q15629" s="13"/>
    </row>
    <row r="15630" spans="3:17" x14ac:dyDescent="0.25">
      <c r="C15630" s="12"/>
      <c r="D15630" s="7"/>
      <c r="P15630" s="14"/>
      <c r="Q15630" s="13"/>
    </row>
    <row r="15631" spans="3:17" x14ac:dyDescent="0.25">
      <c r="C15631" s="12"/>
      <c r="D15631" s="7"/>
      <c r="P15631" s="14"/>
      <c r="Q15631" s="13"/>
    </row>
    <row r="15632" spans="3:17" x14ac:dyDescent="0.25">
      <c r="C15632" s="12"/>
      <c r="D15632" s="7"/>
      <c r="P15632" s="14"/>
      <c r="Q15632" s="13"/>
    </row>
    <row r="15633" spans="3:17" x14ac:dyDescent="0.25">
      <c r="C15633" s="12"/>
      <c r="D15633" s="7"/>
      <c r="P15633" s="14"/>
      <c r="Q15633" s="13"/>
    </row>
    <row r="15634" spans="3:17" x14ac:dyDescent="0.25">
      <c r="C15634" s="12"/>
      <c r="D15634" s="7"/>
      <c r="P15634" s="14"/>
      <c r="Q15634" s="13"/>
    </row>
    <row r="15635" spans="3:17" x14ac:dyDescent="0.25">
      <c r="C15635" s="12"/>
      <c r="D15635" s="7"/>
      <c r="P15635" s="14"/>
      <c r="Q15635" s="13"/>
    </row>
    <row r="15636" spans="3:17" x14ac:dyDescent="0.25">
      <c r="C15636" s="12"/>
      <c r="D15636" s="7"/>
      <c r="P15636" s="14"/>
      <c r="Q15636" s="13"/>
    </row>
    <row r="15637" spans="3:17" x14ac:dyDescent="0.25">
      <c r="C15637" s="12"/>
      <c r="D15637" s="7"/>
      <c r="P15637" s="14"/>
      <c r="Q15637" s="13"/>
    </row>
    <row r="15638" spans="3:17" x14ac:dyDescent="0.25">
      <c r="C15638" s="12"/>
      <c r="D15638" s="7"/>
      <c r="P15638" s="14"/>
      <c r="Q15638" s="13"/>
    </row>
    <row r="15639" spans="3:17" x14ac:dyDescent="0.25">
      <c r="C15639" s="12"/>
      <c r="D15639" s="7"/>
      <c r="P15639" s="14"/>
      <c r="Q15639" s="13"/>
    </row>
    <row r="15640" spans="3:17" x14ac:dyDescent="0.25">
      <c r="C15640" s="12"/>
      <c r="D15640" s="7"/>
      <c r="P15640" s="14"/>
      <c r="Q15640" s="13"/>
    </row>
    <row r="15641" spans="3:17" x14ac:dyDescent="0.25">
      <c r="C15641" s="12"/>
      <c r="D15641" s="7"/>
      <c r="P15641" s="14"/>
      <c r="Q15641" s="13"/>
    </row>
    <row r="15642" spans="3:17" x14ac:dyDescent="0.25">
      <c r="C15642" s="12"/>
      <c r="D15642" s="7"/>
      <c r="P15642" s="14"/>
      <c r="Q15642" s="13"/>
    </row>
    <row r="15643" spans="3:17" x14ac:dyDescent="0.25">
      <c r="C15643" s="12"/>
      <c r="D15643" s="7"/>
      <c r="P15643" s="14"/>
      <c r="Q15643" s="13"/>
    </row>
    <row r="15644" spans="3:17" x14ac:dyDescent="0.25">
      <c r="C15644" s="12"/>
      <c r="D15644" s="7"/>
      <c r="P15644" s="14"/>
      <c r="Q15644" s="13"/>
    </row>
    <row r="15645" spans="3:17" x14ac:dyDescent="0.25">
      <c r="C15645" s="12"/>
      <c r="D15645" s="7"/>
      <c r="P15645" s="14"/>
      <c r="Q15645" s="13"/>
    </row>
    <row r="15646" spans="3:17" x14ac:dyDescent="0.25">
      <c r="C15646" s="12"/>
      <c r="D15646" s="7"/>
      <c r="P15646" s="14"/>
      <c r="Q15646" s="13"/>
    </row>
    <row r="15647" spans="3:17" x14ac:dyDescent="0.25">
      <c r="C15647" s="12"/>
      <c r="D15647" s="7"/>
      <c r="P15647" s="14"/>
      <c r="Q15647" s="13"/>
    </row>
    <row r="15648" spans="3:17" x14ac:dyDescent="0.25">
      <c r="C15648" s="12"/>
      <c r="D15648" s="7"/>
      <c r="P15648" s="14"/>
      <c r="Q15648" s="13"/>
    </row>
    <row r="15649" spans="3:17" x14ac:dyDescent="0.25">
      <c r="C15649" s="12"/>
      <c r="D15649" s="7"/>
      <c r="P15649" s="14"/>
      <c r="Q15649" s="13"/>
    </row>
    <row r="15650" spans="3:17" x14ac:dyDescent="0.25">
      <c r="C15650" s="12"/>
      <c r="D15650" s="7"/>
      <c r="P15650" s="14"/>
      <c r="Q15650" s="13"/>
    </row>
    <row r="15651" spans="3:17" x14ac:dyDescent="0.25">
      <c r="C15651" s="12"/>
      <c r="D15651" s="7"/>
      <c r="P15651" s="14"/>
      <c r="Q15651" s="13"/>
    </row>
    <row r="15652" spans="3:17" x14ac:dyDescent="0.25">
      <c r="C15652" s="12"/>
      <c r="D15652" s="7"/>
      <c r="P15652" s="14"/>
      <c r="Q15652" s="13"/>
    </row>
    <row r="15653" spans="3:17" x14ac:dyDescent="0.25">
      <c r="C15653" s="12"/>
      <c r="D15653" s="7"/>
      <c r="P15653" s="14"/>
      <c r="Q15653" s="13"/>
    </row>
    <row r="15654" spans="3:17" x14ac:dyDescent="0.25">
      <c r="C15654" s="12"/>
      <c r="D15654" s="7"/>
      <c r="P15654" s="14"/>
      <c r="Q15654" s="13"/>
    </row>
    <row r="15655" spans="3:17" x14ac:dyDescent="0.25">
      <c r="C15655" s="12"/>
      <c r="D15655" s="7"/>
      <c r="P15655" s="14"/>
      <c r="Q15655" s="13"/>
    </row>
    <row r="15656" spans="3:17" x14ac:dyDescent="0.25">
      <c r="C15656" s="12"/>
      <c r="D15656" s="7"/>
      <c r="P15656" s="14"/>
      <c r="Q15656" s="13"/>
    </row>
    <row r="15657" spans="3:17" x14ac:dyDescent="0.25">
      <c r="C15657" s="12"/>
      <c r="D15657" s="7"/>
      <c r="P15657" s="14"/>
      <c r="Q15657" s="13"/>
    </row>
    <row r="15658" spans="3:17" x14ac:dyDescent="0.25">
      <c r="C15658" s="12"/>
      <c r="D15658" s="7"/>
      <c r="P15658" s="14"/>
      <c r="Q15658" s="13"/>
    </row>
    <row r="15659" spans="3:17" x14ac:dyDescent="0.25">
      <c r="C15659" s="12"/>
      <c r="D15659" s="7"/>
      <c r="P15659" s="14"/>
      <c r="Q15659" s="13"/>
    </row>
    <row r="15660" spans="3:17" x14ac:dyDescent="0.25">
      <c r="C15660" s="12"/>
      <c r="D15660" s="7"/>
      <c r="P15660" s="14"/>
      <c r="Q15660" s="13"/>
    </row>
    <row r="15661" spans="3:17" x14ac:dyDescent="0.25">
      <c r="C15661" s="12"/>
      <c r="D15661" s="7"/>
      <c r="P15661" s="14"/>
      <c r="Q15661" s="13"/>
    </row>
    <row r="15662" spans="3:17" x14ac:dyDescent="0.25">
      <c r="C15662" s="12"/>
      <c r="D15662" s="7"/>
      <c r="P15662" s="14"/>
      <c r="Q15662" s="13"/>
    </row>
    <row r="15663" spans="3:17" x14ac:dyDescent="0.25">
      <c r="C15663" s="12"/>
      <c r="D15663" s="7"/>
      <c r="P15663" s="14"/>
      <c r="Q15663" s="13"/>
    </row>
    <row r="15664" spans="3:17" x14ac:dyDescent="0.25">
      <c r="C15664" s="12"/>
      <c r="D15664" s="7"/>
      <c r="P15664" s="14"/>
      <c r="Q15664" s="13"/>
    </row>
    <row r="15665" spans="3:17" x14ac:dyDescent="0.25">
      <c r="C15665" s="12"/>
      <c r="D15665" s="7"/>
      <c r="P15665" s="14"/>
      <c r="Q15665" s="13"/>
    </row>
    <row r="15666" spans="3:17" x14ac:dyDescent="0.25">
      <c r="C15666" s="12"/>
      <c r="D15666" s="7"/>
      <c r="P15666" s="14"/>
      <c r="Q15666" s="13"/>
    </row>
    <row r="15667" spans="3:17" x14ac:dyDescent="0.25">
      <c r="C15667" s="12"/>
      <c r="D15667" s="7"/>
      <c r="P15667" s="14"/>
      <c r="Q15667" s="13"/>
    </row>
    <row r="15668" spans="3:17" x14ac:dyDescent="0.25">
      <c r="C15668" s="12"/>
      <c r="D15668" s="7"/>
      <c r="P15668" s="14"/>
      <c r="Q15668" s="13"/>
    </row>
    <row r="15669" spans="3:17" x14ac:dyDescent="0.25">
      <c r="C15669" s="12"/>
      <c r="D15669" s="7"/>
      <c r="P15669" s="14"/>
      <c r="Q15669" s="13"/>
    </row>
    <row r="15670" spans="3:17" x14ac:dyDescent="0.25">
      <c r="C15670" s="12"/>
      <c r="D15670" s="7"/>
      <c r="P15670" s="14"/>
      <c r="Q15670" s="13"/>
    </row>
    <row r="15671" spans="3:17" x14ac:dyDescent="0.25">
      <c r="C15671" s="12"/>
      <c r="D15671" s="7"/>
      <c r="P15671" s="14"/>
      <c r="Q15671" s="13"/>
    </row>
    <row r="15672" spans="3:17" x14ac:dyDescent="0.25">
      <c r="C15672" s="12"/>
      <c r="D15672" s="7"/>
      <c r="P15672" s="14"/>
      <c r="Q15672" s="13"/>
    </row>
    <row r="15673" spans="3:17" x14ac:dyDescent="0.25">
      <c r="C15673" s="12"/>
      <c r="D15673" s="7"/>
      <c r="P15673" s="14"/>
      <c r="Q15673" s="13"/>
    </row>
    <row r="15674" spans="3:17" x14ac:dyDescent="0.25">
      <c r="C15674" s="12"/>
      <c r="D15674" s="7"/>
      <c r="P15674" s="14"/>
      <c r="Q15674" s="13"/>
    </row>
    <row r="15675" spans="3:17" x14ac:dyDescent="0.25">
      <c r="C15675" s="12"/>
      <c r="D15675" s="7"/>
      <c r="P15675" s="14"/>
      <c r="Q15675" s="13"/>
    </row>
    <row r="15676" spans="3:17" x14ac:dyDescent="0.25">
      <c r="C15676" s="12"/>
      <c r="D15676" s="7"/>
      <c r="P15676" s="14"/>
      <c r="Q15676" s="13"/>
    </row>
    <row r="15677" spans="3:17" x14ac:dyDescent="0.25">
      <c r="C15677" s="12"/>
      <c r="D15677" s="7"/>
      <c r="P15677" s="14"/>
      <c r="Q15677" s="13"/>
    </row>
    <row r="15678" spans="3:17" x14ac:dyDescent="0.25">
      <c r="C15678" s="12"/>
      <c r="D15678" s="7"/>
      <c r="P15678" s="14"/>
      <c r="Q15678" s="13"/>
    </row>
    <row r="15679" spans="3:17" x14ac:dyDescent="0.25">
      <c r="C15679" s="12"/>
      <c r="D15679" s="7"/>
      <c r="P15679" s="14"/>
      <c r="Q15679" s="13"/>
    </row>
    <row r="15680" spans="3:17" x14ac:dyDescent="0.25">
      <c r="C15680" s="12"/>
      <c r="D15680" s="7"/>
      <c r="P15680" s="14"/>
      <c r="Q15680" s="13"/>
    </row>
    <row r="15681" spans="3:17" x14ac:dyDescent="0.25">
      <c r="C15681" s="12"/>
      <c r="D15681" s="7"/>
      <c r="P15681" s="14"/>
      <c r="Q15681" s="13"/>
    </row>
    <row r="15682" spans="3:17" x14ac:dyDescent="0.25">
      <c r="C15682" s="12"/>
      <c r="D15682" s="7"/>
      <c r="P15682" s="14"/>
      <c r="Q15682" s="13"/>
    </row>
    <row r="15683" spans="3:17" x14ac:dyDescent="0.25">
      <c r="C15683" s="12"/>
      <c r="D15683" s="7"/>
      <c r="P15683" s="14"/>
      <c r="Q15683" s="13"/>
    </row>
    <row r="15684" spans="3:17" x14ac:dyDescent="0.25">
      <c r="C15684" s="12"/>
      <c r="D15684" s="7"/>
      <c r="P15684" s="14"/>
      <c r="Q15684" s="13"/>
    </row>
    <row r="15685" spans="3:17" x14ac:dyDescent="0.25">
      <c r="C15685" s="12"/>
      <c r="D15685" s="7"/>
      <c r="P15685" s="14"/>
      <c r="Q15685" s="13"/>
    </row>
    <row r="15686" spans="3:17" x14ac:dyDescent="0.25">
      <c r="C15686" s="12"/>
      <c r="D15686" s="7"/>
      <c r="P15686" s="14"/>
      <c r="Q15686" s="13"/>
    </row>
    <row r="15687" spans="3:17" x14ac:dyDescent="0.25">
      <c r="C15687" s="12"/>
      <c r="D15687" s="7"/>
      <c r="P15687" s="14"/>
      <c r="Q15687" s="13"/>
    </row>
    <row r="15688" spans="3:17" x14ac:dyDescent="0.25">
      <c r="C15688" s="12"/>
      <c r="D15688" s="7"/>
      <c r="P15688" s="14"/>
      <c r="Q15688" s="13"/>
    </row>
    <row r="15689" spans="3:17" x14ac:dyDescent="0.25">
      <c r="C15689" s="12"/>
      <c r="D15689" s="7"/>
      <c r="P15689" s="14"/>
      <c r="Q15689" s="13"/>
    </row>
    <row r="15690" spans="3:17" x14ac:dyDescent="0.25">
      <c r="C15690" s="12"/>
      <c r="D15690" s="7"/>
      <c r="P15690" s="14"/>
      <c r="Q15690" s="13"/>
    </row>
    <row r="15691" spans="3:17" x14ac:dyDescent="0.25">
      <c r="C15691" s="12"/>
      <c r="D15691" s="7"/>
      <c r="P15691" s="14"/>
      <c r="Q15691" s="13"/>
    </row>
    <row r="15692" spans="3:17" x14ac:dyDescent="0.25">
      <c r="C15692" s="12"/>
      <c r="D15692" s="7"/>
      <c r="P15692" s="14"/>
      <c r="Q15692" s="13"/>
    </row>
    <row r="15693" spans="3:17" x14ac:dyDescent="0.25">
      <c r="C15693" s="12"/>
      <c r="D15693" s="7"/>
      <c r="P15693" s="14"/>
      <c r="Q15693" s="13"/>
    </row>
    <row r="15694" spans="3:17" x14ac:dyDescent="0.25">
      <c r="C15694" s="12"/>
      <c r="D15694" s="7"/>
      <c r="P15694" s="14"/>
      <c r="Q15694" s="13"/>
    </row>
    <row r="15695" spans="3:17" x14ac:dyDescent="0.25">
      <c r="C15695" s="12"/>
      <c r="D15695" s="7"/>
      <c r="P15695" s="14"/>
      <c r="Q15695" s="13"/>
    </row>
    <row r="15696" spans="3:17" x14ac:dyDescent="0.25">
      <c r="C15696" s="12"/>
      <c r="D15696" s="7"/>
      <c r="P15696" s="14"/>
      <c r="Q15696" s="13"/>
    </row>
    <row r="15697" spans="3:17" x14ac:dyDescent="0.25">
      <c r="C15697" s="12"/>
      <c r="D15697" s="7"/>
      <c r="P15697" s="14"/>
      <c r="Q15697" s="13"/>
    </row>
    <row r="15698" spans="3:17" x14ac:dyDescent="0.25">
      <c r="C15698" s="12"/>
      <c r="D15698" s="7"/>
      <c r="P15698" s="14"/>
      <c r="Q15698" s="13"/>
    </row>
    <row r="15699" spans="3:17" x14ac:dyDescent="0.25">
      <c r="C15699" s="12"/>
      <c r="D15699" s="7"/>
      <c r="P15699" s="14"/>
      <c r="Q15699" s="13"/>
    </row>
    <row r="15700" spans="3:17" x14ac:dyDescent="0.25">
      <c r="C15700" s="12"/>
      <c r="D15700" s="7"/>
      <c r="P15700" s="14"/>
      <c r="Q15700" s="13"/>
    </row>
    <row r="15701" spans="3:17" x14ac:dyDescent="0.25">
      <c r="C15701" s="12"/>
      <c r="D15701" s="7"/>
      <c r="P15701" s="14"/>
      <c r="Q15701" s="13"/>
    </row>
    <row r="15702" spans="3:17" x14ac:dyDescent="0.25">
      <c r="C15702" s="12"/>
      <c r="D15702" s="7"/>
      <c r="P15702" s="14"/>
      <c r="Q15702" s="13"/>
    </row>
    <row r="15703" spans="3:17" x14ac:dyDescent="0.25">
      <c r="C15703" s="12"/>
      <c r="D15703" s="7"/>
      <c r="P15703" s="14"/>
      <c r="Q15703" s="13"/>
    </row>
    <row r="15704" spans="3:17" x14ac:dyDescent="0.25">
      <c r="C15704" s="12"/>
      <c r="D15704" s="7"/>
      <c r="P15704" s="14"/>
      <c r="Q15704" s="13"/>
    </row>
    <row r="15705" spans="3:17" x14ac:dyDescent="0.25">
      <c r="C15705" s="12"/>
      <c r="D15705" s="7"/>
      <c r="P15705" s="14"/>
      <c r="Q15705" s="13"/>
    </row>
    <row r="15706" spans="3:17" x14ac:dyDescent="0.25">
      <c r="C15706" s="12"/>
      <c r="D15706" s="7"/>
      <c r="P15706" s="14"/>
      <c r="Q15706" s="13"/>
    </row>
    <row r="15707" spans="3:17" x14ac:dyDescent="0.25">
      <c r="C15707" s="12"/>
      <c r="D15707" s="7"/>
      <c r="P15707" s="14"/>
      <c r="Q15707" s="13"/>
    </row>
    <row r="15708" spans="3:17" x14ac:dyDescent="0.25">
      <c r="C15708" s="12"/>
      <c r="D15708" s="7"/>
      <c r="P15708" s="14"/>
      <c r="Q15708" s="13"/>
    </row>
    <row r="15709" spans="3:17" x14ac:dyDescent="0.25">
      <c r="C15709" s="12"/>
      <c r="D15709" s="7"/>
      <c r="P15709" s="14"/>
      <c r="Q15709" s="13"/>
    </row>
    <row r="15710" spans="3:17" x14ac:dyDescent="0.25">
      <c r="C15710" s="12"/>
      <c r="D15710" s="7"/>
      <c r="P15710" s="14"/>
      <c r="Q15710" s="13"/>
    </row>
    <row r="15711" spans="3:17" x14ac:dyDescent="0.25">
      <c r="C15711" s="12"/>
      <c r="D15711" s="7"/>
      <c r="P15711" s="14"/>
      <c r="Q15711" s="13"/>
    </row>
    <row r="15712" spans="3:17" x14ac:dyDescent="0.25">
      <c r="C15712" s="12"/>
      <c r="D15712" s="7"/>
      <c r="P15712" s="14"/>
      <c r="Q15712" s="13"/>
    </row>
    <row r="15713" spans="3:17" x14ac:dyDescent="0.25">
      <c r="C15713" s="12"/>
      <c r="D15713" s="7"/>
      <c r="P15713" s="14"/>
      <c r="Q15713" s="13"/>
    </row>
    <row r="15714" spans="3:17" x14ac:dyDescent="0.25">
      <c r="C15714" s="12"/>
      <c r="D15714" s="7"/>
      <c r="P15714" s="14"/>
      <c r="Q15714" s="13"/>
    </row>
    <row r="15715" spans="3:17" x14ac:dyDescent="0.25">
      <c r="C15715" s="12"/>
      <c r="D15715" s="7"/>
      <c r="P15715" s="14"/>
      <c r="Q15715" s="13"/>
    </row>
    <row r="15716" spans="3:17" x14ac:dyDescent="0.25">
      <c r="C15716" s="12"/>
      <c r="D15716" s="7"/>
      <c r="P15716" s="14"/>
      <c r="Q15716" s="13"/>
    </row>
    <row r="15717" spans="3:17" x14ac:dyDescent="0.25">
      <c r="C15717" s="12"/>
      <c r="D15717" s="7"/>
      <c r="P15717" s="14"/>
      <c r="Q15717" s="13"/>
    </row>
    <row r="15718" spans="3:17" x14ac:dyDescent="0.25">
      <c r="C15718" s="12"/>
      <c r="D15718" s="7"/>
      <c r="P15718" s="14"/>
      <c r="Q15718" s="13"/>
    </row>
    <row r="15719" spans="3:17" x14ac:dyDescent="0.25">
      <c r="C15719" s="12"/>
      <c r="D15719" s="7"/>
      <c r="P15719" s="14"/>
      <c r="Q15719" s="13"/>
    </row>
    <row r="15720" spans="3:17" x14ac:dyDescent="0.25">
      <c r="C15720" s="12"/>
      <c r="D15720" s="7"/>
      <c r="P15720" s="14"/>
      <c r="Q15720" s="13"/>
    </row>
    <row r="15721" spans="3:17" x14ac:dyDescent="0.25">
      <c r="C15721" s="12"/>
      <c r="D15721" s="7"/>
      <c r="P15721" s="14"/>
      <c r="Q15721" s="13"/>
    </row>
    <row r="15722" spans="3:17" x14ac:dyDescent="0.25">
      <c r="C15722" s="12"/>
      <c r="D15722" s="7"/>
      <c r="P15722" s="14"/>
      <c r="Q15722" s="13"/>
    </row>
    <row r="15723" spans="3:17" x14ac:dyDescent="0.25">
      <c r="C15723" s="12"/>
      <c r="D15723" s="7"/>
      <c r="P15723" s="14"/>
      <c r="Q15723" s="13"/>
    </row>
    <row r="15724" spans="3:17" x14ac:dyDescent="0.25">
      <c r="C15724" s="12"/>
      <c r="D15724" s="7"/>
      <c r="P15724" s="14"/>
      <c r="Q15724" s="13"/>
    </row>
    <row r="15725" spans="3:17" x14ac:dyDescent="0.25">
      <c r="C15725" s="12"/>
      <c r="D15725" s="7"/>
      <c r="P15725" s="14"/>
      <c r="Q15725" s="13"/>
    </row>
    <row r="15726" spans="3:17" x14ac:dyDescent="0.25">
      <c r="C15726" s="12"/>
      <c r="D15726" s="7"/>
      <c r="P15726" s="14"/>
      <c r="Q15726" s="13"/>
    </row>
    <row r="15727" spans="3:17" x14ac:dyDescent="0.25">
      <c r="C15727" s="12"/>
      <c r="D15727" s="7"/>
      <c r="P15727" s="14"/>
      <c r="Q15727" s="13"/>
    </row>
    <row r="15728" spans="3:17" x14ac:dyDescent="0.25">
      <c r="C15728" s="12"/>
      <c r="D15728" s="7"/>
      <c r="P15728" s="14"/>
      <c r="Q15728" s="13"/>
    </row>
    <row r="15729" spans="3:17" x14ac:dyDescent="0.25">
      <c r="C15729" s="12"/>
      <c r="D15729" s="7"/>
      <c r="P15729" s="14"/>
      <c r="Q15729" s="13"/>
    </row>
    <row r="15730" spans="3:17" x14ac:dyDescent="0.25">
      <c r="C15730" s="12"/>
      <c r="D15730" s="7"/>
      <c r="P15730" s="14"/>
      <c r="Q15730" s="13"/>
    </row>
    <row r="15731" spans="3:17" x14ac:dyDescent="0.25">
      <c r="C15731" s="12"/>
      <c r="D15731" s="7"/>
      <c r="P15731" s="14"/>
      <c r="Q15731" s="13"/>
    </row>
    <row r="15732" spans="3:17" x14ac:dyDescent="0.25">
      <c r="C15732" s="12"/>
      <c r="D15732" s="7"/>
      <c r="P15732" s="14"/>
      <c r="Q15732" s="13"/>
    </row>
    <row r="15733" spans="3:17" x14ac:dyDescent="0.25">
      <c r="C15733" s="12"/>
      <c r="D15733" s="7"/>
      <c r="P15733" s="14"/>
      <c r="Q15733" s="13"/>
    </row>
    <row r="15734" spans="3:17" x14ac:dyDescent="0.25">
      <c r="C15734" s="12"/>
      <c r="D15734" s="7"/>
      <c r="P15734" s="14"/>
      <c r="Q15734" s="13"/>
    </row>
    <row r="15735" spans="3:17" x14ac:dyDescent="0.25">
      <c r="C15735" s="12"/>
      <c r="D15735" s="7"/>
      <c r="P15735" s="14"/>
      <c r="Q15735" s="13"/>
    </row>
    <row r="15736" spans="3:17" x14ac:dyDescent="0.25">
      <c r="C15736" s="12"/>
      <c r="D15736" s="7"/>
      <c r="P15736" s="14"/>
      <c r="Q15736" s="13"/>
    </row>
    <row r="15737" spans="3:17" x14ac:dyDescent="0.25">
      <c r="C15737" s="12"/>
      <c r="D15737" s="7"/>
      <c r="P15737" s="14"/>
      <c r="Q15737" s="13"/>
    </row>
    <row r="15738" spans="3:17" x14ac:dyDescent="0.25">
      <c r="C15738" s="12"/>
      <c r="D15738" s="7"/>
      <c r="P15738" s="14"/>
      <c r="Q15738" s="13"/>
    </row>
    <row r="15739" spans="3:17" x14ac:dyDescent="0.25">
      <c r="C15739" s="12"/>
      <c r="D15739" s="7"/>
      <c r="P15739" s="14"/>
      <c r="Q15739" s="13"/>
    </row>
    <row r="15740" spans="3:17" x14ac:dyDescent="0.25">
      <c r="C15740" s="12"/>
      <c r="D15740" s="7"/>
      <c r="P15740" s="14"/>
      <c r="Q15740" s="13"/>
    </row>
    <row r="15741" spans="3:17" x14ac:dyDescent="0.25">
      <c r="C15741" s="12"/>
      <c r="D15741" s="7"/>
      <c r="P15741" s="14"/>
      <c r="Q15741" s="13"/>
    </row>
    <row r="15742" spans="3:17" x14ac:dyDescent="0.25">
      <c r="C15742" s="12"/>
      <c r="D15742" s="7"/>
      <c r="P15742" s="14"/>
      <c r="Q15742" s="13"/>
    </row>
    <row r="15743" spans="3:17" x14ac:dyDescent="0.25">
      <c r="C15743" s="12"/>
      <c r="D15743" s="7"/>
      <c r="P15743" s="14"/>
      <c r="Q15743" s="13"/>
    </row>
    <row r="15744" spans="3:17" x14ac:dyDescent="0.25">
      <c r="C15744" s="12"/>
      <c r="D15744" s="7"/>
      <c r="P15744" s="14"/>
      <c r="Q15744" s="13"/>
    </row>
    <row r="15745" spans="3:17" x14ac:dyDescent="0.25">
      <c r="C15745" s="12"/>
      <c r="D15745" s="7"/>
      <c r="P15745" s="14"/>
      <c r="Q15745" s="13"/>
    </row>
    <row r="15746" spans="3:17" x14ac:dyDescent="0.25">
      <c r="C15746" s="12"/>
      <c r="D15746" s="7"/>
      <c r="P15746" s="14"/>
      <c r="Q15746" s="13"/>
    </row>
    <row r="15747" spans="3:17" x14ac:dyDescent="0.25">
      <c r="C15747" s="12"/>
      <c r="D15747" s="7"/>
      <c r="P15747" s="14"/>
      <c r="Q15747" s="13"/>
    </row>
    <row r="15748" spans="3:17" x14ac:dyDescent="0.25">
      <c r="C15748" s="12"/>
      <c r="D15748" s="7"/>
      <c r="P15748" s="14"/>
      <c r="Q15748" s="13"/>
    </row>
    <row r="15749" spans="3:17" x14ac:dyDescent="0.25">
      <c r="C15749" s="12"/>
      <c r="D15749" s="7"/>
      <c r="P15749" s="14"/>
      <c r="Q15749" s="13"/>
    </row>
    <row r="15750" spans="3:17" x14ac:dyDescent="0.25">
      <c r="C15750" s="12"/>
      <c r="D15750" s="7"/>
      <c r="P15750" s="14"/>
      <c r="Q15750" s="13"/>
    </row>
    <row r="15751" spans="3:17" x14ac:dyDescent="0.25">
      <c r="C15751" s="12"/>
      <c r="D15751" s="7"/>
      <c r="P15751" s="14"/>
      <c r="Q15751" s="13"/>
    </row>
    <row r="15752" spans="3:17" x14ac:dyDescent="0.25">
      <c r="C15752" s="12"/>
      <c r="D15752" s="7"/>
      <c r="P15752" s="14"/>
      <c r="Q15752" s="13"/>
    </row>
    <row r="15753" spans="3:17" x14ac:dyDescent="0.25">
      <c r="C15753" s="12"/>
      <c r="D15753" s="7"/>
      <c r="P15753" s="14"/>
      <c r="Q15753" s="13"/>
    </row>
    <row r="15754" spans="3:17" x14ac:dyDescent="0.25">
      <c r="C15754" s="12"/>
      <c r="D15754" s="7"/>
      <c r="P15754" s="14"/>
      <c r="Q15754" s="13"/>
    </row>
    <row r="15755" spans="3:17" x14ac:dyDescent="0.25">
      <c r="C15755" s="12"/>
      <c r="D15755" s="7"/>
      <c r="P15755" s="14"/>
      <c r="Q15755" s="13"/>
    </row>
    <row r="15756" spans="3:17" x14ac:dyDescent="0.25">
      <c r="C15756" s="12"/>
      <c r="D15756" s="7"/>
      <c r="P15756" s="14"/>
      <c r="Q15756" s="13"/>
    </row>
    <row r="15757" spans="3:17" x14ac:dyDescent="0.25">
      <c r="C15757" s="12"/>
      <c r="D15757" s="7"/>
      <c r="P15757" s="14"/>
      <c r="Q15757" s="13"/>
    </row>
    <row r="15758" spans="3:17" x14ac:dyDescent="0.25">
      <c r="C15758" s="12"/>
      <c r="D15758" s="7"/>
      <c r="P15758" s="14"/>
      <c r="Q15758" s="13"/>
    </row>
    <row r="15759" spans="3:17" x14ac:dyDescent="0.25">
      <c r="C15759" s="12"/>
      <c r="D15759" s="7"/>
      <c r="P15759" s="14"/>
      <c r="Q15759" s="13"/>
    </row>
    <row r="15760" spans="3:17" x14ac:dyDescent="0.25">
      <c r="C15760" s="12"/>
      <c r="D15760" s="7"/>
      <c r="P15760" s="14"/>
      <c r="Q15760" s="13"/>
    </row>
    <row r="15761" spans="3:17" x14ac:dyDescent="0.25">
      <c r="C15761" s="12"/>
      <c r="D15761" s="7"/>
      <c r="P15761" s="14"/>
      <c r="Q15761" s="13"/>
    </row>
    <row r="15762" spans="3:17" x14ac:dyDescent="0.25">
      <c r="C15762" s="12"/>
      <c r="D15762" s="7"/>
      <c r="P15762" s="14"/>
      <c r="Q15762" s="13"/>
    </row>
    <row r="15763" spans="3:17" x14ac:dyDescent="0.25">
      <c r="C15763" s="12"/>
      <c r="D15763" s="7"/>
      <c r="P15763" s="14"/>
      <c r="Q15763" s="13"/>
    </row>
    <row r="15764" spans="3:17" x14ac:dyDescent="0.25">
      <c r="C15764" s="12"/>
      <c r="D15764" s="7"/>
      <c r="P15764" s="14"/>
      <c r="Q15764" s="13"/>
    </row>
    <row r="15765" spans="3:17" x14ac:dyDescent="0.25">
      <c r="C15765" s="12"/>
      <c r="D15765" s="7"/>
      <c r="P15765" s="14"/>
      <c r="Q15765" s="13"/>
    </row>
    <row r="15766" spans="3:17" x14ac:dyDescent="0.25">
      <c r="C15766" s="12"/>
      <c r="D15766" s="7"/>
      <c r="P15766" s="14"/>
      <c r="Q15766" s="13"/>
    </row>
    <row r="15767" spans="3:17" x14ac:dyDescent="0.25">
      <c r="C15767" s="12"/>
      <c r="D15767" s="7"/>
      <c r="P15767" s="14"/>
      <c r="Q15767" s="13"/>
    </row>
    <row r="15768" spans="3:17" x14ac:dyDescent="0.25">
      <c r="C15768" s="12"/>
      <c r="D15768" s="7"/>
      <c r="P15768" s="14"/>
      <c r="Q15768" s="13"/>
    </row>
    <row r="15769" spans="3:17" x14ac:dyDescent="0.25">
      <c r="C15769" s="12"/>
      <c r="D15769" s="7"/>
      <c r="P15769" s="14"/>
      <c r="Q15769" s="13"/>
    </row>
    <row r="15770" spans="3:17" x14ac:dyDescent="0.25">
      <c r="C15770" s="12"/>
      <c r="D15770" s="7"/>
      <c r="P15770" s="14"/>
      <c r="Q15770" s="13"/>
    </row>
    <row r="15771" spans="3:17" x14ac:dyDescent="0.25">
      <c r="C15771" s="12"/>
      <c r="D15771" s="7"/>
      <c r="P15771" s="14"/>
      <c r="Q15771" s="13"/>
    </row>
    <row r="15772" spans="3:17" x14ac:dyDescent="0.25">
      <c r="C15772" s="12"/>
      <c r="D15772" s="7"/>
      <c r="P15772" s="14"/>
      <c r="Q15772" s="13"/>
    </row>
    <row r="15773" spans="3:17" x14ac:dyDescent="0.25">
      <c r="C15773" s="12"/>
      <c r="D15773" s="7"/>
      <c r="P15773" s="14"/>
      <c r="Q15773" s="13"/>
    </row>
    <row r="15774" spans="3:17" x14ac:dyDescent="0.25">
      <c r="C15774" s="12"/>
      <c r="D15774" s="7"/>
      <c r="P15774" s="14"/>
      <c r="Q15774" s="13"/>
    </row>
    <row r="15775" spans="3:17" x14ac:dyDescent="0.25">
      <c r="C15775" s="12"/>
      <c r="D15775" s="7"/>
      <c r="P15775" s="14"/>
      <c r="Q15775" s="13"/>
    </row>
    <row r="15776" spans="3:17" x14ac:dyDescent="0.25">
      <c r="C15776" s="12"/>
      <c r="D15776" s="7"/>
      <c r="P15776" s="14"/>
      <c r="Q15776" s="13"/>
    </row>
    <row r="15777" spans="3:17" x14ac:dyDescent="0.25">
      <c r="C15777" s="12"/>
      <c r="D15777" s="7"/>
      <c r="P15777" s="14"/>
      <c r="Q15777" s="13"/>
    </row>
    <row r="15778" spans="3:17" x14ac:dyDescent="0.25">
      <c r="C15778" s="12"/>
      <c r="D15778" s="7"/>
      <c r="P15778" s="14"/>
      <c r="Q15778" s="13"/>
    </row>
    <row r="15779" spans="3:17" x14ac:dyDescent="0.25">
      <c r="C15779" s="12"/>
      <c r="D15779" s="7"/>
      <c r="P15779" s="14"/>
      <c r="Q15779" s="13"/>
    </row>
    <row r="15780" spans="3:17" x14ac:dyDescent="0.25">
      <c r="C15780" s="12"/>
      <c r="D15780" s="7"/>
      <c r="P15780" s="14"/>
      <c r="Q15780" s="13"/>
    </row>
    <row r="15781" spans="3:17" x14ac:dyDescent="0.25">
      <c r="C15781" s="12"/>
      <c r="D15781" s="7"/>
      <c r="P15781" s="14"/>
      <c r="Q15781" s="13"/>
    </row>
    <row r="15782" spans="3:17" x14ac:dyDescent="0.25">
      <c r="C15782" s="12"/>
      <c r="D15782" s="7"/>
      <c r="P15782" s="14"/>
      <c r="Q15782" s="13"/>
    </row>
    <row r="15783" spans="3:17" x14ac:dyDescent="0.25">
      <c r="C15783" s="12"/>
      <c r="D15783" s="7"/>
      <c r="P15783" s="14"/>
      <c r="Q15783" s="13"/>
    </row>
    <row r="15784" spans="3:17" x14ac:dyDescent="0.25">
      <c r="C15784" s="12"/>
      <c r="D15784" s="7"/>
      <c r="P15784" s="14"/>
      <c r="Q15784" s="13"/>
    </row>
    <row r="15785" spans="3:17" x14ac:dyDescent="0.25">
      <c r="C15785" s="12"/>
      <c r="D15785" s="7"/>
      <c r="P15785" s="14"/>
      <c r="Q15785" s="13"/>
    </row>
    <row r="15786" spans="3:17" x14ac:dyDescent="0.25">
      <c r="C15786" s="12"/>
      <c r="D15786" s="7"/>
      <c r="P15786" s="14"/>
      <c r="Q15786" s="13"/>
    </row>
    <row r="15787" spans="3:17" x14ac:dyDescent="0.25">
      <c r="C15787" s="12"/>
      <c r="D15787" s="7"/>
      <c r="P15787" s="14"/>
      <c r="Q15787" s="13"/>
    </row>
    <row r="15788" spans="3:17" x14ac:dyDescent="0.25">
      <c r="C15788" s="12"/>
      <c r="D15788" s="7"/>
      <c r="P15788" s="14"/>
      <c r="Q15788" s="13"/>
    </row>
    <row r="15789" spans="3:17" x14ac:dyDescent="0.25">
      <c r="C15789" s="12"/>
      <c r="D15789" s="7"/>
      <c r="P15789" s="14"/>
      <c r="Q15789" s="13"/>
    </row>
    <row r="15790" spans="3:17" x14ac:dyDescent="0.25">
      <c r="C15790" s="12"/>
      <c r="D15790" s="7"/>
      <c r="P15790" s="14"/>
      <c r="Q15790" s="13"/>
    </row>
    <row r="15791" spans="3:17" x14ac:dyDescent="0.25">
      <c r="C15791" s="12"/>
      <c r="D15791" s="7"/>
      <c r="P15791" s="14"/>
      <c r="Q15791" s="13"/>
    </row>
    <row r="15792" spans="3:17" x14ac:dyDescent="0.25">
      <c r="C15792" s="12"/>
      <c r="D15792" s="7"/>
      <c r="P15792" s="14"/>
      <c r="Q15792" s="13"/>
    </row>
    <row r="15793" spans="3:17" x14ac:dyDescent="0.25">
      <c r="C15793" s="12"/>
      <c r="D15793" s="7"/>
      <c r="P15793" s="14"/>
      <c r="Q15793" s="13"/>
    </row>
    <row r="15794" spans="3:17" x14ac:dyDescent="0.25">
      <c r="C15794" s="12"/>
      <c r="D15794" s="7"/>
      <c r="P15794" s="14"/>
      <c r="Q15794" s="13"/>
    </row>
    <row r="15795" spans="3:17" x14ac:dyDescent="0.25">
      <c r="C15795" s="12"/>
      <c r="D15795" s="7"/>
      <c r="P15795" s="14"/>
      <c r="Q15795" s="13"/>
    </row>
    <row r="15796" spans="3:17" x14ac:dyDescent="0.25">
      <c r="C15796" s="12"/>
      <c r="D15796" s="7"/>
      <c r="P15796" s="14"/>
      <c r="Q15796" s="13"/>
    </row>
    <row r="15797" spans="3:17" x14ac:dyDescent="0.25">
      <c r="C15797" s="12"/>
      <c r="D15797" s="7"/>
      <c r="P15797" s="14"/>
      <c r="Q15797" s="13"/>
    </row>
    <row r="15798" spans="3:17" x14ac:dyDescent="0.25">
      <c r="C15798" s="12"/>
      <c r="D15798" s="7"/>
      <c r="P15798" s="14"/>
      <c r="Q15798" s="13"/>
    </row>
    <row r="15799" spans="3:17" x14ac:dyDescent="0.25">
      <c r="C15799" s="12"/>
      <c r="D15799" s="7"/>
      <c r="P15799" s="14"/>
      <c r="Q15799" s="13"/>
    </row>
    <row r="15800" spans="3:17" x14ac:dyDescent="0.25">
      <c r="C15800" s="12"/>
      <c r="D15800" s="7"/>
      <c r="P15800" s="14"/>
      <c r="Q15800" s="13"/>
    </row>
    <row r="15801" spans="3:17" x14ac:dyDescent="0.25">
      <c r="C15801" s="12"/>
      <c r="D15801" s="7"/>
      <c r="P15801" s="14"/>
      <c r="Q15801" s="13"/>
    </row>
    <row r="15802" spans="3:17" x14ac:dyDescent="0.25">
      <c r="C15802" s="12"/>
      <c r="D15802" s="7"/>
      <c r="P15802" s="14"/>
      <c r="Q15802" s="13"/>
    </row>
    <row r="15803" spans="3:17" x14ac:dyDescent="0.25">
      <c r="C15803" s="12"/>
      <c r="D15803" s="7"/>
      <c r="P15803" s="14"/>
      <c r="Q15803" s="13"/>
    </row>
    <row r="15804" spans="3:17" x14ac:dyDescent="0.25">
      <c r="C15804" s="12"/>
      <c r="D15804" s="7"/>
      <c r="P15804" s="14"/>
      <c r="Q15804" s="13"/>
    </row>
    <row r="15805" spans="3:17" x14ac:dyDescent="0.25">
      <c r="C15805" s="12"/>
      <c r="D15805" s="7"/>
      <c r="P15805" s="14"/>
      <c r="Q15805" s="13"/>
    </row>
    <row r="15806" spans="3:17" x14ac:dyDescent="0.25">
      <c r="C15806" s="12"/>
      <c r="D15806" s="7"/>
      <c r="P15806" s="14"/>
      <c r="Q15806" s="13"/>
    </row>
    <row r="15807" spans="3:17" x14ac:dyDescent="0.25">
      <c r="C15807" s="12"/>
      <c r="D15807" s="7"/>
      <c r="P15807" s="14"/>
      <c r="Q15807" s="13"/>
    </row>
    <row r="15808" spans="3:17" x14ac:dyDescent="0.25">
      <c r="C15808" s="12"/>
      <c r="D15808" s="7"/>
      <c r="P15808" s="14"/>
      <c r="Q15808" s="13"/>
    </row>
    <row r="15809" spans="3:17" x14ac:dyDescent="0.25">
      <c r="C15809" s="12"/>
      <c r="D15809" s="7"/>
      <c r="P15809" s="14"/>
      <c r="Q15809" s="13"/>
    </row>
    <row r="15810" spans="3:17" x14ac:dyDescent="0.25">
      <c r="C15810" s="12"/>
      <c r="D15810" s="7"/>
      <c r="P15810" s="14"/>
      <c r="Q15810" s="13"/>
    </row>
    <row r="15811" spans="3:17" x14ac:dyDescent="0.25">
      <c r="C15811" s="12"/>
      <c r="D15811" s="7"/>
      <c r="P15811" s="14"/>
      <c r="Q15811" s="13"/>
    </row>
    <row r="15812" spans="3:17" x14ac:dyDescent="0.25">
      <c r="C15812" s="12"/>
      <c r="D15812" s="7"/>
      <c r="P15812" s="14"/>
      <c r="Q15812" s="13"/>
    </row>
    <row r="15813" spans="3:17" x14ac:dyDescent="0.25">
      <c r="C15813" s="12"/>
      <c r="D15813" s="7"/>
      <c r="P15813" s="14"/>
      <c r="Q15813" s="13"/>
    </row>
    <row r="15814" spans="3:17" x14ac:dyDescent="0.25">
      <c r="C15814" s="12"/>
      <c r="D15814" s="7"/>
      <c r="P15814" s="14"/>
      <c r="Q15814" s="13"/>
    </row>
    <row r="15815" spans="3:17" x14ac:dyDescent="0.25">
      <c r="C15815" s="12"/>
      <c r="D15815" s="7"/>
      <c r="P15815" s="14"/>
      <c r="Q15815" s="13"/>
    </row>
    <row r="15816" spans="3:17" x14ac:dyDescent="0.25">
      <c r="C15816" s="12"/>
      <c r="D15816" s="7"/>
      <c r="P15816" s="14"/>
      <c r="Q15816" s="13"/>
    </row>
    <row r="15817" spans="3:17" x14ac:dyDescent="0.25">
      <c r="C15817" s="12"/>
      <c r="D15817" s="7"/>
      <c r="P15817" s="14"/>
      <c r="Q15817" s="13"/>
    </row>
    <row r="15818" spans="3:17" x14ac:dyDescent="0.25">
      <c r="C15818" s="12"/>
      <c r="D15818" s="7"/>
      <c r="P15818" s="14"/>
      <c r="Q15818" s="13"/>
    </row>
    <row r="15819" spans="3:17" x14ac:dyDescent="0.25">
      <c r="C15819" s="12"/>
      <c r="D15819" s="7"/>
      <c r="P15819" s="14"/>
      <c r="Q15819" s="13"/>
    </row>
    <row r="15820" spans="3:17" x14ac:dyDescent="0.25">
      <c r="C15820" s="12"/>
      <c r="D15820" s="7"/>
      <c r="P15820" s="14"/>
      <c r="Q15820" s="13"/>
    </row>
    <row r="15821" spans="3:17" x14ac:dyDescent="0.25">
      <c r="C15821" s="12"/>
      <c r="D15821" s="7"/>
      <c r="P15821" s="14"/>
      <c r="Q15821" s="13"/>
    </row>
    <row r="15822" spans="3:17" x14ac:dyDescent="0.25">
      <c r="C15822" s="12"/>
      <c r="D15822" s="7"/>
      <c r="P15822" s="14"/>
      <c r="Q15822" s="13"/>
    </row>
    <row r="15823" spans="3:17" x14ac:dyDescent="0.25">
      <c r="C15823" s="12"/>
      <c r="D15823" s="7"/>
      <c r="P15823" s="14"/>
      <c r="Q15823" s="13"/>
    </row>
    <row r="15824" spans="3:17" x14ac:dyDescent="0.25">
      <c r="C15824" s="12"/>
      <c r="D15824" s="7"/>
      <c r="P15824" s="14"/>
      <c r="Q15824" s="13"/>
    </row>
    <row r="15825" spans="3:17" x14ac:dyDescent="0.25">
      <c r="C15825" s="12"/>
      <c r="D15825" s="7"/>
      <c r="P15825" s="14"/>
      <c r="Q15825" s="13"/>
    </row>
    <row r="15826" spans="3:17" x14ac:dyDescent="0.25">
      <c r="C15826" s="12"/>
      <c r="D15826" s="7"/>
      <c r="P15826" s="14"/>
      <c r="Q15826" s="13"/>
    </row>
    <row r="15827" spans="3:17" x14ac:dyDescent="0.25">
      <c r="C15827" s="12"/>
      <c r="D15827" s="7"/>
      <c r="P15827" s="14"/>
      <c r="Q15827" s="13"/>
    </row>
    <row r="15828" spans="3:17" x14ac:dyDescent="0.25">
      <c r="C15828" s="12"/>
      <c r="D15828" s="7"/>
      <c r="P15828" s="14"/>
      <c r="Q15828" s="13"/>
    </row>
    <row r="15829" spans="3:17" x14ac:dyDescent="0.25">
      <c r="C15829" s="12"/>
      <c r="D15829" s="7"/>
      <c r="P15829" s="14"/>
      <c r="Q15829" s="13"/>
    </row>
    <row r="15830" spans="3:17" x14ac:dyDescent="0.25">
      <c r="C15830" s="12"/>
      <c r="D15830" s="7"/>
      <c r="P15830" s="14"/>
      <c r="Q15830" s="13"/>
    </row>
    <row r="15831" spans="3:17" x14ac:dyDescent="0.25">
      <c r="C15831" s="12"/>
      <c r="D15831" s="7"/>
      <c r="P15831" s="14"/>
      <c r="Q15831" s="13"/>
    </row>
    <row r="15832" spans="3:17" x14ac:dyDescent="0.25">
      <c r="C15832" s="12"/>
      <c r="D15832" s="7"/>
      <c r="P15832" s="14"/>
      <c r="Q15832" s="13"/>
    </row>
    <row r="15833" spans="3:17" x14ac:dyDescent="0.25">
      <c r="C15833" s="12"/>
      <c r="D15833" s="7"/>
      <c r="P15833" s="14"/>
      <c r="Q15833" s="13"/>
    </row>
    <row r="15834" spans="3:17" x14ac:dyDescent="0.25">
      <c r="C15834" s="12"/>
      <c r="D15834" s="7"/>
      <c r="P15834" s="14"/>
      <c r="Q15834" s="13"/>
    </row>
    <row r="15835" spans="3:17" x14ac:dyDescent="0.25">
      <c r="C15835" s="12"/>
      <c r="D15835" s="7"/>
      <c r="P15835" s="14"/>
      <c r="Q15835" s="13"/>
    </row>
    <row r="15836" spans="3:17" x14ac:dyDescent="0.25">
      <c r="C15836" s="12"/>
      <c r="D15836" s="7"/>
      <c r="P15836" s="14"/>
      <c r="Q15836" s="13"/>
    </row>
    <row r="15837" spans="3:17" x14ac:dyDescent="0.25">
      <c r="C15837" s="12"/>
      <c r="D15837" s="7"/>
      <c r="P15837" s="14"/>
      <c r="Q15837" s="13"/>
    </row>
    <row r="15838" spans="3:17" x14ac:dyDescent="0.25">
      <c r="C15838" s="12"/>
      <c r="D15838" s="7"/>
      <c r="P15838" s="14"/>
      <c r="Q15838" s="13"/>
    </row>
    <row r="15839" spans="3:17" x14ac:dyDescent="0.25">
      <c r="C15839" s="12"/>
      <c r="D15839" s="7"/>
      <c r="P15839" s="14"/>
      <c r="Q15839" s="13"/>
    </row>
    <row r="15840" spans="3:17" x14ac:dyDescent="0.25">
      <c r="C15840" s="12"/>
      <c r="D15840" s="7"/>
      <c r="P15840" s="14"/>
      <c r="Q15840" s="13"/>
    </row>
    <row r="15841" spans="3:17" x14ac:dyDescent="0.25">
      <c r="C15841" s="12"/>
      <c r="D15841" s="7"/>
      <c r="P15841" s="14"/>
      <c r="Q15841" s="13"/>
    </row>
    <row r="15842" spans="3:17" x14ac:dyDescent="0.25">
      <c r="C15842" s="12"/>
      <c r="D15842" s="7"/>
      <c r="P15842" s="14"/>
      <c r="Q15842" s="13"/>
    </row>
    <row r="15843" spans="3:17" x14ac:dyDescent="0.25">
      <c r="C15843" s="12"/>
      <c r="D15843" s="7"/>
      <c r="P15843" s="14"/>
      <c r="Q15843" s="13"/>
    </row>
    <row r="15844" spans="3:17" x14ac:dyDescent="0.25">
      <c r="C15844" s="12"/>
      <c r="D15844" s="7"/>
      <c r="P15844" s="14"/>
      <c r="Q15844" s="13"/>
    </row>
    <row r="15845" spans="3:17" x14ac:dyDescent="0.25">
      <c r="C15845" s="12"/>
      <c r="D15845" s="7"/>
      <c r="P15845" s="14"/>
      <c r="Q15845" s="13"/>
    </row>
    <row r="15846" spans="3:17" x14ac:dyDescent="0.25">
      <c r="C15846" s="12"/>
      <c r="D15846" s="7"/>
      <c r="P15846" s="14"/>
      <c r="Q15846" s="13"/>
    </row>
    <row r="15847" spans="3:17" x14ac:dyDescent="0.25">
      <c r="C15847" s="12"/>
      <c r="D15847" s="7"/>
      <c r="P15847" s="14"/>
      <c r="Q15847" s="13"/>
    </row>
    <row r="15848" spans="3:17" x14ac:dyDescent="0.25">
      <c r="C15848" s="12"/>
      <c r="D15848" s="7"/>
      <c r="P15848" s="14"/>
      <c r="Q15848" s="13"/>
    </row>
    <row r="15849" spans="3:17" x14ac:dyDescent="0.25">
      <c r="C15849" s="12"/>
      <c r="D15849" s="7"/>
      <c r="P15849" s="14"/>
      <c r="Q15849" s="13"/>
    </row>
    <row r="15850" spans="3:17" x14ac:dyDescent="0.25">
      <c r="C15850" s="12"/>
      <c r="D15850" s="7"/>
      <c r="P15850" s="14"/>
      <c r="Q15850" s="13"/>
    </row>
    <row r="15851" spans="3:17" x14ac:dyDescent="0.25">
      <c r="C15851" s="12"/>
      <c r="D15851" s="7"/>
      <c r="P15851" s="14"/>
      <c r="Q15851" s="13"/>
    </row>
    <row r="15852" spans="3:17" x14ac:dyDescent="0.25">
      <c r="C15852" s="12"/>
      <c r="D15852" s="7"/>
      <c r="P15852" s="14"/>
      <c r="Q15852" s="13"/>
    </row>
    <row r="15853" spans="3:17" x14ac:dyDescent="0.25">
      <c r="C15853" s="12"/>
      <c r="D15853" s="7"/>
      <c r="P15853" s="14"/>
      <c r="Q15853" s="13"/>
    </row>
    <row r="15854" spans="3:17" x14ac:dyDescent="0.25">
      <c r="C15854" s="12"/>
      <c r="D15854" s="7"/>
      <c r="P15854" s="14"/>
      <c r="Q15854" s="13"/>
    </row>
    <row r="15855" spans="3:17" x14ac:dyDescent="0.25">
      <c r="C15855" s="12"/>
      <c r="D15855" s="7"/>
      <c r="P15855" s="14"/>
      <c r="Q15855" s="13"/>
    </row>
    <row r="15856" spans="3:17" x14ac:dyDescent="0.25">
      <c r="C15856" s="12"/>
      <c r="D15856" s="7"/>
      <c r="P15856" s="14"/>
      <c r="Q15856" s="13"/>
    </row>
    <row r="15857" spans="3:17" x14ac:dyDescent="0.25">
      <c r="C15857" s="12"/>
      <c r="D15857" s="7"/>
      <c r="P15857" s="14"/>
      <c r="Q15857" s="13"/>
    </row>
    <row r="15858" spans="3:17" x14ac:dyDescent="0.25">
      <c r="C15858" s="12"/>
      <c r="D15858" s="7"/>
      <c r="P15858" s="14"/>
      <c r="Q15858" s="13"/>
    </row>
    <row r="15859" spans="3:17" x14ac:dyDescent="0.25">
      <c r="C15859" s="12"/>
      <c r="D15859" s="7"/>
      <c r="P15859" s="14"/>
      <c r="Q15859" s="13"/>
    </row>
    <row r="15860" spans="3:17" x14ac:dyDescent="0.25">
      <c r="C15860" s="12"/>
      <c r="D15860" s="7"/>
      <c r="P15860" s="14"/>
      <c r="Q15860" s="13"/>
    </row>
    <row r="15861" spans="3:17" x14ac:dyDescent="0.25">
      <c r="C15861" s="12"/>
      <c r="D15861" s="7"/>
      <c r="P15861" s="14"/>
      <c r="Q15861" s="13"/>
    </row>
    <row r="15862" spans="3:17" x14ac:dyDescent="0.25">
      <c r="C15862" s="12"/>
      <c r="D15862" s="7"/>
      <c r="P15862" s="14"/>
      <c r="Q15862" s="13"/>
    </row>
    <row r="15863" spans="3:17" x14ac:dyDescent="0.25">
      <c r="C15863" s="12"/>
      <c r="D15863" s="7"/>
      <c r="P15863" s="14"/>
      <c r="Q15863" s="13"/>
    </row>
    <row r="15864" spans="3:17" x14ac:dyDescent="0.25">
      <c r="C15864" s="12"/>
      <c r="D15864" s="7"/>
      <c r="P15864" s="14"/>
      <c r="Q15864" s="13"/>
    </row>
    <row r="15865" spans="3:17" x14ac:dyDescent="0.25">
      <c r="C15865" s="12"/>
      <c r="D15865" s="7"/>
      <c r="P15865" s="14"/>
      <c r="Q15865" s="13"/>
    </row>
    <row r="15866" spans="3:17" x14ac:dyDescent="0.25">
      <c r="C15866" s="12"/>
      <c r="D15866" s="7"/>
      <c r="P15866" s="14"/>
      <c r="Q15866" s="13"/>
    </row>
    <row r="15867" spans="3:17" x14ac:dyDescent="0.25">
      <c r="C15867" s="12"/>
      <c r="D15867" s="7"/>
      <c r="P15867" s="14"/>
      <c r="Q15867" s="13"/>
    </row>
    <row r="15868" spans="3:17" x14ac:dyDescent="0.25">
      <c r="C15868" s="12"/>
      <c r="D15868" s="7"/>
      <c r="P15868" s="14"/>
      <c r="Q15868" s="13"/>
    </row>
    <row r="15869" spans="3:17" x14ac:dyDescent="0.25">
      <c r="C15869" s="12"/>
      <c r="D15869" s="7"/>
      <c r="P15869" s="14"/>
      <c r="Q15869" s="13"/>
    </row>
    <row r="15870" spans="3:17" x14ac:dyDescent="0.25">
      <c r="C15870" s="12"/>
      <c r="D15870" s="7"/>
      <c r="P15870" s="14"/>
      <c r="Q15870" s="13"/>
    </row>
    <row r="15871" spans="3:17" x14ac:dyDescent="0.25">
      <c r="C15871" s="12"/>
      <c r="D15871" s="7"/>
      <c r="P15871" s="14"/>
      <c r="Q15871" s="13"/>
    </row>
    <row r="15872" spans="3:17" x14ac:dyDescent="0.25">
      <c r="C15872" s="12"/>
      <c r="D15872" s="7"/>
      <c r="P15872" s="14"/>
      <c r="Q15872" s="13"/>
    </row>
    <row r="15873" spans="3:17" x14ac:dyDescent="0.25">
      <c r="C15873" s="12"/>
      <c r="D15873" s="7"/>
      <c r="P15873" s="14"/>
      <c r="Q15873" s="13"/>
    </row>
    <row r="15874" spans="3:17" x14ac:dyDescent="0.25">
      <c r="C15874" s="12"/>
      <c r="D15874" s="7"/>
      <c r="P15874" s="14"/>
      <c r="Q15874" s="13"/>
    </row>
    <row r="15875" spans="3:17" x14ac:dyDescent="0.25">
      <c r="C15875" s="12"/>
      <c r="D15875" s="7"/>
      <c r="P15875" s="14"/>
      <c r="Q15875" s="13"/>
    </row>
    <row r="15876" spans="3:17" x14ac:dyDescent="0.25">
      <c r="C15876" s="12"/>
      <c r="D15876" s="7"/>
      <c r="P15876" s="14"/>
      <c r="Q15876" s="13"/>
    </row>
    <row r="15877" spans="3:17" x14ac:dyDescent="0.25">
      <c r="C15877" s="12"/>
      <c r="D15877" s="7"/>
      <c r="P15877" s="14"/>
      <c r="Q15877" s="13"/>
    </row>
    <row r="15878" spans="3:17" x14ac:dyDescent="0.25">
      <c r="C15878" s="12"/>
      <c r="D15878" s="7"/>
      <c r="P15878" s="14"/>
      <c r="Q15878" s="13"/>
    </row>
    <row r="15879" spans="3:17" x14ac:dyDescent="0.25">
      <c r="C15879" s="12"/>
      <c r="D15879" s="7"/>
      <c r="P15879" s="14"/>
      <c r="Q15879" s="13"/>
    </row>
    <row r="15880" spans="3:17" x14ac:dyDescent="0.25">
      <c r="C15880" s="12"/>
      <c r="D15880" s="7"/>
      <c r="P15880" s="14"/>
      <c r="Q15880" s="13"/>
    </row>
    <row r="15881" spans="3:17" x14ac:dyDescent="0.25">
      <c r="C15881" s="12"/>
      <c r="D15881" s="7"/>
      <c r="P15881" s="14"/>
      <c r="Q15881" s="13"/>
    </row>
    <row r="15882" spans="3:17" x14ac:dyDescent="0.25">
      <c r="C15882" s="12"/>
      <c r="D15882" s="7"/>
      <c r="P15882" s="14"/>
      <c r="Q15882" s="13"/>
    </row>
    <row r="15883" spans="3:17" x14ac:dyDescent="0.25">
      <c r="C15883" s="12"/>
      <c r="D15883" s="7"/>
      <c r="P15883" s="14"/>
      <c r="Q15883" s="13"/>
    </row>
    <row r="15884" spans="3:17" x14ac:dyDescent="0.25">
      <c r="C15884" s="12"/>
      <c r="D15884" s="7"/>
      <c r="P15884" s="14"/>
      <c r="Q15884" s="13"/>
    </row>
    <row r="15885" spans="3:17" x14ac:dyDescent="0.25">
      <c r="C15885" s="12"/>
      <c r="D15885" s="7"/>
      <c r="P15885" s="14"/>
      <c r="Q15885" s="13"/>
    </row>
    <row r="15886" spans="3:17" x14ac:dyDescent="0.25">
      <c r="C15886" s="12"/>
      <c r="D15886" s="7"/>
      <c r="P15886" s="14"/>
      <c r="Q15886" s="13"/>
    </row>
    <row r="15887" spans="3:17" x14ac:dyDescent="0.25">
      <c r="C15887" s="12"/>
      <c r="D15887" s="7"/>
      <c r="P15887" s="14"/>
      <c r="Q15887" s="13"/>
    </row>
    <row r="15888" spans="3:17" x14ac:dyDescent="0.25">
      <c r="C15888" s="12"/>
      <c r="D15888" s="7"/>
      <c r="P15888" s="14"/>
      <c r="Q15888" s="13"/>
    </row>
    <row r="15889" spans="3:17" x14ac:dyDescent="0.25">
      <c r="C15889" s="12"/>
      <c r="D15889" s="7"/>
      <c r="P15889" s="14"/>
      <c r="Q15889" s="13"/>
    </row>
    <row r="15890" spans="3:17" x14ac:dyDescent="0.25">
      <c r="C15890" s="12"/>
      <c r="D15890" s="7"/>
      <c r="P15890" s="14"/>
      <c r="Q15890" s="13"/>
    </row>
    <row r="15891" spans="3:17" x14ac:dyDescent="0.25">
      <c r="C15891" s="12"/>
      <c r="D15891" s="7"/>
      <c r="P15891" s="14"/>
      <c r="Q15891" s="13"/>
    </row>
    <row r="15892" spans="3:17" x14ac:dyDescent="0.25">
      <c r="C15892" s="12"/>
      <c r="D15892" s="7"/>
      <c r="P15892" s="14"/>
      <c r="Q15892" s="13"/>
    </row>
    <row r="15893" spans="3:17" x14ac:dyDescent="0.25">
      <c r="C15893" s="12"/>
      <c r="D15893" s="7"/>
      <c r="P15893" s="14"/>
      <c r="Q15893" s="13"/>
    </row>
    <row r="15894" spans="3:17" x14ac:dyDescent="0.25">
      <c r="C15894" s="12"/>
      <c r="D15894" s="7"/>
      <c r="P15894" s="14"/>
      <c r="Q15894" s="13"/>
    </row>
    <row r="15895" spans="3:17" x14ac:dyDescent="0.25">
      <c r="C15895" s="12"/>
      <c r="D15895" s="7"/>
      <c r="P15895" s="14"/>
      <c r="Q15895" s="13"/>
    </row>
    <row r="15896" spans="3:17" x14ac:dyDescent="0.25">
      <c r="C15896" s="12"/>
      <c r="D15896" s="7"/>
      <c r="P15896" s="14"/>
      <c r="Q15896" s="13"/>
    </row>
    <row r="15897" spans="3:17" x14ac:dyDescent="0.25">
      <c r="C15897" s="12"/>
      <c r="D15897" s="7"/>
      <c r="P15897" s="14"/>
      <c r="Q15897" s="13"/>
    </row>
    <row r="15898" spans="3:17" x14ac:dyDescent="0.25">
      <c r="C15898" s="12"/>
      <c r="D15898" s="7"/>
      <c r="P15898" s="14"/>
      <c r="Q15898" s="13"/>
    </row>
    <row r="15899" spans="3:17" x14ac:dyDescent="0.25">
      <c r="C15899" s="12"/>
      <c r="D15899" s="7"/>
      <c r="P15899" s="14"/>
      <c r="Q15899" s="13"/>
    </row>
    <row r="15900" spans="3:17" x14ac:dyDescent="0.25">
      <c r="C15900" s="12"/>
      <c r="D15900" s="7"/>
      <c r="P15900" s="14"/>
      <c r="Q15900" s="13"/>
    </row>
    <row r="15901" spans="3:17" x14ac:dyDescent="0.25">
      <c r="C15901" s="12"/>
      <c r="D15901" s="7"/>
      <c r="P15901" s="14"/>
      <c r="Q15901" s="13"/>
    </row>
    <row r="15902" spans="3:17" x14ac:dyDescent="0.25">
      <c r="C15902" s="12"/>
      <c r="D15902" s="7"/>
      <c r="P15902" s="14"/>
      <c r="Q15902" s="13"/>
    </row>
    <row r="15903" spans="3:17" x14ac:dyDescent="0.25">
      <c r="C15903" s="12"/>
      <c r="D15903" s="7"/>
      <c r="P15903" s="14"/>
      <c r="Q15903" s="13"/>
    </row>
    <row r="15904" spans="3:17" x14ac:dyDescent="0.25">
      <c r="C15904" s="12"/>
      <c r="D15904" s="7"/>
      <c r="P15904" s="14"/>
      <c r="Q15904" s="13"/>
    </row>
    <row r="15905" spans="3:17" x14ac:dyDescent="0.25">
      <c r="C15905" s="12"/>
      <c r="D15905" s="7"/>
      <c r="P15905" s="14"/>
      <c r="Q15905" s="13"/>
    </row>
    <row r="15906" spans="3:17" x14ac:dyDescent="0.25">
      <c r="C15906" s="12"/>
      <c r="D15906" s="7"/>
      <c r="P15906" s="14"/>
      <c r="Q15906" s="13"/>
    </row>
    <row r="15907" spans="3:17" x14ac:dyDescent="0.25">
      <c r="C15907" s="12"/>
      <c r="D15907" s="7"/>
      <c r="P15907" s="14"/>
      <c r="Q15907" s="13"/>
    </row>
    <row r="15908" spans="3:17" x14ac:dyDescent="0.25">
      <c r="C15908" s="12"/>
      <c r="D15908" s="7"/>
      <c r="P15908" s="14"/>
      <c r="Q15908" s="13"/>
    </row>
    <row r="15909" spans="3:17" x14ac:dyDescent="0.25">
      <c r="C15909" s="12"/>
      <c r="D15909" s="7"/>
      <c r="P15909" s="14"/>
      <c r="Q15909" s="13"/>
    </row>
    <row r="15910" spans="3:17" x14ac:dyDescent="0.25">
      <c r="C15910" s="12"/>
      <c r="D15910" s="7"/>
      <c r="P15910" s="14"/>
      <c r="Q15910" s="13"/>
    </row>
    <row r="15911" spans="3:17" x14ac:dyDescent="0.25">
      <c r="C15911" s="12"/>
      <c r="D15911" s="7"/>
      <c r="P15911" s="14"/>
      <c r="Q15911" s="13"/>
    </row>
    <row r="15912" spans="3:17" x14ac:dyDescent="0.25">
      <c r="C15912" s="12"/>
      <c r="D15912" s="7"/>
      <c r="P15912" s="14"/>
      <c r="Q15912" s="13"/>
    </row>
    <row r="15913" spans="3:17" x14ac:dyDescent="0.25">
      <c r="C15913" s="12"/>
      <c r="D15913" s="7"/>
      <c r="P15913" s="14"/>
      <c r="Q15913" s="13"/>
    </row>
    <row r="15914" spans="3:17" x14ac:dyDescent="0.25">
      <c r="C15914" s="12"/>
      <c r="D15914" s="7"/>
      <c r="P15914" s="14"/>
      <c r="Q15914" s="13"/>
    </row>
    <row r="15915" spans="3:17" x14ac:dyDescent="0.25">
      <c r="C15915" s="12"/>
      <c r="D15915" s="7"/>
      <c r="P15915" s="14"/>
      <c r="Q15915" s="13"/>
    </row>
    <row r="15916" spans="3:17" x14ac:dyDescent="0.25">
      <c r="C15916" s="12"/>
      <c r="D15916" s="7"/>
      <c r="P15916" s="14"/>
      <c r="Q15916" s="13"/>
    </row>
    <row r="15917" spans="3:17" x14ac:dyDescent="0.25">
      <c r="C15917" s="12"/>
      <c r="D15917" s="7"/>
      <c r="P15917" s="14"/>
      <c r="Q15917" s="13"/>
    </row>
    <row r="15918" spans="3:17" x14ac:dyDescent="0.25">
      <c r="C15918" s="12"/>
      <c r="D15918" s="7"/>
      <c r="P15918" s="14"/>
      <c r="Q15918" s="13"/>
    </row>
    <row r="15919" spans="3:17" x14ac:dyDescent="0.25">
      <c r="C15919" s="12"/>
      <c r="D15919" s="7"/>
      <c r="P15919" s="14"/>
      <c r="Q15919" s="13"/>
    </row>
    <row r="15920" spans="3:17" x14ac:dyDescent="0.25">
      <c r="C15920" s="12"/>
      <c r="D15920" s="7"/>
      <c r="P15920" s="14"/>
      <c r="Q15920" s="13"/>
    </row>
    <row r="15921" spans="3:17" x14ac:dyDescent="0.25">
      <c r="C15921" s="12"/>
      <c r="D15921" s="7"/>
      <c r="P15921" s="14"/>
      <c r="Q15921" s="13"/>
    </row>
    <row r="15922" spans="3:17" x14ac:dyDescent="0.25">
      <c r="C15922" s="12"/>
      <c r="D15922" s="7"/>
      <c r="P15922" s="14"/>
      <c r="Q15922" s="13"/>
    </row>
    <row r="15923" spans="3:17" x14ac:dyDescent="0.25">
      <c r="C15923" s="12"/>
      <c r="D15923" s="7"/>
      <c r="P15923" s="14"/>
      <c r="Q15923" s="13"/>
    </row>
    <row r="15924" spans="3:17" x14ac:dyDescent="0.25">
      <c r="C15924" s="12"/>
      <c r="D15924" s="7"/>
      <c r="P15924" s="14"/>
      <c r="Q15924" s="13"/>
    </row>
    <row r="15925" spans="3:17" x14ac:dyDescent="0.25">
      <c r="C15925" s="12"/>
      <c r="D15925" s="7"/>
      <c r="P15925" s="14"/>
      <c r="Q15925" s="13"/>
    </row>
    <row r="15926" spans="3:17" x14ac:dyDescent="0.25">
      <c r="C15926" s="12"/>
      <c r="D15926" s="7"/>
      <c r="P15926" s="14"/>
      <c r="Q15926" s="13"/>
    </row>
    <row r="15927" spans="3:17" x14ac:dyDescent="0.25">
      <c r="C15927" s="12"/>
      <c r="D15927" s="7"/>
      <c r="P15927" s="14"/>
      <c r="Q15927" s="13"/>
    </row>
    <row r="15928" spans="3:17" x14ac:dyDescent="0.25">
      <c r="C15928" s="12"/>
      <c r="D15928" s="7"/>
      <c r="P15928" s="14"/>
      <c r="Q15928" s="13"/>
    </row>
    <row r="15929" spans="3:17" x14ac:dyDescent="0.25">
      <c r="C15929" s="12"/>
      <c r="D15929" s="7"/>
      <c r="P15929" s="14"/>
      <c r="Q15929" s="13"/>
    </row>
    <row r="15930" spans="3:17" x14ac:dyDescent="0.25">
      <c r="C15930" s="12"/>
      <c r="D15930" s="7"/>
      <c r="P15930" s="14"/>
      <c r="Q15930" s="13"/>
    </row>
    <row r="15931" spans="3:17" x14ac:dyDescent="0.25">
      <c r="C15931" s="12"/>
      <c r="D15931" s="7"/>
      <c r="P15931" s="14"/>
      <c r="Q15931" s="13"/>
    </row>
    <row r="15932" spans="3:17" x14ac:dyDescent="0.25">
      <c r="C15932" s="12"/>
      <c r="D15932" s="7"/>
      <c r="P15932" s="14"/>
      <c r="Q15932" s="13"/>
    </row>
    <row r="15933" spans="3:17" x14ac:dyDescent="0.25">
      <c r="C15933" s="12"/>
      <c r="D15933" s="7"/>
      <c r="P15933" s="14"/>
      <c r="Q15933" s="13"/>
    </row>
    <row r="15934" spans="3:17" x14ac:dyDescent="0.25">
      <c r="C15934" s="12"/>
      <c r="D15934" s="7"/>
      <c r="P15934" s="14"/>
      <c r="Q15934" s="13"/>
    </row>
    <row r="15935" spans="3:17" x14ac:dyDescent="0.25">
      <c r="C15935" s="12"/>
      <c r="D15935" s="7"/>
      <c r="P15935" s="14"/>
      <c r="Q15935" s="13"/>
    </row>
    <row r="15936" spans="3:17" x14ac:dyDescent="0.25">
      <c r="C15936" s="12"/>
      <c r="D15936" s="7"/>
      <c r="P15936" s="14"/>
      <c r="Q15936" s="13"/>
    </row>
    <row r="15937" spans="3:17" x14ac:dyDescent="0.25">
      <c r="C15937" s="12"/>
      <c r="D15937" s="7"/>
      <c r="P15937" s="14"/>
      <c r="Q15937" s="13"/>
    </row>
    <row r="15938" spans="3:17" x14ac:dyDescent="0.25">
      <c r="C15938" s="12"/>
      <c r="D15938" s="7"/>
      <c r="P15938" s="14"/>
      <c r="Q15938" s="13"/>
    </row>
    <row r="15939" spans="3:17" x14ac:dyDescent="0.25">
      <c r="C15939" s="12"/>
      <c r="D15939" s="7"/>
      <c r="P15939" s="14"/>
      <c r="Q15939" s="13"/>
    </row>
    <row r="15940" spans="3:17" x14ac:dyDescent="0.25">
      <c r="C15940" s="12"/>
      <c r="D15940" s="7"/>
      <c r="P15940" s="14"/>
      <c r="Q15940" s="13"/>
    </row>
    <row r="15941" spans="3:17" x14ac:dyDescent="0.25">
      <c r="C15941" s="12"/>
      <c r="D15941" s="7"/>
      <c r="P15941" s="14"/>
      <c r="Q15941" s="13"/>
    </row>
    <row r="15942" spans="3:17" x14ac:dyDescent="0.25">
      <c r="C15942" s="12"/>
      <c r="D15942" s="7"/>
      <c r="P15942" s="14"/>
      <c r="Q15942" s="13"/>
    </row>
    <row r="15943" spans="3:17" x14ac:dyDescent="0.25">
      <c r="C15943" s="12"/>
      <c r="D15943" s="7"/>
      <c r="P15943" s="14"/>
      <c r="Q15943" s="13"/>
    </row>
    <row r="15944" spans="3:17" x14ac:dyDescent="0.25">
      <c r="C15944" s="12"/>
      <c r="D15944" s="7"/>
      <c r="P15944" s="14"/>
      <c r="Q15944" s="13"/>
    </row>
    <row r="15945" spans="3:17" x14ac:dyDescent="0.25">
      <c r="C15945" s="12"/>
      <c r="D15945" s="7"/>
      <c r="P15945" s="14"/>
      <c r="Q15945" s="13"/>
    </row>
    <row r="15946" spans="3:17" x14ac:dyDescent="0.25">
      <c r="C15946" s="12"/>
      <c r="D15946" s="7"/>
      <c r="P15946" s="14"/>
      <c r="Q15946" s="13"/>
    </row>
    <row r="15947" spans="3:17" x14ac:dyDescent="0.25">
      <c r="C15947" s="12"/>
      <c r="D15947" s="7"/>
      <c r="P15947" s="14"/>
      <c r="Q15947" s="13"/>
    </row>
    <row r="15948" spans="3:17" x14ac:dyDescent="0.25">
      <c r="C15948" s="12"/>
      <c r="D15948" s="7"/>
      <c r="P15948" s="14"/>
      <c r="Q15948" s="13"/>
    </row>
    <row r="15949" spans="3:17" x14ac:dyDescent="0.25">
      <c r="C15949" s="12"/>
      <c r="D15949" s="7"/>
      <c r="P15949" s="14"/>
      <c r="Q15949" s="13"/>
    </row>
    <row r="15950" spans="3:17" x14ac:dyDescent="0.25">
      <c r="C15950" s="12"/>
      <c r="D15950" s="7"/>
      <c r="P15950" s="14"/>
      <c r="Q15950" s="13"/>
    </row>
    <row r="15951" spans="3:17" x14ac:dyDescent="0.25">
      <c r="C15951" s="12"/>
      <c r="D15951" s="7"/>
      <c r="P15951" s="14"/>
      <c r="Q15951" s="13"/>
    </row>
    <row r="15952" spans="3:17" x14ac:dyDescent="0.25">
      <c r="C15952" s="12"/>
      <c r="D15952" s="7"/>
      <c r="P15952" s="14"/>
      <c r="Q15952" s="13"/>
    </row>
    <row r="15953" spans="3:17" x14ac:dyDescent="0.25">
      <c r="C15953" s="12"/>
      <c r="D15953" s="7"/>
      <c r="P15953" s="14"/>
      <c r="Q15953" s="13"/>
    </row>
    <row r="15954" spans="3:17" x14ac:dyDescent="0.25">
      <c r="C15954" s="12"/>
      <c r="D15954" s="7"/>
      <c r="P15954" s="14"/>
      <c r="Q15954" s="13"/>
    </row>
    <row r="15955" spans="3:17" x14ac:dyDescent="0.25">
      <c r="C15955" s="12"/>
      <c r="D15955" s="7"/>
      <c r="P15955" s="14"/>
      <c r="Q15955" s="13"/>
    </row>
    <row r="15956" spans="3:17" x14ac:dyDescent="0.25">
      <c r="C15956" s="12"/>
      <c r="D15956" s="7"/>
      <c r="P15956" s="14"/>
      <c r="Q15956" s="13"/>
    </row>
    <row r="15957" spans="3:17" x14ac:dyDescent="0.25">
      <c r="C15957" s="12"/>
      <c r="D15957" s="7"/>
      <c r="P15957" s="14"/>
      <c r="Q15957" s="13"/>
    </row>
    <row r="15958" spans="3:17" x14ac:dyDescent="0.25">
      <c r="C15958" s="12"/>
      <c r="D15958" s="7"/>
      <c r="P15958" s="14"/>
      <c r="Q15958" s="13"/>
    </row>
    <row r="15959" spans="3:17" x14ac:dyDescent="0.25">
      <c r="C15959" s="12"/>
      <c r="D15959" s="7"/>
      <c r="P15959" s="14"/>
      <c r="Q15959" s="13"/>
    </row>
    <row r="15960" spans="3:17" x14ac:dyDescent="0.25">
      <c r="C15960" s="12"/>
      <c r="D15960" s="7"/>
      <c r="P15960" s="14"/>
      <c r="Q15960" s="13"/>
    </row>
    <row r="15961" spans="3:17" x14ac:dyDescent="0.25">
      <c r="C15961" s="12"/>
      <c r="D15961" s="7"/>
      <c r="P15961" s="14"/>
      <c r="Q15961" s="13"/>
    </row>
    <row r="15962" spans="3:17" x14ac:dyDescent="0.25">
      <c r="C15962" s="12"/>
      <c r="D15962" s="7"/>
      <c r="P15962" s="14"/>
      <c r="Q15962" s="13"/>
    </row>
    <row r="15963" spans="3:17" x14ac:dyDescent="0.25">
      <c r="C15963" s="12"/>
      <c r="D15963" s="7"/>
      <c r="P15963" s="14"/>
      <c r="Q15963" s="13"/>
    </row>
    <row r="15964" spans="3:17" x14ac:dyDescent="0.25">
      <c r="C15964" s="12"/>
      <c r="D15964" s="7"/>
      <c r="P15964" s="14"/>
      <c r="Q15964" s="13"/>
    </row>
    <row r="15965" spans="3:17" x14ac:dyDescent="0.25">
      <c r="C15965" s="12"/>
      <c r="D15965" s="7"/>
      <c r="P15965" s="14"/>
      <c r="Q15965" s="13"/>
    </row>
    <row r="15966" spans="3:17" x14ac:dyDescent="0.25">
      <c r="C15966" s="12"/>
      <c r="D15966" s="7"/>
      <c r="P15966" s="14"/>
      <c r="Q15966" s="13"/>
    </row>
    <row r="15967" spans="3:17" x14ac:dyDescent="0.25">
      <c r="C15967" s="12"/>
      <c r="D15967" s="7"/>
      <c r="P15967" s="14"/>
      <c r="Q15967" s="13"/>
    </row>
    <row r="15968" spans="3:17" x14ac:dyDescent="0.25">
      <c r="C15968" s="12"/>
      <c r="D15968" s="7"/>
      <c r="P15968" s="14"/>
      <c r="Q15968" s="13"/>
    </row>
    <row r="15969" spans="3:17" x14ac:dyDescent="0.25">
      <c r="C15969" s="12"/>
      <c r="D15969" s="7"/>
      <c r="P15969" s="14"/>
      <c r="Q15969" s="13"/>
    </row>
    <row r="15970" spans="3:17" x14ac:dyDescent="0.25">
      <c r="C15970" s="12"/>
      <c r="D15970" s="7"/>
      <c r="P15970" s="14"/>
      <c r="Q15970" s="13"/>
    </row>
    <row r="15971" spans="3:17" x14ac:dyDescent="0.25">
      <c r="C15971" s="12"/>
      <c r="D15971" s="7"/>
      <c r="P15971" s="14"/>
      <c r="Q15971" s="13"/>
    </row>
    <row r="15972" spans="3:17" x14ac:dyDescent="0.25">
      <c r="C15972" s="12"/>
      <c r="D15972" s="7"/>
      <c r="P15972" s="14"/>
      <c r="Q15972" s="13"/>
    </row>
    <row r="15973" spans="3:17" x14ac:dyDescent="0.25">
      <c r="C15973" s="12"/>
      <c r="D15973" s="7"/>
      <c r="P15973" s="14"/>
      <c r="Q15973" s="13"/>
    </row>
    <row r="15974" spans="3:17" x14ac:dyDescent="0.25">
      <c r="C15974" s="12"/>
      <c r="D15974" s="7"/>
      <c r="P15974" s="14"/>
      <c r="Q15974" s="13"/>
    </row>
    <row r="15975" spans="3:17" x14ac:dyDescent="0.25">
      <c r="C15975" s="12"/>
      <c r="D15975" s="7"/>
      <c r="P15975" s="14"/>
      <c r="Q15975" s="13"/>
    </row>
    <row r="15976" spans="3:17" x14ac:dyDescent="0.25">
      <c r="C15976" s="12"/>
      <c r="D15976" s="7"/>
      <c r="P15976" s="14"/>
      <c r="Q15976" s="13"/>
    </row>
    <row r="15977" spans="3:17" x14ac:dyDescent="0.25">
      <c r="C15977" s="12"/>
      <c r="D15977" s="7"/>
      <c r="P15977" s="14"/>
      <c r="Q15977" s="13"/>
    </row>
    <row r="15978" spans="3:17" x14ac:dyDescent="0.25">
      <c r="C15978" s="12"/>
      <c r="D15978" s="7"/>
      <c r="P15978" s="14"/>
      <c r="Q15978" s="13"/>
    </row>
    <row r="15979" spans="3:17" x14ac:dyDescent="0.25">
      <c r="C15979" s="12"/>
      <c r="D15979" s="7"/>
      <c r="P15979" s="14"/>
      <c r="Q15979" s="13"/>
    </row>
    <row r="15980" spans="3:17" x14ac:dyDescent="0.25">
      <c r="C15980" s="12"/>
      <c r="D15980" s="7"/>
      <c r="P15980" s="14"/>
      <c r="Q15980" s="13"/>
    </row>
    <row r="15981" spans="3:17" x14ac:dyDescent="0.25">
      <c r="C15981" s="12"/>
      <c r="D15981" s="7"/>
      <c r="P15981" s="14"/>
      <c r="Q15981" s="13"/>
    </row>
    <row r="15982" spans="3:17" x14ac:dyDescent="0.25">
      <c r="C15982" s="12"/>
      <c r="D15982" s="7"/>
      <c r="P15982" s="14"/>
      <c r="Q15982" s="13"/>
    </row>
    <row r="15983" spans="3:17" x14ac:dyDescent="0.25">
      <c r="C15983" s="12"/>
      <c r="D15983" s="7"/>
      <c r="P15983" s="14"/>
      <c r="Q15983" s="13"/>
    </row>
    <row r="15984" spans="3:17" x14ac:dyDescent="0.25">
      <c r="C15984" s="12"/>
      <c r="D15984" s="7"/>
      <c r="P15984" s="14"/>
      <c r="Q15984" s="13"/>
    </row>
    <row r="15985" spans="3:17" x14ac:dyDescent="0.25">
      <c r="C15985" s="12"/>
      <c r="D15985" s="7"/>
      <c r="P15985" s="14"/>
      <c r="Q15985" s="13"/>
    </row>
    <row r="15986" spans="3:17" x14ac:dyDescent="0.25">
      <c r="C15986" s="12"/>
      <c r="D15986" s="7"/>
      <c r="P15986" s="14"/>
      <c r="Q15986" s="13"/>
    </row>
    <row r="15987" spans="3:17" x14ac:dyDescent="0.25">
      <c r="C15987" s="12"/>
      <c r="D15987" s="7"/>
      <c r="P15987" s="14"/>
      <c r="Q15987" s="13"/>
    </row>
    <row r="15988" spans="3:17" x14ac:dyDescent="0.25">
      <c r="C15988" s="12"/>
      <c r="D15988" s="7"/>
      <c r="P15988" s="14"/>
      <c r="Q15988" s="13"/>
    </row>
    <row r="15989" spans="3:17" x14ac:dyDescent="0.25">
      <c r="C15989" s="12"/>
      <c r="D15989" s="7"/>
      <c r="P15989" s="14"/>
      <c r="Q15989" s="13"/>
    </row>
    <row r="15990" spans="3:17" x14ac:dyDescent="0.25">
      <c r="C15990" s="12"/>
      <c r="D15990" s="7"/>
      <c r="P15990" s="14"/>
      <c r="Q15990" s="13"/>
    </row>
    <row r="15991" spans="3:17" x14ac:dyDescent="0.25">
      <c r="C15991" s="12"/>
      <c r="D15991" s="7"/>
      <c r="P15991" s="14"/>
      <c r="Q15991" s="13"/>
    </row>
    <row r="15992" spans="3:17" x14ac:dyDescent="0.25">
      <c r="C15992" s="12"/>
      <c r="D15992" s="7"/>
      <c r="P15992" s="14"/>
      <c r="Q15992" s="13"/>
    </row>
    <row r="15993" spans="3:17" x14ac:dyDescent="0.25">
      <c r="C15993" s="12"/>
      <c r="D15993" s="7"/>
      <c r="P15993" s="14"/>
      <c r="Q15993" s="13"/>
    </row>
    <row r="15994" spans="3:17" x14ac:dyDescent="0.25">
      <c r="C15994" s="12"/>
      <c r="D15994" s="7"/>
      <c r="P15994" s="14"/>
      <c r="Q15994" s="13"/>
    </row>
    <row r="15995" spans="3:17" x14ac:dyDescent="0.25">
      <c r="C15995" s="12"/>
      <c r="D15995" s="7"/>
      <c r="P15995" s="14"/>
      <c r="Q15995" s="13"/>
    </row>
    <row r="15996" spans="3:17" x14ac:dyDescent="0.25">
      <c r="C15996" s="12"/>
      <c r="D15996" s="7"/>
      <c r="P15996" s="14"/>
      <c r="Q15996" s="13"/>
    </row>
    <row r="15997" spans="3:17" x14ac:dyDescent="0.25">
      <c r="C15997" s="12"/>
      <c r="D15997" s="7"/>
      <c r="P15997" s="14"/>
      <c r="Q15997" s="13"/>
    </row>
    <row r="15998" spans="3:17" x14ac:dyDescent="0.25">
      <c r="C15998" s="12"/>
      <c r="D15998" s="7"/>
      <c r="P15998" s="14"/>
      <c r="Q15998" s="13"/>
    </row>
    <row r="15999" spans="3:17" x14ac:dyDescent="0.25">
      <c r="C15999" s="12"/>
      <c r="D15999" s="7"/>
      <c r="P15999" s="14"/>
      <c r="Q15999" s="13"/>
    </row>
    <row r="16000" spans="3:17" x14ac:dyDescent="0.25">
      <c r="C16000" s="12"/>
      <c r="D16000" s="7"/>
      <c r="P16000" s="14"/>
      <c r="Q16000" s="13"/>
    </row>
    <row r="16001" spans="3:17" x14ac:dyDescent="0.25">
      <c r="C16001" s="12"/>
      <c r="D16001" s="7"/>
      <c r="P16001" s="14"/>
      <c r="Q16001" s="13"/>
    </row>
    <row r="16002" spans="3:17" x14ac:dyDescent="0.25">
      <c r="C16002" s="12"/>
      <c r="D16002" s="7"/>
      <c r="P16002" s="14"/>
      <c r="Q16002" s="13"/>
    </row>
    <row r="16003" spans="3:17" x14ac:dyDescent="0.25">
      <c r="C16003" s="12"/>
      <c r="D16003" s="7"/>
      <c r="P16003" s="14"/>
      <c r="Q16003" s="13"/>
    </row>
    <row r="16004" spans="3:17" x14ac:dyDescent="0.25">
      <c r="C16004" s="12"/>
      <c r="D16004" s="7"/>
      <c r="P16004" s="14"/>
      <c r="Q16004" s="13"/>
    </row>
    <row r="16005" spans="3:17" x14ac:dyDescent="0.25">
      <c r="C16005" s="12"/>
      <c r="D16005" s="7"/>
      <c r="P16005" s="14"/>
      <c r="Q16005" s="13"/>
    </row>
    <row r="16006" spans="3:17" x14ac:dyDescent="0.25">
      <c r="C16006" s="12"/>
      <c r="D16006" s="7"/>
      <c r="P16006" s="14"/>
      <c r="Q16006" s="13"/>
    </row>
    <row r="16007" spans="3:17" x14ac:dyDescent="0.25">
      <c r="C16007" s="12"/>
      <c r="D16007" s="7"/>
      <c r="P16007" s="14"/>
      <c r="Q16007" s="13"/>
    </row>
    <row r="16008" spans="3:17" x14ac:dyDescent="0.25">
      <c r="C16008" s="12"/>
      <c r="D16008" s="7"/>
      <c r="P16008" s="14"/>
      <c r="Q16008" s="13"/>
    </row>
    <row r="16009" spans="3:17" x14ac:dyDescent="0.25">
      <c r="C16009" s="12"/>
      <c r="D16009" s="7"/>
      <c r="P16009" s="14"/>
      <c r="Q16009" s="13"/>
    </row>
    <row r="16010" spans="3:17" x14ac:dyDescent="0.25">
      <c r="C16010" s="12"/>
      <c r="D16010" s="7"/>
      <c r="P16010" s="14"/>
      <c r="Q16010" s="13"/>
    </row>
    <row r="16011" spans="3:17" x14ac:dyDescent="0.25">
      <c r="C16011" s="12"/>
      <c r="D16011" s="7"/>
      <c r="P16011" s="14"/>
      <c r="Q16011" s="13"/>
    </row>
    <row r="16012" spans="3:17" x14ac:dyDescent="0.25">
      <c r="C16012" s="12"/>
      <c r="D16012" s="7"/>
      <c r="P16012" s="14"/>
      <c r="Q16012" s="13"/>
    </row>
    <row r="16013" spans="3:17" x14ac:dyDescent="0.25">
      <c r="C16013" s="12"/>
      <c r="D16013" s="7"/>
      <c r="P16013" s="14"/>
      <c r="Q16013" s="13"/>
    </row>
    <row r="16014" spans="3:17" x14ac:dyDescent="0.25">
      <c r="C16014" s="12"/>
      <c r="D16014" s="7"/>
      <c r="P16014" s="14"/>
      <c r="Q16014" s="13"/>
    </row>
    <row r="16015" spans="3:17" x14ac:dyDescent="0.25">
      <c r="C16015" s="12"/>
      <c r="D16015" s="7"/>
      <c r="P16015" s="14"/>
      <c r="Q16015" s="13"/>
    </row>
    <row r="16016" spans="3:17" x14ac:dyDescent="0.25">
      <c r="C16016" s="12"/>
      <c r="D16016" s="7"/>
      <c r="P16016" s="14"/>
      <c r="Q16016" s="13"/>
    </row>
    <row r="16017" spans="3:17" x14ac:dyDescent="0.25">
      <c r="C16017" s="12"/>
      <c r="D16017" s="7"/>
      <c r="P16017" s="14"/>
      <c r="Q16017" s="13"/>
    </row>
    <row r="16018" spans="3:17" x14ac:dyDescent="0.25">
      <c r="C16018" s="12"/>
      <c r="D16018" s="7"/>
      <c r="P16018" s="14"/>
      <c r="Q16018" s="13"/>
    </row>
    <row r="16019" spans="3:17" x14ac:dyDescent="0.25">
      <c r="C16019" s="12"/>
      <c r="D16019" s="7"/>
      <c r="P16019" s="14"/>
      <c r="Q16019" s="13"/>
    </row>
    <row r="16020" spans="3:17" x14ac:dyDescent="0.25">
      <c r="C16020" s="12"/>
      <c r="D16020" s="7"/>
      <c r="P16020" s="14"/>
      <c r="Q16020" s="13"/>
    </row>
    <row r="16021" spans="3:17" x14ac:dyDescent="0.25">
      <c r="C16021" s="12"/>
      <c r="D16021" s="7"/>
      <c r="P16021" s="14"/>
      <c r="Q16021" s="13"/>
    </row>
    <row r="16022" spans="3:17" x14ac:dyDescent="0.25">
      <c r="C16022" s="12"/>
      <c r="D16022" s="7"/>
      <c r="P16022" s="14"/>
      <c r="Q16022" s="13"/>
    </row>
    <row r="16023" spans="3:17" x14ac:dyDescent="0.25">
      <c r="C16023" s="12"/>
      <c r="D16023" s="7"/>
      <c r="P16023" s="14"/>
      <c r="Q16023" s="13"/>
    </row>
    <row r="16024" spans="3:17" x14ac:dyDescent="0.25">
      <c r="C16024" s="12"/>
      <c r="D16024" s="7"/>
      <c r="P16024" s="14"/>
      <c r="Q16024" s="13"/>
    </row>
    <row r="16025" spans="3:17" x14ac:dyDescent="0.25">
      <c r="C16025" s="12"/>
      <c r="D16025" s="7"/>
      <c r="P16025" s="14"/>
      <c r="Q16025" s="13"/>
    </row>
    <row r="16026" spans="3:17" x14ac:dyDescent="0.25">
      <c r="C16026" s="12"/>
      <c r="D16026" s="7"/>
      <c r="P16026" s="14"/>
      <c r="Q16026" s="13"/>
    </row>
    <row r="16027" spans="3:17" x14ac:dyDescent="0.25">
      <c r="C16027" s="12"/>
      <c r="D16027" s="7"/>
      <c r="P16027" s="14"/>
      <c r="Q16027" s="13"/>
    </row>
    <row r="16028" spans="3:17" x14ac:dyDescent="0.25">
      <c r="C16028" s="12"/>
      <c r="D16028" s="7"/>
      <c r="P16028" s="14"/>
      <c r="Q16028" s="13"/>
    </row>
    <row r="16029" spans="3:17" x14ac:dyDescent="0.25">
      <c r="C16029" s="12"/>
      <c r="D16029" s="7"/>
      <c r="P16029" s="14"/>
      <c r="Q16029" s="13"/>
    </row>
    <row r="16030" spans="3:17" x14ac:dyDescent="0.25">
      <c r="C16030" s="12"/>
      <c r="D16030" s="7"/>
      <c r="P16030" s="14"/>
      <c r="Q16030" s="13"/>
    </row>
    <row r="16031" spans="3:17" x14ac:dyDescent="0.25">
      <c r="C16031" s="12"/>
      <c r="D16031" s="7"/>
      <c r="P16031" s="14"/>
      <c r="Q16031" s="13"/>
    </row>
    <row r="16032" spans="3:17" x14ac:dyDescent="0.25">
      <c r="C16032" s="12"/>
      <c r="D16032" s="7"/>
      <c r="P16032" s="14"/>
      <c r="Q16032" s="13"/>
    </row>
    <row r="16033" spans="3:17" x14ac:dyDescent="0.25">
      <c r="C16033" s="12"/>
      <c r="D16033" s="7"/>
      <c r="P16033" s="14"/>
      <c r="Q16033" s="13"/>
    </row>
    <row r="16034" spans="3:17" x14ac:dyDescent="0.25">
      <c r="C16034" s="12"/>
      <c r="D16034" s="7"/>
      <c r="P16034" s="14"/>
      <c r="Q16034" s="13"/>
    </row>
    <row r="16035" spans="3:17" x14ac:dyDescent="0.25">
      <c r="C16035" s="12"/>
      <c r="D16035" s="7"/>
      <c r="P16035" s="14"/>
      <c r="Q16035" s="13"/>
    </row>
    <row r="16036" spans="3:17" x14ac:dyDescent="0.25">
      <c r="C16036" s="12"/>
      <c r="D16036" s="7"/>
      <c r="P16036" s="14"/>
      <c r="Q16036" s="13"/>
    </row>
    <row r="16037" spans="3:17" x14ac:dyDescent="0.25">
      <c r="C16037" s="12"/>
      <c r="D16037" s="7"/>
      <c r="P16037" s="14"/>
      <c r="Q16037" s="13"/>
    </row>
    <row r="16038" spans="3:17" x14ac:dyDescent="0.25">
      <c r="C16038" s="12"/>
      <c r="D16038" s="7"/>
      <c r="P16038" s="14"/>
      <c r="Q16038" s="13"/>
    </row>
    <row r="16039" spans="3:17" x14ac:dyDescent="0.25">
      <c r="C16039" s="12"/>
      <c r="D16039" s="7"/>
      <c r="P16039" s="14"/>
      <c r="Q16039" s="13"/>
    </row>
    <row r="16040" spans="3:17" x14ac:dyDescent="0.25">
      <c r="C16040" s="12"/>
      <c r="D16040" s="7"/>
      <c r="P16040" s="14"/>
      <c r="Q16040" s="13"/>
    </row>
    <row r="16041" spans="3:17" x14ac:dyDescent="0.25">
      <c r="C16041" s="12"/>
      <c r="D16041" s="7"/>
      <c r="P16041" s="14"/>
      <c r="Q16041" s="13"/>
    </row>
    <row r="16042" spans="3:17" x14ac:dyDescent="0.25">
      <c r="C16042" s="12"/>
      <c r="D16042" s="7"/>
      <c r="P16042" s="14"/>
      <c r="Q16042" s="13"/>
    </row>
    <row r="16043" spans="3:17" x14ac:dyDescent="0.25">
      <c r="C16043" s="12"/>
      <c r="D16043" s="7"/>
      <c r="P16043" s="14"/>
      <c r="Q16043" s="13"/>
    </row>
    <row r="16044" spans="3:17" x14ac:dyDescent="0.25">
      <c r="C16044" s="12"/>
      <c r="D16044" s="7"/>
      <c r="P16044" s="14"/>
      <c r="Q16044" s="13"/>
    </row>
    <row r="16045" spans="3:17" x14ac:dyDescent="0.25">
      <c r="C16045" s="12"/>
      <c r="D16045" s="7"/>
      <c r="P16045" s="14"/>
      <c r="Q16045" s="13"/>
    </row>
    <row r="16046" spans="3:17" x14ac:dyDescent="0.25">
      <c r="C16046" s="12"/>
      <c r="D16046" s="7"/>
      <c r="P16046" s="14"/>
      <c r="Q16046" s="13"/>
    </row>
    <row r="16047" spans="3:17" x14ac:dyDescent="0.25">
      <c r="C16047" s="12"/>
      <c r="D16047" s="7"/>
      <c r="P16047" s="14"/>
      <c r="Q16047" s="13"/>
    </row>
    <row r="16048" spans="3:17" x14ac:dyDescent="0.25">
      <c r="C16048" s="12"/>
      <c r="D16048" s="7"/>
      <c r="P16048" s="14"/>
      <c r="Q16048" s="13"/>
    </row>
    <row r="16049" spans="3:17" x14ac:dyDescent="0.25">
      <c r="C16049" s="12"/>
      <c r="D16049" s="7"/>
      <c r="P16049" s="14"/>
      <c r="Q16049" s="13"/>
    </row>
    <row r="16050" spans="3:17" x14ac:dyDescent="0.25">
      <c r="C16050" s="12"/>
      <c r="D16050" s="7"/>
      <c r="P16050" s="14"/>
      <c r="Q16050" s="13"/>
    </row>
    <row r="16051" spans="3:17" x14ac:dyDescent="0.25">
      <c r="C16051" s="12"/>
      <c r="D16051" s="7"/>
      <c r="P16051" s="14"/>
      <c r="Q16051" s="13"/>
    </row>
    <row r="16052" spans="3:17" x14ac:dyDescent="0.25">
      <c r="C16052" s="12"/>
      <c r="D16052" s="7"/>
      <c r="P16052" s="14"/>
      <c r="Q16052" s="13"/>
    </row>
    <row r="16053" spans="3:17" x14ac:dyDescent="0.25">
      <c r="C16053" s="12"/>
      <c r="D16053" s="7"/>
      <c r="P16053" s="14"/>
      <c r="Q16053" s="13"/>
    </row>
    <row r="16054" spans="3:17" x14ac:dyDescent="0.25">
      <c r="C16054" s="12"/>
      <c r="D16054" s="7"/>
      <c r="P16054" s="14"/>
      <c r="Q16054" s="13"/>
    </row>
    <row r="16055" spans="3:17" x14ac:dyDescent="0.25">
      <c r="C16055" s="12"/>
      <c r="D16055" s="7"/>
      <c r="P16055" s="14"/>
      <c r="Q16055" s="13"/>
    </row>
    <row r="16056" spans="3:17" x14ac:dyDescent="0.25">
      <c r="C16056" s="12"/>
      <c r="D16056" s="7"/>
      <c r="P16056" s="14"/>
      <c r="Q16056" s="13"/>
    </row>
    <row r="16057" spans="3:17" x14ac:dyDescent="0.25">
      <c r="C16057" s="12"/>
      <c r="D16057" s="7"/>
      <c r="P16057" s="14"/>
      <c r="Q16057" s="13"/>
    </row>
    <row r="16058" spans="3:17" x14ac:dyDescent="0.25">
      <c r="C16058" s="12"/>
      <c r="D16058" s="7"/>
      <c r="P16058" s="14"/>
      <c r="Q16058" s="13"/>
    </row>
    <row r="16059" spans="3:17" x14ac:dyDescent="0.25">
      <c r="C16059" s="12"/>
      <c r="D16059" s="7"/>
      <c r="P16059" s="14"/>
      <c r="Q16059" s="13"/>
    </row>
    <row r="16060" spans="3:17" x14ac:dyDescent="0.25">
      <c r="C16060" s="12"/>
      <c r="D16060" s="7"/>
      <c r="P16060" s="14"/>
      <c r="Q16060" s="13"/>
    </row>
    <row r="16061" spans="3:17" x14ac:dyDescent="0.25">
      <c r="C16061" s="12"/>
      <c r="D16061" s="7"/>
      <c r="P16061" s="14"/>
      <c r="Q16061" s="13"/>
    </row>
    <row r="16062" spans="3:17" x14ac:dyDescent="0.25">
      <c r="C16062" s="12"/>
      <c r="D16062" s="7"/>
      <c r="P16062" s="14"/>
      <c r="Q16062" s="13"/>
    </row>
    <row r="16063" spans="3:17" x14ac:dyDescent="0.25">
      <c r="C16063" s="12"/>
      <c r="D16063" s="7"/>
      <c r="P16063" s="14"/>
      <c r="Q16063" s="13"/>
    </row>
    <row r="16064" spans="3:17" x14ac:dyDescent="0.25">
      <c r="C16064" s="12"/>
      <c r="D16064" s="7"/>
      <c r="P16064" s="14"/>
      <c r="Q16064" s="13"/>
    </row>
    <row r="16065" spans="3:17" x14ac:dyDescent="0.25">
      <c r="C16065" s="12"/>
      <c r="D16065" s="7"/>
      <c r="P16065" s="14"/>
      <c r="Q16065" s="13"/>
    </row>
    <row r="16066" spans="3:17" x14ac:dyDescent="0.25">
      <c r="C16066" s="12"/>
      <c r="D16066" s="7"/>
      <c r="P16066" s="14"/>
      <c r="Q16066" s="13"/>
    </row>
    <row r="16067" spans="3:17" x14ac:dyDescent="0.25">
      <c r="C16067" s="12"/>
      <c r="D16067" s="7"/>
      <c r="P16067" s="14"/>
      <c r="Q16067" s="13"/>
    </row>
    <row r="16068" spans="3:17" x14ac:dyDescent="0.25">
      <c r="C16068" s="12"/>
      <c r="D16068" s="7"/>
      <c r="P16068" s="14"/>
      <c r="Q16068" s="13"/>
    </row>
    <row r="16069" spans="3:17" x14ac:dyDescent="0.25">
      <c r="C16069" s="12"/>
      <c r="D16069" s="7"/>
      <c r="P16069" s="14"/>
      <c r="Q16069" s="13"/>
    </row>
    <row r="16070" spans="3:17" x14ac:dyDescent="0.25">
      <c r="C16070" s="12"/>
      <c r="D16070" s="7"/>
      <c r="P16070" s="14"/>
      <c r="Q16070" s="13"/>
    </row>
    <row r="16071" spans="3:17" x14ac:dyDescent="0.25">
      <c r="C16071" s="12"/>
      <c r="D16071" s="7"/>
      <c r="P16071" s="14"/>
      <c r="Q16071" s="13"/>
    </row>
    <row r="16072" spans="3:17" x14ac:dyDescent="0.25">
      <c r="C16072" s="12"/>
      <c r="D16072" s="7"/>
      <c r="P16072" s="14"/>
      <c r="Q16072" s="13"/>
    </row>
    <row r="16073" spans="3:17" x14ac:dyDescent="0.25">
      <c r="C16073" s="12"/>
      <c r="D16073" s="7"/>
      <c r="P16073" s="14"/>
      <c r="Q16073" s="13"/>
    </row>
    <row r="16074" spans="3:17" x14ac:dyDescent="0.25">
      <c r="C16074" s="12"/>
      <c r="D16074" s="7"/>
      <c r="P16074" s="14"/>
      <c r="Q16074" s="13"/>
    </row>
    <row r="16075" spans="3:17" x14ac:dyDescent="0.25">
      <c r="C16075" s="12"/>
      <c r="D16075" s="7"/>
      <c r="P16075" s="14"/>
      <c r="Q16075" s="13"/>
    </row>
    <row r="16076" spans="3:17" x14ac:dyDescent="0.25">
      <c r="C16076" s="12"/>
      <c r="D16076" s="7"/>
      <c r="P16076" s="14"/>
      <c r="Q16076" s="13"/>
    </row>
    <row r="16077" spans="3:17" x14ac:dyDescent="0.25">
      <c r="C16077" s="12"/>
      <c r="D16077" s="7"/>
      <c r="P16077" s="14"/>
      <c r="Q16077" s="13"/>
    </row>
    <row r="16078" spans="3:17" x14ac:dyDescent="0.25">
      <c r="C16078" s="12"/>
      <c r="D16078" s="7"/>
      <c r="P16078" s="14"/>
      <c r="Q16078" s="13"/>
    </row>
    <row r="16079" spans="3:17" x14ac:dyDescent="0.25">
      <c r="C16079" s="12"/>
      <c r="D16079" s="7"/>
      <c r="P16079" s="14"/>
      <c r="Q16079" s="13"/>
    </row>
    <row r="16080" spans="3:17" x14ac:dyDescent="0.25">
      <c r="C16080" s="12"/>
      <c r="D16080" s="7"/>
      <c r="P16080" s="14"/>
      <c r="Q16080" s="13"/>
    </row>
    <row r="16081" spans="3:17" x14ac:dyDescent="0.25">
      <c r="C16081" s="12"/>
      <c r="D16081" s="7"/>
      <c r="P16081" s="14"/>
      <c r="Q16081" s="13"/>
    </row>
    <row r="16082" spans="3:17" x14ac:dyDescent="0.25">
      <c r="C16082" s="12"/>
      <c r="D16082" s="7"/>
      <c r="P16082" s="14"/>
      <c r="Q16082" s="13"/>
    </row>
    <row r="16083" spans="3:17" x14ac:dyDescent="0.25">
      <c r="C16083" s="12"/>
      <c r="D16083" s="7"/>
      <c r="P16083" s="14"/>
      <c r="Q16083" s="13"/>
    </row>
    <row r="16084" spans="3:17" x14ac:dyDescent="0.25">
      <c r="C16084" s="12"/>
      <c r="D16084" s="7"/>
      <c r="P16084" s="14"/>
      <c r="Q16084" s="13"/>
    </row>
    <row r="16085" spans="3:17" x14ac:dyDescent="0.25">
      <c r="C16085" s="12"/>
      <c r="D16085" s="7"/>
      <c r="P16085" s="14"/>
      <c r="Q16085" s="13"/>
    </row>
    <row r="16086" spans="3:17" x14ac:dyDescent="0.25">
      <c r="C16086" s="12"/>
      <c r="D16086" s="7"/>
      <c r="P16086" s="14"/>
      <c r="Q16086" s="13"/>
    </row>
    <row r="16087" spans="3:17" x14ac:dyDescent="0.25">
      <c r="C16087" s="12"/>
      <c r="D16087" s="7"/>
      <c r="P16087" s="14"/>
      <c r="Q16087" s="13"/>
    </row>
    <row r="16088" spans="3:17" x14ac:dyDescent="0.25">
      <c r="C16088" s="12"/>
      <c r="D16088" s="7"/>
      <c r="P16088" s="14"/>
      <c r="Q16088" s="13"/>
    </row>
    <row r="16089" spans="3:17" x14ac:dyDescent="0.25">
      <c r="C16089" s="12"/>
      <c r="D16089" s="7"/>
      <c r="P16089" s="14"/>
      <c r="Q16089" s="13"/>
    </row>
    <row r="16090" spans="3:17" x14ac:dyDescent="0.25">
      <c r="C16090" s="12"/>
      <c r="D16090" s="7"/>
      <c r="P16090" s="14"/>
      <c r="Q16090" s="13"/>
    </row>
    <row r="16091" spans="3:17" x14ac:dyDescent="0.25">
      <c r="C16091" s="12"/>
      <c r="D16091" s="7"/>
      <c r="P16091" s="14"/>
      <c r="Q16091" s="13"/>
    </row>
    <row r="16092" spans="3:17" x14ac:dyDescent="0.25">
      <c r="C16092" s="12"/>
      <c r="D16092" s="7"/>
      <c r="P16092" s="14"/>
      <c r="Q16092" s="13"/>
    </row>
    <row r="16093" spans="3:17" x14ac:dyDescent="0.25">
      <c r="C16093" s="12"/>
      <c r="D16093" s="7"/>
      <c r="P16093" s="14"/>
      <c r="Q16093" s="13"/>
    </row>
    <row r="16094" spans="3:17" x14ac:dyDescent="0.25">
      <c r="C16094" s="12"/>
      <c r="D16094" s="7"/>
      <c r="P16094" s="14"/>
      <c r="Q16094" s="13"/>
    </row>
    <row r="16095" spans="3:17" x14ac:dyDescent="0.25">
      <c r="C16095" s="12"/>
      <c r="D16095" s="7"/>
      <c r="P16095" s="14"/>
      <c r="Q16095" s="13"/>
    </row>
    <row r="16096" spans="3:17" x14ac:dyDescent="0.25">
      <c r="C16096" s="12"/>
      <c r="D16096" s="7"/>
      <c r="P16096" s="14"/>
      <c r="Q16096" s="13"/>
    </row>
    <row r="16097" spans="3:17" x14ac:dyDescent="0.25">
      <c r="C16097" s="12"/>
      <c r="D16097" s="7"/>
      <c r="P16097" s="14"/>
      <c r="Q16097" s="13"/>
    </row>
    <row r="16098" spans="3:17" x14ac:dyDescent="0.25">
      <c r="C16098" s="12"/>
      <c r="D16098" s="7"/>
      <c r="P16098" s="14"/>
      <c r="Q16098" s="13"/>
    </row>
    <row r="16099" spans="3:17" x14ac:dyDescent="0.25">
      <c r="C16099" s="12"/>
      <c r="D16099" s="7"/>
      <c r="P16099" s="14"/>
      <c r="Q16099" s="13"/>
    </row>
    <row r="16100" spans="3:17" x14ac:dyDescent="0.25">
      <c r="C16100" s="12"/>
      <c r="D16100" s="7"/>
      <c r="P16100" s="14"/>
      <c r="Q16100" s="13"/>
    </row>
    <row r="16101" spans="3:17" x14ac:dyDescent="0.25">
      <c r="C16101" s="12"/>
      <c r="D16101" s="7"/>
      <c r="P16101" s="14"/>
      <c r="Q16101" s="13"/>
    </row>
    <row r="16102" spans="3:17" x14ac:dyDescent="0.25">
      <c r="C16102" s="12"/>
      <c r="D16102" s="7"/>
      <c r="P16102" s="14"/>
      <c r="Q16102" s="13"/>
    </row>
    <row r="16103" spans="3:17" x14ac:dyDescent="0.25">
      <c r="C16103" s="12"/>
      <c r="D16103" s="7"/>
      <c r="P16103" s="14"/>
      <c r="Q16103" s="13"/>
    </row>
    <row r="16104" spans="3:17" x14ac:dyDescent="0.25">
      <c r="C16104" s="12"/>
      <c r="D16104" s="7"/>
      <c r="P16104" s="14"/>
      <c r="Q16104" s="13"/>
    </row>
    <row r="16105" spans="3:17" x14ac:dyDescent="0.25">
      <c r="C16105" s="12"/>
      <c r="D16105" s="7"/>
      <c r="P16105" s="14"/>
      <c r="Q16105" s="13"/>
    </row>
    <row r="16106" spans="3:17" x14ac:dyDescent="0.25">
      <c r="C16106" s="12"/>
      <c r="D16106" s="7"/>
      <c r="P16106" s="14"/>
      <c r="Q16106" s="13"/>
    </row>
    <row r="16107" spans="3:17" x14ac:dyDescent="0.25">
      <c r="C16107" s="12"/>
      <c r="D16107" s="7"/>
      <c r="P16107" s="14"/>
      <c r="Q16107" s="13"/>
    </row>
    <row r="16108" spans="3:17" x14ac:dyDescent="0.25">
      <c r="C16108" s="12"/>
      <c r="D16108" s="7"/>
      <c r="P16108" s="14"/>
      <c r="Q16108" s="13"/>
    </row>
    <row r="16109" spans="3:17" x14ac:dyDescent="0.25">
      <c r="C16109" s="12"/>
      <c r="D16109" s="7"/>
      <c r="P16109" s="14"/>
      <c r="Q16109" s="13"/>
    </row>
    <row r="16110" spans="3:17" x14ac:dyDescent="0.25">
      <c r="C16110" s="12"/>
      <c r="D16110" s="7"/>
      <c r="P16110" s="14"/>
      <c r="Q16110" s="13"/>
    </row>
    <row r="16111" spans="3:17" x14ac:dyDescent="0.25">
      <c r="C16111" s="12"/>
      <c r="D16111" s="7"/>
      <c r="P16111" s="14"/>
      <c r="Q16111" s="13"/>
    </row>
    <row r="16112" spans="3:17" x14ac:dyDescent="0.25">
      <c r="C16112" s="12"/>
      <c r="D16112" s="7"/>
      <c r="P16112" s="14"/>
      <c r="Q16112" s="13"/>
    </row>
    <row r="16113" spans="3:17" x14ac:dyDescent="0.25">
      <c r="C16113" s="12"/>
      <c r="D16113" s="7"/>
      <c r="P16113" s="14"/>
      <c r="Q16113" s="13"/>
    </row>
    <row r="16114" spans="3:17" x14ac:dyDescent="0.25">
      <c r="C16114" s="12"/>
      <c r="D16114" s="7"/>
      <c r="P16114" s="14"/>
      <c r="Q16114" s="13"/>
    </row>
    <row r="16115" spans="3:17" x14ac:dyDescent="0.25">
      <c r="C16115" s="12"/>
      <c r="D16115" s="7"/>
      <c r="P16115" s="14"/>
      <c r="Q16115" s="13"/>
    </row>
    <row r="16116" spans="3:17" x14ac:dyDescent="0.25">
      <c r="C16116" s="12"/>
      <c r="D16116" s="7"/>
      <c r="P16116" s="14"/>
      <c r="Q16116" s="13"/>
    </row>
    <row r="16117" spans="3:17" x14ac:dyDescent="0.25">
      <c r="C16117" s="12"/>
      <c r="D16117" s="7"/>
      <c r="P16117" s="14"/>
      <c r="Q16117" s="13"/>
    </row>
    <row r="16118" spans="3:17" x14ac:dyDescent="0.25">
      <c r="C16118" s="12"/>
      <c r="D16118" s="7"/>
      <c r="P16118" s="14"/>
      <c r="Q16118" s="13"/>
    </row>
    <row r="16119" spans="3:17" x14ac:dyDescent="0.25">
      <c r="C16119" s="12"/>
      <c r="D16119" s="7"/>
      <c r="P16119" s="14"/>
      <c r="Q16119" s="13"/>
    </row>
    <row r="16120" spans="3:17" x14ac:dyDescent="0.25">
      <c r="C16120" s="12"/>
      <c r="D16120" s="7"/>
      <c r="P16120" s="14"/>
      <c r="Q16120" s="13"/>
    </row>
    <row r="16121" spans="3:17" x14ac:dyDescent="0.25">
      <c r="C16121" s="12"/>
      <c r="D16121" s="7"/>
      <c r="P16121" s="14"/>
      <c r="Q16121" s="13"/>
    </row>
    <row r="16122" spans="3:17" x14ac:dyDescent="0.25">
      <c r="C16122" s="12"/>
      <c r="D16122" s="7"/>
      <c r="P16122" s="14"/>
      <c r="Q16122" s="13"/>
    </row>
    <row r="16123" spans="3:17" x14ac:dyDescent="0.25">
      <c r="C16123" s="12"/>
      <c r="D16123" s="7"/>
      <c r="P16123" s="14"/>
      <c r="Q16123" s="13"/>
    </row>
    <row r="16124" spans="3:17" x14ac:dyDescent="0.25">
      <c r="C16124" s="12"/>
      <c r="D16124" s="7"/>
      <c r="P16124" s="14"/>
      <c r="Q16124" s="13"/>
    </row>
    <row r="16125" spans="3:17" x14ac:dyDescent="0.25">
      <c r="C16125" s="12"/>
      <c r="D16125" s="7"/>
      <c r="P16125" s="14"/>
      <c r="Q16125" s="13"/>
    </row>
    <row r="16126" spans="3:17" x14ac:dyDescent="0.25">
      <c r="C16126" s="12"/>
      <c r="D16126" s="7"/>
      <c r="P16126" s="14"/>
      <c r="Q16126" s="13"/>
    </row>
    <row r="16127" spans="3:17" x14ac:dyDescent="0.25">
      <c r="C16127" s="12"/>
      <c r="D16127" s="7"/>
      <c r="P16127" s="14"/>
      <c r="Q16127" s="13"/>
    </row>
    <row r="16128" spans="3:17" x14ac:dyDescent="0.25">
      <c r="C16128" s="12"/>
      <c r="D16128" s="7"/>
      <c r="P16128" s="14"/>
      <c r="Q16128" s="13"/>
    </row>
    <row r="16129" spans="3:17" x14ac:dyDescent="0.25">
      <c r="C16129" s="12"/>
      <c r="D16129" s="7"/>
      <c r="P16129" s="14"/>
      <c r="Q16129" s="13"/>
    </row>
    <row r="16130" spans="3:17" x14ac:dyDescent="0.25">
      <c r="C16130" s="12"/>
      <c r="D16130" s="7"/>
      <c r="P16130" s="14"/>
      <c r="Q16130" s="13"/>
    </row>
    <row r="16131" spans="3:17" x14ac:dyDescent="0.25">
      <c r="C16131" s="12"/>
      <c r="D16131" s="7"/>
      <c r="P16131" s="14"/>
      <c r="Q16131" s="13"/>
    </row>
    <row r="16132" spans="3:17" x14ac:dyDescent="0.25">
      <c r="C16132" s="12"/>
      <c r="D16132" s="7"/>
      <c r="P16132" s="14"/>
      <c r="Q16132" s="13"/>
    </row>
    <row r="16133" spans="3:17" x14ac:dyDescent="0.25">
      <c r="C16133" s="12"/>
      <c r="D16133" s="7"/>
      <c r="P16133" s="14"/>
      <c r="Q16133" s="13"/>
    </row>
    <row r="16134" spans="3:17" x14ac:dyDescent="0.25">
      <c r="C16134" s="12"/>
      <c r="D16134" s="7"/>
      <c r="P16134" s="14"/>
      <c r="Q16134" s="13"/>
    </row>
    <row r="16135" spans="3:17" x14ac:dyDescent="0.25">
      <c r="C16135" s="12"/>
      <c r="D16135" s="7"/>
      <c r="P16135" s="14"/>
      <c r="Q16135" s="13"/>
    </row>
    <row r="16136" spans="3:17" x14ac:dyDescent="0.25">
      <c r="C16136" s="12"/>
      <c r="D16136" s="7"/>
      <c r="P16136" s="14"/>
      <c r="Q16136" s="13"/>
    </row>
    <row r="16137" spans="3:17" x14ac:dyDescent="0.25">
      <c r="C16137" s="12"/>
      <c r="D16137" s="7"/>
      <c r="P16137" s="14"/>
      <c r="Q16137" s="13"/>
    </row>
    <row r="16138" spans="3:17" x14ac:dyDescent="0.25">
      <c r="C16138" s="12"/>
      <c r="D16138" s="7"/>
      <c r="P16138" s="14"/>
      <c r="Q16138" s="13"/>
    </row>
    <row r="16139" spans="3:17" x14ac:dyDescent="0.25">
      <c r="C16139" s="12"/>
      <c r="D16139" s="7"/>
      <c r="P16139" s="14"/>
      <c r="Q16139" s="13"/>
    </row>
    <row r="16140" spans="3:17" x14ac:dyDescent="0.25">
      <c r="C16140" s="12"/>
      <c r="D16140" s="7"/>
      <c r="P16140" s="14"/>
      <c r="Q16140" s="13"/>
    </row>
    <row r="16141" spans="3:17" x14ac:dyDescent="0.25">
      <c r="C16141" s="12"/>
      <c r="D16141" s="7"/>
      <c r="P16141" s="14"/>
      <c r="Q16141" s="13"/>
    </row>
    <row r="16142" spans="3:17" x14ac:dyDescent="0.25">
      <c r="C16142" s="12"/>
      <c r="D16142" s="7"/>
      <c r="P16142" s="14"/>
      <c r="Q16142" s="13"/>
    </row>
    <row r="16143" spans="3:17" x14ac:dyDescent="0.25">
      <c r="C16143" s="12"/>
      <c r="D16143" s="7"/>
      <c r="P16143" s="14"/>
      <c r="Q16143" s="13"/>
    </row>
    <row r="16144" spans="3:17" x14ac:dyDescent="0.25">
      <c r="C16144" s="12"/>
      <c r="D16144" s="7"/>
      <c r="P16144" s="14"/>
      <c r="Q16144" s="13"/>
    </row>
    <row r="16145" spans="3:17" x14ac:dyDescent="0.25">
      <c r="C16145" s="12"/>
      <c r="D16145" s="7"/>
      <c r="P16145" s="14"/>
      <c r="Q16145" s="13"/>
    </row>
    <row r="16146" spans="3:17" x14ac:dyDescent="0.25">
      <c r="C16146" s="12"/>
      <c r="D16146" s="7"/>
      <c r="P16146" s="14"/>
      <c r="Q16146" s="13"/>
    </row>
    <row r="16147" spans="3:17" x14ac:dyDescent="0.25">
      <c r="C16147" s="12"/>
      <c r="D16147" s="7"/>
      <c r="P16147" s="14"/>
      <c r="Q16147" s="13"/>
    </row>
    <row r="16148" spans="3:17" x14ac:dyDescent="0.25">
      <c r="C16148" s="12"/>
      <c r="D16148" s="7"/>
      <c r="P16148" s="14"/>
      <c r="Q16148" s="13"/>
    </row>
    <row r="16149" spans="3:17" x14ac:dyDescent="0.25">
      <c r="C16149" s="12"/>
      <c r="D16149" s="7"/>
      <c r="P16149" s="14"/>
      <c r="Q16149" s="13"/>
    </row>
    <row r="16150" spans="3:17" x14ac:dyDescent="0.25">
      <c r="C16150" s="12"/>
      <c r="D16150" s="7"/>
      <c r="P16150" s="14"/>
      <c r="Q16150" s="13"/>
    </row>
    <row r="16151" spans="3:17" x14ac:dyDescent="0.25">
      <c r="C16151" s="12"/>
      <c r="D16151" s="7"/>
      <c r="P16151" s="14"/>
      <c r="Q16151" s="13"/>
    </row>
    <row r="16152" spans="3:17" x14ac:dyDescent="0.25">
      <c r="C16152" s="12"/>
      <c r="D16152" s="7"/>
      <c r="P16152" s="14"/>
      <c r="Q16152" s="13"/>
    </row>
    <row r="16153" spans="3:17" x14ac:dyDescent="0.25">
      <c r="C16153" s="12"/>
      <c r="D16153" s="7"/>
      <c r="P16153" s="14"/>
      <c r="Q16153" s="13"/>
    </row>
    <row r="16154" spans="3:17" x14ac:dyDescent="0.25">
      <c r="C16154" s="12"/>
      <c r="D16154" s="7"/>
      <c r="P16154" s="14"/>
      <c r="Q16154" s="13"/>
    </row>
    <row r="16155" spans="3:17" x14ac:dyDescent="0.25">
      <c r="C16155" s="12"/>
      <c r="D16155" s="7"/>
      <c r="P16155" s="14"/>
      <c r="Q16155" s="13"/>
    </row>
    <row r="16156" spans="3:17" x14ac:dyDescent="0.25">
      <c r="C16156" s="12"/>
      <c r="D16156" s="7"/>
      <c r="P16156" s="14"/>
      <c r="Q16156" s="13"/>
    </row>
    <row r="16157" spans="3:17" x14ac:dyDescent="0.25">
      <c r="C16157" s="12"/>
      <c r="D16157" s="7"/>
      <c r="P16157" s="14"/>
      <c r="Q16157" s="13"/>
    </row>
    <row r="16158" spans="3:17" x14ac:dyDescent="0.25">
      <c r="C16158" s="12"/>
      <c r="D16158" s="7"/>
      <c r="P16158" s="14"/>
      <c r="Q16158" s="13"/>
    </row>
    <row r="16159" spans="3:17" x14ac:dyDescent="0.25">
      <c r="C16159" s="12"/>
      <c r="D16159" s="7"/>
      <c r="P16159" s="14"/>
      <c r="Q16159" s="13"/>
    </row>
    <row r="16160" spans="3:17" x14ac:dyDescent="0.25">
      <c r="C16160" s="12"/>
      <c r="D16160" s="7"/>
      <c r="P16160" s="14"/>
      <c r="Q16160" s="13"/>
    </row>
    <row r="16161" spans="3:17" x14ac:dyDescent="0.25">
      <c r="C16161" s="12"/>
      <c r="D16161" s="7"/>
      <c r="P16161" s="14"/>
      <c r="Q16161" s="13"/>
    </row>
    <row r="16162" spans="3:17" x14ac:dyDescent="0.25">
      <c r="C16162" s="12"/>
      <c r="D16162" s="7"/>
      <c r="P16162" s="14"/>
      <c r="Q16162" s="13"/>
    </row>
    <row r="16163" spans="3:17" x14ac:dyDescent="0.25">
      <c r="C16163" s="12"/>
      <c r="D16163" s="7"/>
      <c r="P16163" s="14"/>
      <c r="Q16163" s="13"/>
    </row>
    <row r="16164" spans="3:17" x14ac:dyDescent="0.25">
      <c r="C16164" s="12"/>
      <c r="D16164" s="7"/>
      <c r="P16164" s="14"/>
      <c r="Q16164" s="13"/>
    </row>
    <row r="16165" spans="3:17" x14ac:dyDescent="0.25">
      <c r="C16165" s="12"/>
      <c r="D16165" s="7"/>
      <c r="P16165" s="14"/>
      <c r="Q16165" s="13"/>
    </row>
    <row r="16166" spans="3:17" x14ac:dyDescent="0.25">
      <c r="C16166" s="12"/>
      <c r="D16166" s="7"/>
      <c r="P16166" s="14"/>
      <c r="Q16166" s="13"/>
    </row>
    <row r="16167" spans="3:17" x14ac:dyDescent="0.25">
      <c r="C16167" s="12"/>
      <c r="D16167" s="7"/>
      <c r="P16167" s="14"/>
      <c r="Q16167" s="13"/>
    </row>
    <row r="16168" spans="3:17" x14ac:dyDescent="0.25">
      <c r="C16168" s="12"/>
      <c r="D16168" s="7"/>
      <c r="P16168" s="14"/>
      <c r="Q16168" s="13"/>
    </row>
    <row r="16169" spans="3:17" x14ac:dyDescent="0.25">
      <c r="C16169" s="12"/>
      <c r="D16169" s="7"/>
      <c r="P16169" s="14"/>
      <c r="Q16169" s="13"/>
    </row>
    <row r="16170" spans="3:17" x14ac:dyDescent="0.25">
      <c r="C16170" s="12"/>
      <c r="D16170" s="7"/>
      <c r="P16170" s="14"/>
      <c r="Q16170" s="13"/>
    </row>
    <row r="16171" spans="3:17" x14ac:dyDescent="0.25">
      <c r="C16171" s="12"/>
      <c r="D16171" s="7"/>
      <c r="P16171" s="14"/>
      <c r="Q16171" s="13"/>
    </row>
    <row r="16172" spans="3:17" x14ac:dyDescent="0.25">
      <c r="C16172" s="12"/>
      <c r="D16172" s="7"/>
      <c r="P16172" s="14"/>
      <c r="Q16172" s="13"/>
    </row>
    <row r="16173" spans="3:17" x14ac:dyDescent="0.25">
      <c r="C16173" s="12"/>
      <c r="D16173" s="7"/>
      <c r="P16173" s="14"/>
      <c r="Q16173" s="13"/>
    </row>
    <row r="16174" spans="3:17" x14ac:dyDescent="0.25">
      <c r="C16174" s="12"/>
      <c r="D16174" s="7"/>
      <c r="P16174" s="14"/>
      <c r="Q16174" s="13"/>
    </row>
    <row r="16175" spans="3:17" x14ac:dyDescent="0.25">
      <c r="C16175" s="12"/>
      <c r="D16175" s="7"/>
      <c r="P16175" s="14"/>
      <c r="Q16175" s="13"/>
    </row>
    <row r="16176" spans="3:17" x14ac:dyDescent="0.25">
      <c r="C16176" s="12"/>
      <c r="D16176" s="7"/>
      <c r="P16176" s="14"/>
      <c r="Q16176" s="13"/>
    </row>
    <row r="16177" spans="3:17" x14ac:dyDescent="0.25">
      <c r="C16177" s="12"/>
      <c r="D16177" s="7"/>
      <c r="P16177" s="14"/>
      <c r="Q16177" s="13"/>
    </row>
    <row r="16178" spans="3:17" x14ac:dyDescent="0.25">
      <c r="C16178" s="12"/>
      <c r="D16178" s="7"/>
      <c r="P16178" s="14"/>
      <c r="Q16178" s="13"/>
    </row>
    <row r="16179" spans="3:17" x14ac:dyDescent="0.25">
      <c r="C16179" s="12"/>
      <c r="D16179" s="7"/>
      <c r="P16179" s="14"/>
      <c r="Q16179" s="13"/>
    </row>
    <row r="16180" spans="3:17" x14ac:dyDescent="0.25">
      <c r="C16180" s="12"/>
      <c r="D16180" s="7"/>
      <c r="P16180" s="14"/>
      <c r="Q16180" s="13"/>
    </row>
    <row r="16181" spans="3:17" x14ac:dyDescent="0.25">
      <c r="C16181" s="12"/>
      <c r="D16181" s="7"/>
      <c r="P16181" s="14"/>
      <c r="Q16181" s="13"/>
    </row>
    <row r="16182" spans="3:17" x14ac:dyDescent="0.25">
      <c r="C16182" s="12"/>
      <c r="D16182" s="7"/>
      <c r="P16182" s="14"/>
      <c r="Q16182" s="13"/>
    </row>
    <row r="16183" spans="3:17" x14ac:dyDescent="0.25">
      <c r="C16183" s="12"/>
      <c r="D16183" s="7"/>
      <c r="P16183" s="14"/>
      <c r="Q16183" s="13"/>
    </row>
    <row r="16184" spans="3:17" x14ac:dyDescent="0.25">
      <c r="C16184" s="12"/>
      <c r="D16184" s="7"/>
      <c r="P16184" s="14"/>
      <c r="Q16184" s="13"/>
    </row>
    <row r="16185" spans="3:17" x14ac:dyDescent="0.25">
      <c r="C16185" s="12"/>
      <c r="D16185" s="7"/>
      <c r="P16185" s="14"/>
      <c r="Q16185" s="13"/>
    </row>
    <row r="16186" spans="3:17" x14ac:dyDescent="0.25">
      <c r="C16186" s="12"/>
      <c r="D16186" s="7"/>
      <c r="P16186" s="14"/>
      <c r="Q16186" s="13"/>
    </row>
    <row r="16187" spans="3:17" x14ac:dyDescent="0.25">
      <c r="C16187" s="12"/>
      <c r="D16187" s="7"/>
      <c r="P16187" s="14"/>
      <c r="Q16187" s="13"/>
    </row>
    <row r="16188" spans="3:17" x14ac:dyDescent="0.25">
      <c r="C16188" s="12"/>
      <c r="D16188" s="7"/>
      <c r="P16188" s="14"/>
      <c r="Q16188" s="13"/>
    </row>
    <row r="16189" spans="3:17" x14ac:dyDescent="0.25">
      <c r="C16189" s="12"/>
      <c r="D16189" s="7"/>
      <c r="P16189" s="14"/>
      <c r="Q16189" s="13"/>
    </row>
    <row r="16190" spans="3:17" x14ac:dyDescent="0.25">
      <c r="C16190" s="12"/>
      <c r="D16190" s="7"/>
      <c r="P16190" s="14"/>
      <c r="Q16190" s="13"/>
    </row>
    <row r="16191" spans="3:17" x14ac:dyDescent="0.25">
      <c r="C16191" s="12"/>
      <c r="D16191" s="7"/>
      <c r="P16191" s="14"/>
      <c r="Q16191" s="13"/>
    </row>
    <row r="16192" spans="3:17" x14ac:dyDescent="0.25">
      <c r="C16192" s="12"/>
      <c r="D16192" s="7"/>
      <c r="P16192" s="14"/>
      <c r="Q16192" s="13"/>
    </row>
    <row r="16193" spans="3:17" x14ac:dyDescent="0.25">
      <c r="C16193" s="12"/>
      <c r="D16193" s="7"/>
      <c r="P16193" s="14"/>
      <c r="Q16193" s="13"/>
    </row>
    <row r="16194" spans="3:17" x14ac:dyDescent="0.25">
      <c r="C16194" s="12"/>
      <c r="D16194" s="7"/>
      <c r="P16194" s="14"/>
      <c r="Q16194" s="13"/>
    </row>
    <row r="16195" spans="3:17" x14ac:dyDescent="0.25">
      <c r="C16195" s="12"/>
      <c r="D16195" s="7"/>
      <c r="P16195" s="14"/>
      <c r="Q16195" s="13"/>
    </row>
    <row r="16196" spans="3:17" x14ac:dyDescent="0.25">
      <c r="C16196" s="12"/>
      <c r="D16196" s="7"/>
      <c r="P16196" s="14"/>
      <c r="Q16196" s="13"/>
    </row>
    <row r="16197" spans="3:17" x14ac:dyDescent="0.25">
      <c r="C16197" s="12"/>
      <c r="D16197" s="7"/>
      <c r="P16197" s="14"/>
      <c r="Q16197" s="13"/>
    </row>
    <row r="16198" spans="3:17" x14ac:dyDescent="0.25">
      <c r="C16198" s="12"/>
      <c r="D16198" s="7"/>
      <c r="P16198" s="14"/>
      <c r="Q16198" s="13"/>
    </row>
    <row r="16199" spans="3:17" x14ac:dyDescent="0.25">
      <c r="C16199" s="12"/>
      <c r="D16199" s="7"/>
      <c r="P16199" s="14"/>
      <c r="Q16199" s="13"/>
    </row>
    <row r="16200" spans="3:17" x14ac:dyDescent="0.25">
      <c r="C16200" s="12"/>
      <c r="D16200" s="7"/>
      <c r="P16200" s="14"/>
      <c r="Q16200" s="13"/>
    </row>
    <row r="16201" spans="3:17" x14ac:dyDescent="0.25">
      <c r="C16201" s="12"/>
      <c r="D16201" s="7"/>
      <c r="P16201" s="14"/>
      <c r="Q16201" s="13"/>
    </row>
    <row r="16202" spans="3:17" x14ac:dyDescent="0.25">
      <c r="C16202" s="12"/>
      <c r="D16202" s="7"/>
      <c r="P16202" s="14"/>
      <c r="Q16202" s="13"/>
    </row>
    <row r="16203" spans="3:17" x14ac:dyDescent="0.25">
      <c r="C16203" s="12"/>
      <c r="D16203" s="7"/>
      <c r="P16203" s="14"/>
      <c r="Q16203" s="13"/>
    </row>
    <row r="16204" spans="3:17" x14ac:dyDescent="0.25">
      <c r="C16204" s="12"/>
      <c r="D16204" s="7"/>
      <c r="P16204" s="14"/>
      <c r="Q16204" s="13"/>
    </row>
    <row r="16205" spans="3:17" x14ac:dyDescent="0.25">
      <c r="C16205" s="12"/>
      <c r="D16205" s="7"/>
      <c r="P16205" s="14"/>
      <c r="Q16205" s="13"/>
    </row>
    <row r="16206" spans="3:17" x14ac:dyDescent="0.25">
      <c r="C16206" s="12"/>
      <c r="D16206" s="7"/>
      <c r="P16206" s="14"/>
      <c r="Q16206" s="13"/>
    </row>
    <row r="16207" spans="3:17" x14ac:dyDescent="0.25">
      <c r="C16207" s="12"/>
      <c r="D16207" s="7"/>
      <c r="P16207" s="14"/>
      <c r="Q16207" s="13"/>
    </row>
    <row r="16208" spans="3:17" x14ac:dyDescent="0.25">
      <c r="C16208" s="12"/>
      <c r="D16208" s="7"/>
      <c r="P16208" s="14"/>
      <c r="Q16208" s="13"/>
    </row>
    <row r="16209" spans="3:17" x14ac:dyDescent="0.25">
      <c r="C16209" s="12"/>
      <c r="D16209" s="7"/>
      <c r="P16209" s="14"/>
      <c r="Q16209" s="13"/>
    </row>
    <row r="16210" spans="3:17" x14ac:dyDescent="0.25">
      <c r="C16210" s="12"/>
      <c r="D16210" s="7"/>
      <c r="P16210" s="14"/>
      <c r="Q16210" s="13"/>
    </row>
    <row r="16211" spans="3:17" x14ac:dyDescent="0.25">
      <c r="C16211" s="12"/>
      <c r="D16211" s="7"/>
      <c r="P16211" s="14"/>
      <c r="Q16211" s="13"/>
    </row>
    <row r="16212" spans="3:17" x14ac:dyDescent="0.25">
      <c r="C16212" s="12"/>
      <c r="D16212" s="7"/>
      <c r="P16212" s="14"/>
      <c r="Q16212" s="13"/>
    </row>
    <row r="16213" spans="3:17" x14ac:dyDescent="0.25">
      <c r="C16213" s="12"/>
      <c r="D16213" s="7"/>
      <c r="P16213" s="14"/>
      <c r="Q16213" s="13"/>
    </row>
    <row r="16214" spans="3:17" x14ac:dyDescent="0.25">
      <c r="C16214" s="12"/>
      <c r="D16214" s="7"/>
      <c r="P16214" s="14"/>
      <c r="Q16214" s="13"/>
    </row>
    <row r="16215" spans="3:17" x14ac:dyDescent="0.25">
      <c r="C16215" s="12"/>
      <c r="D16215" s="7"/>
      <c r="P16215" s="14"/>
      <c r="Q16215" s="13"/>
    </row>
    <row r="16216" spans="3:17" x14ac:dyDescent="0.25">
      <c r="C16216" s="12"/>
      <c r="D16216" s="7"/>
      <c r="P16216" s="14"/>
      <c r="Q16216" s="13"/>
    </row>
    <row r="16217" spans="3:17" x14ac:dyDescent="0.25">
      <c r="C16217" s="12"/>
      <c r="D16217" s="7"/>
      <c r="P16217" s="14"/>
      <c r="Q16217" s="13"/>
    </row>
    <row r="16218" spans="3:17" x14ac:dyDescent="0.25">
      <c r="C16218" s="12"/>
      <c r="D16218" s="7"/>
      <c r="P16218" s="14"/>
      <c r="Q16218" s="13"/>
    </row>
    <row r="16219" spans="3:17" x14ac:dyDescent="0.25">
      <c r="C16219" s="12"/>
      <c r="D16219" s="7"/>
      <c r="P16219" s="14"/>
      <c r="Q16219" s="13"/>
    </row>
    <row r="16220" spans="3:17" x14ac:dyDescent="0.25">
      <c r="C16220" s="12"/>
      <c r="D16220" s="7"/>
      <c r="P16220" s="14"/>
      <c r="Q16220" s="13"/>
    </row>
    <row r="16221" spans="3:17" x14ac:dyDescent="0.25">
      <c r="C16221" s="12"/>
      <c r="D16221" s="7"/>
      <c r="P16221" s="14"/>
      <c r="Q16221" s="13"/>
    </row>
    <row r="16222" spans="3:17" x14ac:dyDescent="0.25">
      <c r="C16222" s="12"/>
      <c r="D16222" s="7"/>
      <c r="P16222" s="14"/>
      <c r="Q16222" s="13"/>
    </row>
    <row r="16223" spans="3:17" x14ac:dyDescent="0.25">
      <c r="C16223" s="12"/>
      <c r="D16223" s="7"/>
      <c r="P16223" s="14"/>
      <c r="Q16223" s="13"/>
    </row>
    <row r="16224" spans="3:17" x14ac:dyDescent="0.25">
      <c r="C16224" s="12"/>
      <c r="D16224" s="7"/>
      <c r="P16224" s="14"/>
      <c r="Q16224" s="13"/>
    </row>
    <row r="16225" spans="3:17" x14ac:dyDescent="0.25">
      <c r="C16225" s="12"/>
      <c r="D16225" s="7"/>
      <c r="P16225" s="14"/>
      <c r="Q16225" s="13"/>
    </row>
    <row r="16226" spans="3:17" x14ac:dyDescent="0.25">
      <c r="C16226" s="12"/>
      <c r="D16226" s="7"/>
      <c r="P16226" s="14"/>
      <c r="Q16226" s="13"/>
    </row>
    <row r="16227" spans="3:17" x14ac:dyDescent="0.25">
      <c r="C16227" s="12"/>
      <c r="D16227" s="7"/>
      <c r="P16227" s="14"/>
      <c r="Q16227" s="13"/>
    </row>
    <row r="16228" spans="3:17" x14ac:dyDescent="0.25">
      <c r="C16228" s="12"/>
      <c r="D16228" s="7"/>
      <c r="P16228" s="14"/>
      <c r="Q16228" s="13"/>
    </row>
    <row r="16229" spans="3:17" x14ac:dyDescent="0.25">
      <c r="C16229" s="12"/>
      <c r="D16229" s="7"/>
      <c r="P16229" s="14"/>
      <c r="Q16229" s="13"/>
    </row>
    <row r="16230" spans="3:17" x14ac:dyDescent="0.25">
      <c r="C16230" s="12"/>
      <c r="D16230" s="7"/>
      <c r="P16230" s="14"/>
      <c r="Q16230" s="13"/>
    </row>
    <row r="16231" spans="3:17" x14ac:dyDescent="0.25">
      <c r="C16231" s="12"/>
      <c r="D16231" s="7"/>
      <c r="P16231" s="14"/>
      <c r="Q16231" s="13"/>
    </row>
    <row r="16232" spans="3:17" x14ac:dyDescent="0.25">
      <c r="C16232" s="12"/>
      <c r="D16232" s="7"/>
      <c r="P16232" s="14"/>
      <c r="Q16232" s="13"/>
    </row>
    <row r="16233" spans="3:17" x14ac:dyDescent="0.25">
      <c r="C16233" s="12"/>
      <c r="D16233" s="7"/>
      <c r="P16233" s="14"/>
      <c r="Q16233" s="13"/>
    </row>
    <row r="16234" spans="3:17" x14ac:dyDescent="0.25">
      <c r="C16234" s="12"/>
      <c r="D16234" s="7"/>
      <c r="P16234" s="14"/>
      <c r="Q16234" s="13"/>
    </row>
    <row r="16235" spans="3:17" x14ac:dyDescent="0.25">
      <c r="C16235" s="12"/>
      <c r="D16235" s="7"/>
      <c r="P16235" s="14"/>
      <c r="Q16235" s="13"/>
    </row>
    <row r="16236" spans="3:17" x14ac:dyDescent="0.25">
      <c r="C16236" s="12"/>
      <c r="D16236" s="7"/>
      <c r="P16236" s="14"/>
      <c r="Q16236" s="13"/>
    </row>
    <row r="16237" spans="3:17" x14ac:dyDescent="0.25">
      <c r="C16237" s="12"/>
      <c r="D16237" s="7"/>
      <c r="P16237" s="14"/>
      <c r="Q16237" s="13"/>
    </row>
    <row r="16238" spans="3:17" x14ac:dyDescent="0.25">
      <c r="C16238" s="12"/>
      <c r="D16238" s="7"/>
      <c r="P16238" s="14"/>
      <c r="Q16238" s="13"/>
    </row>
    <row r="16239" spans="3:17" x14ac:dyDescent="0.25">
      <c r="C16239" s="12"/>
      <c r="D16239" s="7"/>
      <c r="P16239" s="14"/>
      <c r="Q16239" s="13"/>
    </row>
    <row r="16240" spans="3:17" x14ac:dyDescent="0.25">
      <c r="C16240" s="12"/>
      <c r="D16240" s="7"/>
      <c r="P16240" s="14"/>
      <c r="Q16240" s="13"/>
    </row>
    <row r="16241" spans="3:17" x14ac:dyDescent="0.25">
      <c r="C16241" s="12"/>
      <c r="D16241" s="7"/>
      <c r="P16241" s="14"/>
      <c r="Q16241" s="13"/>
    </row>
    <row r="16242" spans="3:17" x14ac:dyDescent="0.25">
      <c r="C16242" s="12"/>
      <c r="D16242" s="7"/>
      <c r="P16242" s="14"/>
      <c r="Q16242" s="13"/>
    </row>
    <row r="16243" spans="3:17" x14ac:dyDescent="0.25">
      <c r="C16243" s="12"/>
      <c r="D16243" s="7"/>
      <c r="P16243" s="14"/>
      <c r="Q16243" s="13"/>
    </row>
    <row r="16244" spans="3:17" x14ac:dyDescent="0.25">
      <c r="C16244" s="12"/>
      <c r="D16244" s="7"/>
      <c r="P16244" s="14"/>
      <c r="Q16244" s="13"/>
    </row>
    <row r="16245" spans="3:17" x14ac:dyDescent="0.25">
      <c r="C16245" s="12"/>
      <c r="D16245" s="7"/>
      <c r="P16245" s="14"/>
      <c r="Q16245" s="13"/>
    </row>
    <row r="16246" spans="3:17" x14ac:dyDescent="0.25">
      <c r="C16246" s="12"/>
      <c r="D16246" s="7"/>
      <c r="P16246" s="14"/>
      <c r="Q16246" s="13"/>
    </row>
    <row r="16247" spans="3:17" x14ac:dyDescent="0.25">
      <c r="C16247" s="12"/>
      <c r="D16247" s="7"/>
      <c r="P16247" s="14"/>
      <c r="Q16247" s="13"/>
    </row>
    <row r="16248" spans="3:17" x14ac:dyDescent="0.25">
      <c r="C16248" s="12"/>
      <c r="D16248" s="7"/>
      <c r="P16248" s="14"/>
      <c r="Q16248" s="13"/>
    </row>
    <row r="16249" spans="3:17" x14ac:dyDescent="0.25">
      <c r="C16249" s="12"/>
      <c r="D16249" s="7"/>
      <c r="P16249" s="14"/>
      <c r="Q16249" s="13"/>
    </row>
    <row r="16250" spans="3:17" x14ac:dyDescent="0.25">
      <c r="C16250" s="12"/>
      <c r="D16250" s="7"/>
      <c r="P16250" s="14"/>
      <c r="Q16250" s="13"/>
    </row>
    <row r="16251" spans="3:17" x14ac:dyDescent="0.25">
      <c r="C16251" s="12"/>
      <c r="D16251" s="7"/>
      <c r="P16251" s="14"/>
      <c r="Q16251" s="13"/>
    </row>
    <row r="16252" spans="3:17" x14ac:dyDescent="0.25">
      <c r="C16252" s="12"/>
      <c r="D16252" s="7"/>
      <c r="P16252" s="14"/>
      <c r="Q16252" s="13"/>
    </row>
    <row r="16253" spans="3:17" x14ac:dyDescent="0.25">
      <c r="C16253" s="12"/>
      <c r="D16253" s="7"/>
      <c r="P16253" s="14"/>
      <c r="Q16253" s="13"/>
    </row>
    <row r="16254" spans="3:17" x14ac:dyDescent="0.25">
      <c r="C16254" s="12"/>
      <c r="D16254" s="7"/>
      <c r="P16254" s="14"/>
      <c r="Q16254" s="13"/>
    </row>
    <row r="16255" spans="3:17" x14ac:dyDescent="0.25">
      <c r="C16255" s="12"/>
      <c r="D16255" s="7"/>
      <c r="P16255" s="14"/>
      <c r="Q16255" s="13"/>
    </row>
    <row r="16256" spans="3:17" x14ac:dyDescent="0.25">
      <c r="C16256" s="12"/>
      <c r="D16256" s="7"/>
      <c r="P16256" s="14"/>
      <c r="Q16256" s="13"/>
    </row>
    <row r="16257" spans="3:17" x14ac:dyDescent="0.25">
      <c r="C16257" s="12"/>
      <c r="D16257" s="7"/>
      <c r="P16257" s="14"/>
      <c r="Q16257" s="13"/>
    </row>
    <row r="16258" spans="3:17" x14ac:dyDescent="0.25">
      <c r="C16258" s="12"/>
      <c r="D16258" s="7"/>
      <c r="P16258" s="14"/>
      <c r="Q16258" s="13"/>
    </row>
    <row r="16259" spans="3:17" x14ac:dyDescent="0.25">
      <c r="C16259" s="12"/>
      <c r="D16259" s="7"/>
      <c r="P16259" s="14"/>
      <c r="Q16259" s="13"/>
    </row>
    <row r="16260" spans="3:17" x14ac:dyDescent="0.25">
      <c r="C16260" s="12"/>
      <c r="D16260" s="7"/>
      <c r="P16260" s="14"/>
      <c r="Q16260" s="13"/>
    </row>
    <row r="16261" spans="3:17" x14ac:dyDescent="0.25">
      <c r="C16261" s="12"/>
      <c r="D16261" s="7"/>
      <c r="P16261" s="14"/>
      <c r="Q16261" s="13"/>
    </row>
    <row r="16262" spans="3:17" x14ac:dyDescent="0.25">
      <c r="C16262" s="12"/>
      <c r="D16262" s="7"/>
      <c r="P16262" s="14"/>
      <c r="Q16262" s="13"/>
    </row>
    <row r="16263" spans="3:17" x14ac:dyDescent="0.25">
      <c r="C16263" s="12"/>
      <c r="D16263" s="7"/>
      <c r="P16263" s="14"/>
      <c r="Q16263" s="13"/>
    </row>
    <row r="16264" spans="3:17" x14ac:dyDescent="0.25">
      <c r="C16264" s="12"/>
      <c r="D16264" s="7"/>
      <c r="P16264" s="14"/>
      <c r="Q16264" s="13"/>
    </row>
    <row r="16265" spans="3:17" x14ac:dyDescent="0.25">
      <c r="C16265" s="12"/>
      <c r="D16265" s="7"/>
      <c r="P16265" s="14"/>
      <c r="Q16265" s="13"/>
    </row>
    <row r="16266" spans="3:17" x14ac:dyDescent="0.25">
      <c r="C16266" s="12"/>
      <c r="D16266" s="7"/>
      <c r="P16266" s="14"/>
      <c r="Q16266" s="13"/>
    </row>
    <row r="16267" spans="3:17" x14ac:dyDescent="0.25">
      <c r="C16267" s="12"/>
      <c r="D16267" s="7"/>
      <c r="P16267" s="14"/>
      <c r="Q16267" s="13"/>
    </row>
    <row r="16268" spans="3:17" x14ac:dyDescent="0.25">
      <c r="C16268" s="12"/>
      <c r="D16268" s="7"/>
      <c r="P16268" s="14"/>
      <c r="Q16268" s="13"/>
    </row>
    <row r="16269" spans="3:17" x14ac:dyDescent="0.25">
      <c r="C16269" s="12"/>
      <c r="D16269" s="7"/>
      <c r="P16269" s="14"/>
      <c r="Q16269" s="13"/>
    </row>
    <row r="16270" spans="3:17" x14ac:dyDescent="0.25">
      <c r="C16270" s="12"/>
      <c r="D16270" s="7"/>
      <c r="P16270" s="14"/>
      <c r="Q16270" s="13"/>
    </row>
    <row r="16271" spans="3:17" x14ac:dyDescent="0.25">
      <c r="C16271" s="12"/>
      <c r="D16271" s="7"/>
      <c r="P16271" s="14"/>
      <c r="Q16271" s="13"/>
    </row>
    <row r="16272" spans="3:17" x14ac:dyDescent="0.25">
      <c r="C16272" s="12"/>
      <c r="D16272" s="7"/>
      <c r="P16272" s="14"/>
      <c r="Q16272" s="13"/>
    </row>
    <row r="16273" spans="3:17" x14ac:dyDescent="0.25">
      <c r="C16273" s="12"/>
      <c r="D16273" s="7"/>
      <c r="P16273" s="14"/>
      <c r="Q16273" s="13"/>
    </row>
    <row r="16274" spans="3:17" x14ac:dyDescent="0.25">
      <c r="C16274" s="12"/>
      <c r="D16274" s="7"/>
      <c r="P16274" s="14"/>
      <c r="Q16274" s="13"/>
    </row>
    <row r="16275" spans="3:17" x14ac:dyDescent="0.25">
      <c r="C16275" s="12"/>
      <c r="D16275" s="7"/>
      <c r="P16275" s="14"/>
      <c r="Q16275" s="13"/>
    </row>
    <row r="16276" spans="3:17" x14ac:dyDescent="0.25">
      <c r="C16276" s="12"/>
      <c r="D16276" s="7"/>
      <c r="P16276" s="14"/>
      <c r="Q16276" s="13"/>
    </row>
    <row r="16277" spans="3:17" x14ac:dyDescent="0.25">
      <c r="C16277" s="12"/>
      <c r="D16277" s="7"/>
      <c r="P16277" s="14"/>
      <c r="Q16277" s="13"/>
    </row>
    <row r="16278" spans="3:17" x14ac:dyDescent="0.25">
      <c r="C16278" s="12"/>
      <c r="D16278" s="7"/>
      <c r="P16278" s="14"/>
      <c r="Q16278" s="13"/>
    </row>
    <row r="16279" spans="3:17" x14ac:dyDescent="0.25">
      <c r="C16279" s="12"/>
      <c r="D16279" s="7"/>
      <c r="P16279" s="14"/>
      <c r="Q16279" s="13"/>
    </row>
    <row r="16280" spans="3:17" x14ac:dyDescent="0.25">
      <c r="C16280" s="12"/>
      <c r="D16280" s="7"/>
      <c r="P16280" s="14"/>
      <c r="Q16280" s="13"/>
    </row>
    <row r="16281" spans="3:17" x14ac:dyDescent="0.25">
      <c r="C16281" s="12"/>
      <c r="D16281" s="7"/>
      <c r="P16281" s="14"/>
      <c r="Q16281" s="13"/>
    </row>
    <row r="16282" spans="3:17" x14ac:dyDescent="0.25">
      <c r="C16282" s="12"/>
      <c r="D16282" s="7"/>
      <c r="P16282" s="14"/>
      <c r="Q16282" s="13"/>
    </row>
    <row r="16283" spans="3:17" x14ac:dyDescent="0.25">
      <c r="C16283" s="12"/>
      <c r="D16283" s="7"/>
      <c r="P16283" s="14"/>
      <c r="Q16283" s="13"/>
    </row>
    <row r="16284" spans="3:17" x14ac:dyDescent="0.25">
      <c r="C16284" s="12"/>
      <c r="D16284" s="7"/>
      <c r="P16284" s="14"/>
      <c r="Q16284" s="13"/>
    </row>
    <row r="16285" spans="3:17" x14ac:dyDescent="0.25">
      <c r="C16285" s="12"/>
      <c r="D16285" s="7"/>
      <c r="P16285" s="14"/>
      <c r="Q16285" s="13"/>
    </row>
    <row r="16286" spans="3:17" x14ac:dyDescent="0.25">
      <c r="C16286" s="12"/>
      <c r="D16286" s="7"/>
      <c r="P16286" s="14"/>
      <c r="Q16286" s="13"/>
    </row>
    <row r="16287" spans="3:17" x14ac:dyDescent="0.25">
      <c r="C16287" s="12"/>
      <c r="D16287" s="7"/>
      <c r="P16287" s="14"/>
      <c r="Q16287" s="13"/>
    </row>
    <row r="16288" spans="3:17" x14ac:dyDescent="0.25">
      <c r="C16288" s="12"/>
      <c r="D16288" s="7"/>
      <c r="P16288" s="14"/>
      <c r="Q16288" s="13"/>
    </row>
    <row r="16289" spans="3:17" x14ac:dyDescent="0.25">
      <c r="C16289" s="12"/>
      <c r="D16289" s="7"/>
      <c r="P16289" s="14"/>
      <c r="Q16289" s="13"/>
    </row>
    <row r="16290" spans="3:17" x14ac:dyDescent="0.25">
      <c r="C16290" s="12"/>
      <c r="D16290" s="7"/>
      <c r="P16290" s="14"/>
      <c r="Q16290" s="13"/>
    </row>
    <row r="16291" spans="3:17" x14ac:dyDescent="0.25">
      <c r="C16291" s="12"/>
      <c r="D16291" s="7"/>
      <c r="P16291" s="14"/>
      <c r="Q16291" s="13"/>
    </row>
    <row r="16292" spans="3:17" x14ac:dyDescent="0.25">
      <c r="C16292" s="12"/>
      <c r="D16292" s="7"/>
      <c r="P16292" s="14"/>
      <c r="Q16292" s="13"/>
    </row>
    <row r="16293" spans="3:17" x14ac:dyDescent="0.25">
      <c r="C16293" s="12"/>
      <c r="D16293" s="7"/>
      <c r="P16293" s="14"/>
      <c r="Q16293" s="13"/>
    </row>
    <row r="16294" spans="3:17" x14ac:dyDescent="0.25">
      <c r="C16294" s="12"/>
      <c r="D16294" s="7"/>
      <c r="P16294" s="14"/>
      <c r="Q16294" s="13"/>
    </row>
    <row r="16295" spans="3:17" x14ac:dyDescent="0.25">
      <c r="C16295" s="12"/>
      <c r="D16295" s="7"/>
      <c r="P16295" s="14"/>
      <c r="Q16295" s="13"/>
    </row>
    <row r="16296" spans="3:17" x14ac:dyDescent="0.25">
      <c r="C16296" s="12"/>
      <c r="D16296" s="7"/>
      <c r="P16296" s="14"/>
      <c r="Q16296" s="13"/>
    </row>
    <row r="16297" spans="3:17" x14ac:dyDescent="0.25">
      <c r="C16297" s="12"/>
      <c r="D16297" s="7"/>
      <c r="P16297" s="14"/>
      <c r="Q16297" s="13"/>
    </row>
    <row r="16298" spans="3:17" x14ac:dyDescent="0.25">
      <c r="C16298" s="12"/>
      <c r="D16298" s="7"/>
      <c r="P16298" s="14"/>
      <c r="Q16298" s="13"/>
    </row>
    <row r="16299" spans="3:17" x14ac:dyDescent="0.25">
      <c r="C16299" s="12"/>
      <c r="D16299" s="7"/>
      <c r="P16299" s="14"/>
      <c r="Q16299" s="13"/>
    </row>
    <row r="16300" spans="3:17" x14ac:dyDescent="0.25">
      <c r="C16300" s="12"/>
      <c r="D16300" s="7"/>
      <c r="P16300" s="14"/>
      <c r="Q16300" s="13"/>
    </row>
    <row r="16301" spans="3:17" x14ac:dyDescent="0.25">
      <c r="C16301" s="12"/>
      <c r="D16301" s="7"/>
      <c r="P16301" s="14"/>
      <c r="Q16301" s="13"/>
    </row>
    <row r="16302" spans="3:17" x14ac:dyDescent="0.25">
      <c r="C16302" s="12"/>
      <c r="D16302" s="7"/>
      <c r="P16302" s="14"/>
      <c r="Q16302" s="13"/>
    </row>
    <row r="16303" spans="3:17" x14ac:dyDescent="0.25">
      <c r="C16303" s="12"/>
      <c r="D16303" s="7"/>
      <c r="P16303" s="14"/>
      <c r="Q16303" s="13"/>
    </row>
    <row r="16304" spans="3:17" x14ac:dyDescent="0.25">
      <c r="C16304" s="12"/>
      <c r="D16304" s="7"/>
      <c r="P16304" s="14"/>
      <c r="Q16304" s="13"/>
    </row>
    <row r="16305" spans="3:17" x14ac:dyDescent="0.25">
      <c r="C16305" s="12"/>
      <c r="D16305" s="7"/>
      <c r="P16305" s="14"/>
      <c r="Q16305" s="13"/>
    </row>
    <row r="16306" spans="3:17" x14ac:dyDescent="0.25">
      <c r="C16306" s="12"/>
      <c r="D16306" s="7"/>
      <c r="P16306" s="14"/>
      <c r="Q16306" s="13"/>
    </row>
    <row r="16307" spans="3:17" x14ac:dyDescent="0.25">
      <c r="C16307" s="12"/>
      <c r="D16307" s="7"/>
      <c r="P16307" s="14"/>
      <c r="Q16307" s="13"/>
    </row>
    <row r="16308" spans="3:17" x14ac:dyDescent="0.25">
      <c r="C16308" s="12"/>
      <c r="D16308" s="7"/>
      <c r="P16308" s="14"/>
      <c r="Q16308" s="13"/>
    </row>
    <row r="16309" spans="3:17" x14ac:dyDescent="0.25">
      <c r="C16309" s="12"/>
      <c r="D16309" s="7"/>
      <c r="P16309" s="14"/>
      <c r="Q16309" s="13"/>
    </row>
    <row r="16310" spans="3:17" x14ac:dyDescent="0.25">
      <c r="C16310" s="12"/>
      <c r="D16310" s="7"/>
      <c r="P16310" s="14"/>
      <c r="Q16310" s="13"/>
    </row>
    <row r="16311" spans="3:17" x14ac:dyDescent="0.25">
      <c r="C16311" s="12"/>
      <c r="D16311" s="7"/>
      <c r="P16311" s="14"/>
      <c r="Q16311" s="13"/>
    </row>
    <row r="16312" spans="3:17" x14ac:dyDescent="0.25">
      <c r="C16312" s="12"/>
      <c r="D16312" s="7"/>
      <c r="P16312" s="14"/>
      <c r="Q16312" s="13"/>
    </row>
    <row r="16313" spans="3:17" x14ac:dyDescent="0.25">
      <c r="C16313" s="12"/>
      <c r="D16313" s="7"/>
      <c r="P16313" s="14"/>
      <c r="Q16313" s="13"/>
    </row>
    <row r="16314" spans="3:17" x14ac:dyDescent="0.25">
      <c r="C16314" s="12"/>
      <c r="D16314" s="7"/>
      <c r="P16314" s="14"/>
      <c r="Q16314" s="13"/>
    </row>
    <row r="16315" spans="3:17" x14ac:dyDescent="0.25">
      <c r="C16315" s="12"/>
      <c r="D16315" s="7"/>
      <c r="P16315" s="14"/>
      <c r="Q16315" s="13"/>
    </row>
    <row r="16316" spans="3:17" x14ac:dyDescent="0.25">
      <c r="C16316" s="12"/>
      <c r="D16316" s="7"/>
      <c r="P16316" s="14"/>
      <c r="Q16316" s="13"/>
    </row>
    <row r="16317" spans="3:17" x14ac:dyDescent="0.25">
      <c r="C16317" s="12"/>
      <c r="D16317" s="7"/>
      <c r="P16317" s="14"/>
      <c r="Q16317" s="13"/>
    </row>
    <row r="16318" spans="3:17" x14ac:dyDescent="0.25">
      <c r="C16318" s="12"/>
      <c r="D16318" s="7"/>
      <c r="P16318" s="14"/>
      <c r="Q16318" s="13"/>
    </row>
    <row r="16319" spans="3:17" x14ac:dyDescent="0.25">
      <c r="C16319" s="12"/>
      <c r="D16319" s="7"/>
      <c r="P16319" s="14"/>
      <c r="Q16319" s="13"/>
    </row>
    <row r="16320" spans="3:17" x14ac:dyDescent="0.25">
      <c r="C16320" s="12"/>
      <c r="D16320" s="7"/>
      <c r="P16320" s="14"/>
      <c r="Q16320" s="13"/>
    </row>
    <row r="16321" spans="3:17" x14ac:dyDescent="0.25">
      <c r="C16321" s="12"/>
      <c r="D16321" s="7"/>
      <c r="P16321" s="14"/>
      <c r="Q16321" s="13"/>
    </row>
    <row r="16322" spans="3:17" x14ac:dyDescent="0.25">
      <c r="C16322" s="12"/>
      <c r="D16322" s="7"/>
      <c r="P16322" s="14"/>
      <c r="Q16322" s="13"/>
    </row>
    <row r="16323" spans="3:17" x14ac:dyDescent="0.25">
      <c r="C16323" s="12"/>
      <c r="D16323" s="7"/>
      <c r="P16323" s="14"/>
      <c r="Q16323" s="13"/>
    </row>
    <row r="16324" spans="3:17" x14ac:dyDescent="0.25">
      <c r="C16324" s="12"/>
      <c r="D16324" s="7"/>
      <c r="P16324" s="14"/>
      <c r="Q16324" s="13"/>
    </row>
    <row r="16325" spans="3:17" x14ac:dyDescent="0.25">
      <c r="C16325" s="12"/>
      <c r="D16325" s="7"/>
      <c r="P16325" s="14"/>
      <c r="Q16325" s="13"/>
    </row>
    <row r="16326" spans="3:17" x14ac:dyDescent="0.25">
      <c r="C16326" s="12"/>
      <c r="D16326" s="7"/>
      <c r="P16326" s="14"/>
      <c r="Q16326" s="13"/>
    </row>
    <row r="16327" spans="3:17" x14ac:dyDescent="0.25">
      <c r="C16327" s="12"/>
      <c r="D16327" s="7"/>
      <c r="P16327" s="14"/>
      <c r="Q16327" s="13"/>
    </row>
    <row r="16328" spans="3:17" x14ac:dyDescent="0.25">
      <c r="C16328" s="12"/>
      <c r="D16328" s="7"/>
      <c r="P16328" s="14"/>
      <c r="Q16328" s="13"/>
    </row>
    <row r="16329" spans="3:17" x14ac:dyDescent="0.25">
      <c r="C16329" s="12"/>
      <c r="D16329" s="7"/>
      <c r="P16329" s="14"/>
      <c r="Q16329" s="13"/>
    </row>
    <row r="16330" spans="3:17" x14ac:dyDescent="0.25">
      <c r="C16330" s="12"/>
      <c r="D16330" s="7"/>
      <c r="P16330" s="14"/>
      <c r="Q16330" s="13"/>
    </row>
    <row r="16331" spans="3:17" x14ac:dyDescent="0.25">
      <c r="C16331" s="12"/>
      <c r="D16331" s="7"/>
      <c r="P16331" s="14"/>
      <c r="Q16331" s="13"/>
    </row>
    <row r="16332" spans="3:17" x14ac:dyDescent="0.25">
      <c r="C16332" s="12"/>
      <c r="D16332" s="7"/>
      <c r="P16332" s="14"/>
      <c r="Q16332" s="13"/>
    </row>
    <row r="16333" spans="3:17" x14ac:dyDescent="0.25">
      <c r="C16333" s="12"/>
      <c r="D16333" s="7"/>
      <c r="P16333" s="14"/>
      <c r="Q16333" s="13"/>
    </row>
    <row r="16334" spans="3:17" x14ac:dyDescent="0.25">
      <c r="C16334" s="12"/>
      <c r="D16334" s="7"/>
      <c r="P16334" s="14"/>
      <c r="Q16334" s="13"/>
    </row>
    <row r="16335" spans="3:17" x14ac:dyDescent="0.25">
      <c r="C16335" s="12"/>
      <c r="D16335" s="7"/>
      <c r="P16335" s="14"/>
      <c r="Q16335" s="13"/>
    </row>
    <row r="16336" spans="3:17" x14ac:dyDescent="0.25">
      <c r="C16336" s="12"/>
      <c r="D16336" s="7"/>
      <c r="P16336" s="14"/>
      <c r="Q16336" s="13"/>
    </row>
    <row r="16337" spans="3:17" x14ac:dyDescent="0.25">
      <c r="C16337" s="12"/>
      <c r="D16337" s="7"/>
      <c r="P16337" s="14"/>
      <c r="Q16337" s="13"/>
    </row>
    <row r="16338" spans="3:17" x14ac:dyDescent="0.25">
      <c r="C16338" s="12"/>
      <c r="D16338" s="7"/>
      <c r="P16338" s="14"/>
      <c r="Q16338" s="13"/>
    </row>
    <row r="16339" spans="3:17" x14ac:dyDescent="0.25">
      <c r="C16339" s="12"/>
      <c r="D16339" s="7"/>
      <c r="P16339" s="14"/>
      <c r="Q16339" s="13"/>
    </row>
    <row r="16340" spans="3:17" x14ac:dyDescent="0.25">
      <c r="C16340" s="12"/>
      <c r="D16340" s="7"/>
      <c r="P16340" s="14"/>
      <c r="Q16340" s="13"/>
    </row>
    <row r="16341" spans="3:17" x14ac:dyDescent="0.25">
      <c r="C16341" s="12"/>
      <c r="D16341" s="7"/>
      <c r="P16341" s="14"/>
      <c r="Q16341" s="13"/>
    </row>
    <row r="16342" spans="3:17" x14ac:dyDescent="0.25">
      <c r="C16342" s="12"/>
      <c r="D16342" s="7"/>
      <c r="P16342" s="14"/>
      <c r="Q16342" s="13"/>
    </row>
    <row r="16343" spans="3:17" x14ac:dyDescent="0.25">
      <c r="C16343" s="12"/>
      <c r="D16343" s="7"/>
      <c r="P16343" s="14"/>
      <c r="Q16343" s="13"/>
    </row>
    <row r="16344" spans="3:17" x14ac:dyDescent="0.25">
      <c r="C16344" s="12"/>
      <c r="D16344" s="7"/>
      <c r="P16344" s="14"/>
      <c r="Q16344" s="13"/>
    </row>
    <row r="16345" spans="3:17" x14ac:dyDescent="0.25">
      <c r="C16345" s="12"/>
      <c r="D16345" s="7"/>
      <c r="P16345" s="14"/>
      <c r="Q16345" s="13"/>
    </row>
    <row r="16346" spans="3:17" x14ac:dyDescent="0.25">
      <c r="C16346" s="12"/>
      <c r="D16346" s="7"/>
      <c r="P16346" s="14"/>
      <c r="Q16346" s="13"/>
    </row>
    <row r="16347" spans="3:17" x14ac:dyDescent="0.25">
      <c r="C16347" s="12"/>
      <c r="D16347" s="7"/>
      <c r="P16347" s="14"/>
      <c r="Q16347" s="13"/>
    </row>
    <row r="16348" spans="3:17" x14ac:dyDescent="0.25">
      <c r="C16348" s="12"/>
      <c r="D16348" s="7"/>
      <c r="P16348" s="14"/>
      <c r="Q16348" s="13"/>
    </row>
    <row r="16349" spans="3:17" x14ac:dyDescent="0.25">
      <c r="C16349" s="12"/>
      <c r="D16349" s="7"/>
      <c r="P16349" s="14"/>
      <c r="Q16349" s="13"/>
    </row>
    <row r="16350" spans="3:17" x14ac:dyDescent="0.25">
      <c r="C16350" s="12"/>
      <c r="D16350" s="7"/>
      <c r="P16350" s="14"/>
      <c r="Q16350" s="13"/>
    </row>
    <row r="16351" spans="3:17" x14ac:dyDescent="0.25">
      <c r="C16351" s="12"/>
      <c r="D16351" s="7"/>
      <c r="P16351" s="14"/>
      <c r="Q16351" s="13"/>
    </row>
    <row r="16352" spans="3:17" x14ac:dyDescent="0.25">
      <c r="C16352" s="12"/>
      <c r="D16352" s="7"/>
      <c r="P16352" s="14"/>
      <c r="Q16352" s="13"/>
    </row>
    <row r="16353" spans="3:17" x14ac:dyDescent="0.25">
      <c r="C16353" s="12"/>
      <c r="D16353" s="7"/>
      <c r="P16353" s="14"/>
      <c r="Q16353" s="13"/>
    </row>
    <row r="16354" spans="3:17" x14ac:dyDescent="0.25">
      <c r="C16354" s="12"/>
      <c r="D16354" s="7"/>
      <c r="P16354" s="14"/>
      <c r="Q16354" s="13"/>
    </row>
    <row r="16355" spans="3:17" x14ac:dyDescent="0.25">
      <c r="C16355" s="12"/>
      <c r="D16355" s="7"/>
      <c r="P16355" s="14"/>
      <c r="Q16355" s="13"/>
    </row>
    <row r="16356" spans="3:17" x14ac:dyDescent="0.25">
      <c r="C16356" s="12"/>
      <c r="D16356" s="7"/>
      <c r="P16356" s="14"/>
      <c r="Q16356" s="13"/>
    </row>
    <row r="16357" spans="3:17" x14ac:dyDescent="0.25">
      <c r="C16357" s="12"/>
      <c r="D16357" s="7"/>
      <c r="P16357" s="14"/>
      <c r="Q16357" s="13"/>
    </row>
    <row r="16358" spans="3:17" x14ac:dyDescent="0.25">
      <c r="C16358" s="12"/>
      <c r="D16358" s="7"/>
      <c r="P16358" s="14"/>
      <c r="Q16358" s="13"/>
    </row>
    <row r="16359" spans="3:17" x14ac:dyDescent="0.25">
      <c r="C16359" s="12"/>
      <c r="D16359" s="7"/>
      <c r="P16359" s="14"/>
      <c r="Q16359" s="13"/>
    </row>
    <row r="16360" spans="3:17" x14ac:dyDescent="0.25">
      <c r="C16360" s="12"/>
      <c r="D16360" s="7"/>
      <c r="P16360" s="14"/>
      <c r="Q16360" s="13"/>
    </row>
    <row r="16361" spans="3:17" x14ac:dyDescent="0.25">
      <c r="C16361" s="12"/>
      <c r="D16361" s="7"/>
      <c r="P16361" s="14"/>
      <c r="Q16361" s="13"/>
    </row>
    <row r="16362" spans="3:17" x14ac:dyDescent="0.25">
      <c r="C16362" s="12"/>
      <c r="D16362" s="7"/>
      <c r="P16362" s="14"/>
      <c r="Q16362" s="13"/>
    </row>
    <row r="16363" spans="3:17" x14ac:dyDescent="0.25">
      <c r="C16363" s="12"/>
      <c r="D16363" s="7"/>
      <c r="P16363" s="14"/>
      <c r="Q16363" s="13"/>
    </row>
    <row r="16364" spans="3:17" x14ac:dyDescent="0.25">
      <c r="C16364" s="12"/>
      <c r="D16364" s="7"/>
      <c r="P16364" s="14"/>
      <c r="Q16364" s="13"/>
    </row>
    <row r="16365" spans="3:17" x14ac:dyDescent="0.25">
      <c r="C16365" s="12"/>
      <c r="D16365" s="7"/>
      <c r="P16365" s="14"/>
      <c r="Q16365" s="13"/>
    </row>
    <row r="16366" spans="3:17" x14ac:dyDescent="0.25">
      <c r="C16366" s="12"/>
      <c r="D16366" s="7"/>
      <c r="P16366" s="14"/>
      <c r="Q16366" s="13"/>
    </row>
    <row r="16367" spans="3:17" x14ac:dyDescent="0.25">
      <c r="C16367" s="12"/>
      <c r="D16367" s="7"/>
      <c r="P16367" s="14"/>
      <c r="Q16367" s="13"/>
    </row>
    <row r="16368" spans="3:17" x14ac:dyDescent="0.25">
      <c r="C16368" s="12"/>
      <c r="D16368" s="7"/>
      <c r="P16368" s="14"/>
      <c r="Q16368" s="13"/>
    </row>
    <row r="16369" spans="3:17" x14ac:dyDescent="0.25">
      <c r="C16369" s="12"/>
      <c r="D16369" s="7"/>
      <c r="P16369" s="14"/>
      <c r="Q16369" s="13"/>
    </row>
    <row r="16370" spans="3:17" x14ac:dyDescent="0.25">
      <c r="C16370" s="12"/>
      <c r="D16370" s="7"/>
      <c r="P16370" s="14"/>
      <c r="Q16370" s="13"/>
    </row>
    <row r="16371" spans="3:17" x14ac:dyDescent="0.25">
      <c r="C16371" s="12"/>
      <c r="D16371" s="7"/>
      <c r="P16371" s="14"/>
      <c r="Q16371" s="13"/>
    </row>
    <row r="16372" spans="3:17" x14ac:dyDescent="0.25">
      <c r="C16372" s="12"/>
      <c r="D16372" s="7"/>
      <c r="P16372" s="14"/>
      <c r="Q16372" s="13"/>
    </row>
    <row r="16373" spans="3:17" x14ac:dyDescent="0.25">
      <c r="C16373" s="12"/>
      <c r="D16373" s="7"/>
      <c r="P16373" s="14"/>
      <c r="Q16373" s="13"/>
    </row>
    <row r="16374" spans="3:17" x14ac:dyDescent="0.25">
      <c r="C16374" s="12"/>
      <c r="D16374" s="7"/>
      <c r="P16374" s="14"/>
      <c r="Q16374" s="13"/>
    </row>
    <row r="16375" spans="3:17" x14ac:dyDescent="0.25">
      <c r="C16375" s="12"/>
      <c r="D16375" s="7"/>
      <c r="P16375" s="14"/>
      <c r="Q16375" s="13"/>
    </row>
    <row r="16376" spans="3:17" x14ac:dyDescent="0.25">
      <c r="C16376" s="12"/>
      <c r="D16376" s="7"/>
      <c r="P16376" s="14"/>
      <c r="Q16376" s="13"/>
    </row>
    <row r="16377" spans="3:17" x14ac:dyDescent="0.25">
      <c r="C16377" s="12"/>
      <c r="D16377" s="7"/>
      <c r="P16377" s="14"/>
      <c r="Q16377" s="13"/>
    </row>
    <row r="16378" spans="3:17" x14ac:dyDescent="0.25">
      <c r="C16378" s="12"/>
      <c r="D16378" s="7"/>
      <c r="P16378" s="14"/>
      <c r="Q16378" s="13"/>
    </row>
    <row r="16379" spans="3:17" x14ac:dyDescent="0.25">
      <c r="C16379" s="12"/>
      <c r="D16379" s="7"/>
      <c r="P16379" s="14"/>
      <c r="Q16379" s="13"/>
    </row>
    <row r="16380" spans="3:17" x14ac:dyDescent="0.25">
      <c r="C16380" s="12"/>
      <c r="D16380" s="7"/>
      <c r="P16380" s="14"/>
      <c r="Q16380" s="13"/>
    </row>
    <row r="16381" spans="3:17" x14ac:dyDescent="0.25">
      <c r="C16381" s="12"/>
      <c r="D16381" s="7"/>
      <c r="P16381" s="14"/>
      <c r="Q16381" s="13"/>
    </row>
    <row r="16382" spans="3:17" x14ac:dyDescent="0.25">
      <c r="C16382" s="12"/>
      <c r="D16382" s="7"/>
      <c r="P16382" s="14"/>
      <c r="Q16382" s="13"/>
    </row>
    <row r="16383" spans="3:17" x14ac:dyDescent="0.25">
      <c r="C16383" s="12"/>
      <c r="D16383" s="7"/>
      <c r="P16383" s="14"/>
      <c r="Q16383" s="13"/>
    </row>
    <row r="16384" spans="3:17" x14ac:dyDescent="0.25">
      <c r="C16384" s="12"/>
      <c r="D16384" s="7"/>
      <c r="P16384" s="14"/>
      <c r="Q16384" s="13"/>
    </row>
    <row r="16385" spans="3:17" x14ac:dyDescent="0.25">
      <c r="C16385" s="12"/>
      <c r="D16385" s="7"/>
      <c r="P16385" s="14"/>
      <c r="Q16385" s="13"/>
    </row>
    <row r="16386" spans="3:17" x14ac:dyDescent="0.25">
      <c r="C16386" s="12"/>
      <c r="D16386" s="7"/>
      <c r="P16386" s="14"/>
      <c r="Q16386" s="13"/>
    </row>
    <row r="16387" spans="3:17" x14ac:dyDescent="0.25">
      <c r="C16387" s="12"/>
      <c r="D16387" s="7"/>
      <c r="P16387" s="14"/>
      <c r="Q16387" s="13"/>
    </row>
    <row r="16388" spans="3:17" x14ac:dyDescent="0.25">
      <c r="C16388" s="12"/>
      <c r="D16388" s="7"/>
      <c r="P16388" s="14"/>
      <c r="Q16388" s="13"/>
    </row>
    <row r="16389" spans="3:17" x14ac:dyDescent="0.25">
      <c r="C16389" s="12"/>
      <c r="D16389" s="7"/>
      <c r="P16389" s="14"/>
      <c r="Q16389" s="13"/>
    </row>
    <row r="16390" spans="3:17" x14ac:dyDescent="0.25">
      <c r="C16390" s="12"/>
      <c r="D16390" s="7"/>
      <c r="P16390" s="14"/>
      <c r="Q16390" s="13"/>
    </row>
    <row r="16391" spans="3:17" x14ac:dyDescent="0.25">
      <c r="C16391" s="12"/>
      <c r="D16391" s="7"/>
      <c r="P16391" s="14"/>
      <c r="Q16391" s="13"/>
    </row>
    <row r="16392" spans="3:17" x14ac:dyDescent="0.25">
      <c r="C16392" s="12"/>
      <c r="D16392" s="7"/>
      <c r="P16392" s="14"/>
      <c r="Q16392" s="13"/>
    </row>
    <row r="16393" spans="3:17" x14ac:dyDescent="0.25">
      <c r="C16393" s="12"/>
      <c r="D16393" s="7"/>
      <c r="P16393" s="14"/>
      <c r="Q16393" s="13"/>
    </row>
    <row r="16394" spans="3:17" x14ac:dyDescent="0.25">
      <c r="C16394" s="12"/>
      <c r="D16394" s="7"/>
      <c r="P16394" s="14"/>
      <c r="Q16394" s="13"/>
    </row>
    <row r="16395" spans="3:17" x14ac:dyDescent="0.25">
      <c r="C16395" s="12"/>
      <c r="D16395" s="7"/>
      <c r="P16395" s="14"/>
      <c r="Q16395" s="13"/>
    </row>
    <row r="16396" spans="3:17" x14ac:dyDescent="0.25">
      <c r="C16396" s="12"/>
      <c r="D16396" s="7"/>
      <c r="P16396" s="14"/>
      <c r="Q16396" s="13"/>
    </row>
    <row r="16397" spans="3:17" x14ac:dyDescent="0.25">
      <c r="C16397" s="12"/>
      <c r="D16397" s="7"/>
      <c r="P16397" s="14"/>
      <c r="Q16397" s="13"/>
    </row>
    <row r="16398" spans="3:17" x14ac:dyDescent="0.25">
      <c r="C16398" s="12"/>
      <c r="D16398" s="7"/>
      <c r="P16398" s="14"/>
      <c r="Q16398" s="13"/>
    </row>
    <row r="16399" spans="3:17" x14ac:dyDescent="0.25">
      <c r="C16399" s="12"/>
      <c r="D16399" s="7"/>
      <c r="P16399" s="14"/>
      <c r="Q16399" s="13"/>
    </row>
    <row r="16400" spans="3:17" x14ac:dyDescent="0.25">
      <c r="C16400" s="12"/>
      <c r="D16400" s="7"/>
      <c r="P16400" s="14"/>
      <c r="Q16400" s="13"/>
    </row>
    <row r="16401" spans="3:17" x14ac:dyDescent="0.25">
      <c r="C16401" s="12"/>
      <c r="D16401" s="7"/>
      <c r="P16401" s="14"/>
      <c r="Q16401" s="13"/>
    </row>
    <row r="16402" spans="3:17" x14ac:dyDescent="0.25">
      <c r="C16402" s="12"/>
      <c r="D16402" s="7"/>
      <c r="P16402" s="14"/>
      <c r="Q16402" s="13"/>
    </row>
    <row r="16403" spans="3:17" x14ac:dyDescent="0.25">
      <c r="C16403" s="12"/>
      <c r="D16403" s="7"/>
      <c r="P16403" s="14"/>
      <c r="Q16403" s="13"/>
    </row>
    <row r="16404" spans="3:17" x14ac:dyDescent="0.25">
      <c r="C16404" s="12"/>
      <c r="D16404" s="7"/>
      <c r="P16404" s="14"/>
      <c r="Q16404" s="13"/>
    </row>
    <row r="16405" spans="3:17" x14ac:dyDescent="0.25">
      <c r="C16405" s="12"/>
      <c r="D16405" s="7"/>
      <c r="P16405" s="14"/>
      <c r="Q16405" s="13"/>
    </row>
    <row r="16406" spans="3:17" x14ac:dyDescent="0.25">
      <c r="C16406" s="12"/>
      <c r="D16406" s="7"/>
      <c r="P16406" s="14"/>
      <c r="Q16406" s="13"/>
    </row>
    <row r="16407" spans="3:17" x14ac:dyDescent="0.25">
      <c r="C16407" s="12"/>
      <c r="D16407" s="7"/>
      <c r="P16407" s="14"/>
      <c r="Q16407" s="13"/>
    </row>
    <row r="16408" spans="3:17" x14ac:dyDescent="0.25">
      <c r="C16408" s="12"/>
      <c r="D16408" s="7"/>
      <c r="P16408" s="14"/>
      <c r="Q16408" s="13"/>
    </row>
    <row r="16409" spans="3:17" x14ac:dyDescent="0.25">
      <c r="C16409" s="12"/>
      <c r="D16409" s="7"/>
      <c r="P16409" s="14"/>
      <c r="Q16409" s="13"/>
    </row>
    <row r="16410" spans="3:17" x14ac:dyDescent="0.25">
      <c r="C16410" s="12"/>
      <c r="D16410" s="7"/>
      <c r="P16410" s="14"/>
      <c r="Q16410" s="13"/>
    </row>
    <row r="16411" spans="3:17" x14ac:dyDescent="0.25">
      <c r="C16411" s="12"/>
      <c r="D16411" s="7"/>
      <c r="P16411" s="14"/>
      <c r="Q16411" s="13"/>
    </row>
    <row r="16412" spans="3:17" x14ac:dyDescent="0.25">
      <c r="C16412" s="12"/>
      <c r="D16412" s="7"/>
      <c r="P16412" s="14"/>
      <c r="Q16412" s="13"/>
    </row>
    <row r="16413" spans="3:17" x14ac:dyDescent="0.25">
      <c r="C16413" s="12"/>
      <c r="D16413" s="7"/>
      <c r="P16413" s="14"/>
      <c r="Q16413" s="13"/>
    </row>
    <row r="16414" spans="3:17" x14ac:dyDescent="0.25">
      <c r="C16414" s="12"/>
      <c r="D16414" s="7"/>
      <c r="P16414" s="14"/>
      <c r="Q16414" s="13"/>
    </row>
    <row r="16415" spans="3:17" x14ac:dyDescent="0.25">
      <c r="C16415" s="12"/>
      <c r="D16415" s="7"/>
      <c r="P16415" s="14"/>
      <c r="Q16415" s="13"/>
    </row>
    <row r="16416" spans="3:17" x14ac:dyDescent="0.25">
      <c r="C16416" s="12"/>
      <c r="D16416" s="7"/>
      <c r="P16416" s="14"/>
      <c r="Q16416" s="13"/>
    </row>
    <row r="16417" spans="3:17" x14ac:dyDescent="0.25">
      <c r="C16417" s="12"/>
      <c r="D16417" s="7"/>
      <c r="P16417" s="14"/>
      <c r="Q16417" s="13"/>
    </row>
    <row r="16418" spans="3:17" x14ac:dyDescent="0.25">
      <c r="C16418" s="12"/>
      <c r="D16418" s="7"/>
      <c r="P16418" s="14"/>
      <c r="Q16418" s="13"/>
    </row>
    <row r="16419" spans="3:17" x14ac:dyDescent="0.25">
      <c r="C16419" s="12"/>
      <c r="D16419" s="7"/>
      <c r="P16419" s="14"/>
      <c r="Q16419" s="13"/>
    </row>
    <row r="16420" spans="3:17" x14ac:dyDescent="0.25">
      <c r="C16420" s="12"/>
      <c r="D16420" s="7"/>
      <c r="P16420" s="14"/>
      <c r="Q16420" s="13"/>
    </row>
    <row r="16421" spans="3:17" x14ac:dyDescent="0.25">
      <c r="C16421" s="12"/>
      <c r="D16421" s="7"/>
      <c r="P16421" s="14"/>
      <c r="Q16421" s="13"/>
    </row>
    <row r="16422" spans="3:17" x14ac:dyDescent="0.25">
      <c r="C16422" s="12"/>
      <c r="D16422" s="7"/>
      <c r="P16422" s="14"/>
      <c r="Q16422" s="13"/>
    </row>
    <row r="16423" spans="3:17" x14ac:dyDescent="0.25">
      <c r="C16423" s="12"/>
      <c r="D16423" s="7"/>
      <c r="P16423" s="14"/>
      <c r="Q16423" s="13"/>
    </row>
    <row r="16424" spans="3:17" x14ac:dyDescent="0.25">
      <c r="C16424" s="12"/>
      <c r="D16424" s="7"/>
      <c r="P16424" s="14"/>
      <c r="Q16424" s="13"/>
    </row>
    <row r="16425" spans="3:17" x14ac:dyDescent="0.25">
      <c r="C16425" s="12"/>
      <c r="D16425" s="7"/>
      <c r="P16425" s="14"/>
      <c r="Q16425" s="13"/>
    </row>
    <row r="16426" spans="3:17" x14ac:dyDescent="0.25">
      <c r="C16426" s="12"/>
      <c r="D16426" s="7"/>
      <c r="P16426" s="14"/>
      <c r="Q16426" s="13"/>
    </row>
    <row r="16427" spans="3:17" x14ac:dyDescent="0.25">
      <c r="C16427" s="12"/>
      <c r="D16427" s="7"/>
      <c r="P16427" s="14"/>
      <c r="Q16427" s="13"/>
    </row>
    <row r="16428" spans="3:17" x14ac:dyDescent="0.25">
      <c r="C16428" s="12"/>
      <c r="D16428" s="7"/>
      <c r="P16428" s="14"/>
      <c r="Q16428" s="13"/>
    </row>
    <row r="16429" spans="3:17" x14ac:dyDescent="0.25">
      <c r="C16429" s="12"/>
      <c r="D16429" s="7"/>
      <c r="P16429" s="14"/>
      <c r="Q16429" s="13"/>
    </row>
    <row r="16430" spans="3:17" x14ac:dyDescent="0.25">
      <c r="C16430" s="12"/>
      <c r="D16430" s="7"/>
      <c r="P16430" s="14"/>
      <c r="Q16430" s="13"/>
    </row>
    <row r="16431" spans="3:17" x14ac:dyDescent="0.25">
      <c r="C16431" s="12"/>
      <c r="D16431" s="7"/>
      <c r="P16431" s="14"/>
      <c r="Q16431" s="13"/>
    </row>
    <row r="16432" spans="3:17" x14ac:dyDescent="0.25">
      <c r="C16432" s="12"/>
      <c r="D16432" s="7"/>
      <c r="P16432" s="14"/>
      <c r="Q16432" s="13"/>
    </row>
    <row r="16433" spans="3:17" x14ac:dyDescent="0.25">
      <c r="C16433" s="12"/>
      <c r="D16433" s="7"/>
      <c r="P16433" s="14"/>
      <c r="Q16433" s="13"/>
    </row>
    <row r="16434" spans="3:17" x14ac:dyDescent="0.25">
      <c r="C16434" s="12"/>
      <c r="D16434" s="7"/>
      <c r="P16434" s="14"/>
      <c r="Q16434" s="13"/>
    </row>
    <row r="16435" spans="3:17" x14ac:dyDescent="0.25">
      <c r="C16435" s="12"/>
      <c r="D16435" s="7"/>
      <c r="P16435" s="14"/>
      <c r="Q16435" s="13"/>
    </row>
    <row r="16436" spans="3:17" x14ac:dyDescent="0.25">
      <c r="C16436" s="12"/>
      <c r="D16436" s="7"/>
      <c r="P16436" s="14"/>
      <c r="Q16436" s="13"/>
    </row>
    <row r="16437" spans="3:17" x14ac:dyDescent="0.25">
      <c r="C16437" s="12"/>
      <c r="D16437" s="7"/>
      <c r="P16437" s="14"/>
      <c r="Q16437" s="13"/>
    </row>
    <row r="16438" spans="3:17" x14ac:dyDescent="0.25">
      <c r="C16438" s="12"/>
      <c r="D16438" s="7"/>
      <c r="P16438" s="14"/>
      <c r="Q16438" s="13"/>
    </row>
    <row r="16439" spans="3:17" x14ac:dyDescent="0.25">
      <c r="C16439" s="12"/>
      <c r="D16439" s="7"/>
      <c r="P16439" s="14"/>
      <c r="Q16439" s="13"/>
    </row>
    <row r="16440" spans="3:17" x14ac:dyDescent="0.25">
      <c r="C16440" s="12"/>
      <c r="D16440" s="7"/>
      <c r="P16440" s="14"/>
      <c r="Q16440" s="13"/>
    </row>
    <row r="16441" spans="3:17" x14ac:dyDescent="0.25">
      <c r="C16441" s="12"/>
      <c r="D16441" s="7"/>
      <c r="P16441" s="14"/>
      <c r="Q16441" s="13"/>
    </row>
    <row r="16442" spans="3:17" x14ac:dyDescent="0.25">
      <c r="C16442" s="12"/>
      <c r="D16442" s="7"/>
      <c r="P16442" s="14"/>
      <c r="Q16442" s="13"/>
    </row>
    <row r="16443" spans="3:17" x14ac:dyDescent="0.25">
      <c r="C16443" s="12"/>
      <c r="D16443" s="7"/>
      <c r="P16443" s="14"/>
      <c r="Q16443" s="13"/>
    </row>
    <row r="16444" spans="3:17" x14ac:dyDescent="0.25">
      <c r="C16444" s="12"/>
      <c r="D16444" s="7"/>
      <c r="P16444" s="14"/>
      <c r="Q16444" s="13"/>
    </row>
    <row r="16445" spans="3:17" x14ac:dyDescent="0.25">
      <c r="C16445" s="12"/>
      <c r="D16445" s="7"/>
      <c r="P16445" s="14"/>
      <c r="Q16445" s="13"/>
    </row>
    <row r="16446" spans="3:17" x14ac:dyDescent="0.25">
      <c r="C16446" s="12"/>
      <c r="D16446" s="7"/>
      <c r="P16446" s="14"/>
      <c r="Q16446" s="13"/>
    </row>
    <row r="16447" spans="3:17" x14ac:dyDescent="0.25">
      <c r="C16447" s="12"/>
      <c r="D16447" s="7"/>
      <c r="P16447" s="14"/>
      <c r="Q16447" s="13"/>
    </row>
    <row r="16448" spans="3:17" x14ac:dyDescent="0.25">
      <c r="C16448" s="12"/>
      <c r="D16448" s="7"/>
      <c r="P16448" s="14"/>
      <c r="Q16448" s="13"/>
    </row>
    <row r="16449" spans="3:17" x14ac:dyDescent="0.25">
      <c r="C16449" s="12"/>
      <c r="D16449" s="7"/>
      <c r="P16449" s="14"/>
      <c r="Q16449" s="13"/>
    </row>
    <row r="16450" spans="3:17" x14ac:dyDescent="0.25">
      <c r="C16450" s="12"/>
      <c r="D16450" s="7"/>
      <c r="P16450" s="14"/>
      <c r="Q16450" s="13"/>
    </row>
    <row r="16451" spans="3:17" x14ac:dyDescent="0.25">
      <c r="C16451" s="12"/>
      <c r="D16451" s="7"/>
      <c r="P16451" s="14"/>
      <c r="Q16451" s="13"/>
    </row>
    <row r="16452" spans="3:17" x14ac:dyDescent="0.25">
      <c r="C16452" s="12"/>
      <c r="D16452" s="7"/>
      <c r="P16452" s="14"/>
      <c r="Q16452" s="13"/>
    </row>
    <row r="16453" spans="3:17" x14ac:dyDescent="0.25">
      <c r="C16453" s="12"/>
      <c r="D16453" s="7"/>
      <c r="P16453" s="14"/>
      <c r="Q16453" s="13"/>
    </row>
    <row r="16454" spans="3:17" x14ac:dyDescent="0.25">
      <c r="C16454" s="12"/>
      <c r="D16454" s="7"/>
      <c r="P16454" s="14"/>
      <c r="Q16454" s="13"/>
    </row>
    <row r="16455" spans="3:17" x14ac:dyDescent="0.25">
      <c r="C16455" s="12"/>
      <c r="D16455" s="7"/>
      <c r="P16455" s="14"/>
      <c r="Q16455" s="13"/>
    </row>
    <row r="16456" spans="3:17" x14ac:dyDescent="0.25">
      <c r="C16456" s="12"/>
      <c r="D16456" s="7"/>
      <c r="P16456" s="14"/>
      <c r="Q16456" s="13"/>
    </row>
    <row r="16457" spans="3:17" x14ac:dyDescent="0.25">
      <c r="C16457" s="12"/>
      <c r="D16457" s="7"/>
      <c r="P16457" s="14"/>
      <c r="Q16457" s="13"/>
    </row>
    <row r="16458" spans="3:17" x14ac:dyDescent="0.25">
      <c r="C16458" s="12"/>
      <c r="D16458" s="7"/>
      <c r="P16458" s="14"/>
      <c r="Q16458" s="13"/>
    </row>
    <row r="16459" spans="3:17" x14ac:dyDescent="0.25">
      <c r="C16459" s="12"/>
      <c r="D16459" s="7"/>
      <c r="P16459" s="14"/>
      <c r="Q16459" s="13"/>
    </row>
    <row r="16460" spans="3:17" x14ac:dyDescent="0.25">
      <c r="C16460" s="12"/>
      <c r="D16460" s="7"/>
      <c r="P16460" s="14"/>
      <c r="Q16460" s="13"/>
    </row>
    <row r="16461" spans="3:17" x14ac:dyDescent="0.25">
      <c r="C16461" s="12"/>
      <c r="D16461" s="7"/>
      <c r="P16461" s="14"/>
      <c r="Q16461" s="13"/>
    </row>
    <row r="16462" spans="3:17" x14ac:dyDescent="0.25">
      <c r="C16462" s="12"/>
      <c r="D16462" s="7"/>
      <c r="P16462" s="14"/>
      <c r="Q16462" s="13"/>
    </row>
    <row r="16463" spans="3:17" x14ac:dyDescent="0.25">
      <c r="C16463" s="12"/>
      <c r="D16463" s="7"/>
      <c r="P16463" s="14"/>
      <c r="Q16463" s="13"/>
    </row>
    <row r="16464" spans="3:17" x14ac:dyDescent="0.25">
      <c r="C16464" s="12"/>
      <c r="D16464" s="7"/>
      <c r="P16464" s="14"/>
      <c r="Q16464" s="13"/>
    </row>
    <row r="16465" spans="3:17" x14ac:dyDescent="0.25">
      <c r="C16465" s="12"/>
      <c r="D16465" s="7"/>
      <c r="P16465" s="14"/>
      <c r="Q16465" s="13"/>
    </row>
    <row r="16466" spans="3:17" x14ac:dyDescent="0.25">
      <c r="C16466" s="12"/>
      <c r="D16466" s="7"/>
      <c r="P16466" s="14"/>
      <c r="Q16466" s="13"/>
    </row>
    <row r="16467" spans="3:17" x14ac:dyDescent="0.25">
      <c r="C16467" s="12"/>
      <c r="D16467" s="7"/>
      <c r="P16467" s="14"/>
      <c r="Q16467" s="13"/>
    </row>
    <row r="16468" spans="3:17" x14ac:dyDescent="0.25">
      <c r="C16468" s="12"/>
      <c r="D16468" s="7"/>
      <c r="P16468" s="14"/>
      <c r="Q16468" s="13"/>
    </row>
    <row r="16469" spans="3:17" x14ac:dyDescent="0.25">
      <c r="C16469" s="12"/>
      <c r="D16469" s="7"/>
      <c r="P16469" s="14"/>
      <c r="Q16469" s="13"/>
    </row>
    <row r="16470" spans="3:17" x14ac:dyDescent="0.25">
      <c r="C16470" s="12"/>
      <c r="D16470" s="7"/>
      <c r="P16470" s="14"/>
      <c r="Q16470" s="13"/>
    </row>
    <row r="16471" spans="3:17" x14ac:dyDescent="0.25">
      <c r="C16471" s="12"/>
      <c r="D16471" s="7"/>
      <c r="P16471" s="14"/>
      <c r="Q16471" s="13"/>
    </row>
    <row r="16472" spans="3:17" x14ac:dyDescent="0.25">
      <c r="C16472" s="12"/>
      <c r="D16472" s="7"/>
      <c r="P16472" s="14"/>
      <c r="Q16472" s="13"/>
    </row>
    <row r="16473" spans="3:17" x14ac:dyDescent="0.25">
      <c r="C16473" s="12"/>
      <c r="D16473" s="7"/>
      <c r="P16473" s="14"/>
      <c r="Q16473" s="13"/>
    </row>
    <row r="16474" spans="3:17" x14ac:dyDescent="0.25">
      <c r="C16474" s="12"/>
      <c r="D16474" s="7"/>
      <c r="P16474" s="14"/>
      <c r="Q16474" s="13"/>
    </row>
    <row r="16475" spans="3:17" x14ac:dyDescent="0.25">
      <c r="C16475" s="12"/>
      <c r="D16475" s="7"/>
      <c r="P16475" s="14"/>
      <c r="Q16475" s="13"/>
    </row>
    <row r="16476" spans="3:17" x14ac:dyDescent="0.25">
      <c r="C16476" s="12"/>
      <c r="D16476" s="7"/>
      <c r="P16476" s="14"/>
      <c r="Q16476" s="13"/>
    </row>
    <row r="16477" spans="3:17" x14ac:dyDescent="0.25">
      <c r="C16477" s="12"/>
      <c r="D16477" s="7"/>
      <c r="P16477" s="14"/>
      <c r="Q16477" s="13"/>
    </row>
    <row r="16478" spans="3:17" x14ac:dyDescent="0.25">
      <c r="C16478" s="12"/>
      <c r="D16478" s="7"/>
      <c r="P16478" s="14"/>
      <c r="Q16478" s="13"/>
    </row>
    <row r="16479" spans="3:17" x14ac:dyDescent="0.25">
      <c r="C16479" s="12"/>
      <c r="D16479" s="7"/>
      <c r="P16479" s="14"/>
      <c r="Q16479" s="13"/>
    </row>
    <row r="16480" spans="3:17" x14ac:dyDescent="0.25">
      <c r="C16480" s="12"/>
      <c r="D16480" s="7"/>
      <c r="P16480" s="14"/>
      <c r="Q16480" s="13"/>
    </row>
    <row r="16481" spans="3:17" x14ac:dyDescent="0.25">
      <c r="C16481" s="12"/>
      <c r="D16481" s="7"/>
      <c r="P16481" s="14"/>
      <c r="Q16481" s="13"/>
    </row>
    <row r="16482" spans="3:17" x14ac:dyDescent="0.25">
      <c r="C16482" s="12"/>
      <c r="D16482" s="7"/>
      <c r="P16482" s="14"/>
      <c r="Q16482" s="13"/>
    </row>
    <row r="16483" spans="3:17" x14ac:dyDescent="0.25">
      <c r="C16483" s="12"/>
      <c r="D16483" s="7"/>
      <c r="P16483" s="14"/>
      <c r="Q16483" s="13"/>
    </row>
    <row r="16484" spans="3:17" x14ac:dyDescent="0.25">
      <c r="C16484" s="12"/>
      <c r="D16484" s="7"/>
      <c r="P16484" s="14"/>
      <c r="Q16484" s="13"/>
    </row>
    <row r="16485" spans="3:17" x14ac:dyDescent="0.25">
      <c r="C16485" s="12"/>
      <c r="D16485" s="7"/>
      <c r="P16485" s="14"/>
      <c r="Q16485" s="13"/>
    </row>
    <row r="16486" spans="3:17" x14ac:dyDescent="0.25">
      <c r="C16486" s="12"/>
      <c r="D16486" s="7"/>
      <c r="P16486" s="14"/>
      <c r="Q16486" s="13"/>
    </row>
    <row r="16487" spans="3:17" x14ac:dyDescent="0.25">
      <c r="C16487" s="12"/>
      <c r="D16487" s="7"/>
      <c r="P16487" s="14"/>
      <c r="Q16487" s="13"/>
    </row>
    <row r="16488" spans="3:17" x14ac:dyDescent="0.25">
      <c r="C16488" s="12"/>
      <c r="D16488" s="7"/>
      <c r="P16488" s="14"/>
      <c r="Q16488" s="13"/>
    </row>
    <row r="16489" spans="3:17" x14ac:dyDescent="0.25">
      <c r="C16489" s="12"/>
      <c r="D16489" s="7"/>
      <c r="P16489" s="14"/>
      <c r="Q16489" s="13"/>
    </row>
    <row r="16490" spans="3:17" x14ac:dyDescent="0.25">
      <c r="C16490" s="12"/>
      <c r="D16490" s="7"/>
      <c r="P16490" s="14"/>
      <c r="Q16490" s="13"/>
    </row>
    <row r="16491" spans="3:17" x14ac:dyDescent="0.25">
      <c r="C16491" s="12"/>
      <c r="D16491" s="7"/>
      <c r="P16491" s="14"/>
      <c r="Q16491" s="13"/>
    </row>
    <row r="16492" spans="3:17" x14ac:dyDescent="0.25">
      <c r="C16492" s="12"/>
      <c r="D16492" s="7"/>
      <c r="P16492" s="14"/>
      <c r="Q16492" s="13"/>
    </row>
    <row r="16493" spans="3:17" x14ac:dyDescent="0.25">
      <c r="C16493" s="12"/>
      <c r="D16493" s="7"/>
      <c r="P16493" s="14"/>
      <c r="Q16493" s="13"/>
    </row>
    <row r="16494" spans="3:17" x14ac:dyDescent="0.25">
      <c r="C16494" s="12"/>
      <c r="D16494" s="7"/>
      <c r="P16494" s="14"/>
      <c r="Q16494" s="13"/>
    </row>
    <row r="16495" spans="3:17" x14ac:dyDescent="0.25">
      <c r="C16495" s="12"/>
      <c r="D16495" s="7"/>
      <c r="P16495" s="14"/>
      <c r="Q16495" s="13"/>
    </row>
    <row r="16496" spans="3:17" x14ac:dyDescent="0.25">
      <c r="C16496" s="12"/>
      <c r="D16496" s="7"/>
      <c r="P16496" s="14"/>
      <c r="Q16496" s="13"/>
    </row>
    <row r="16497" spans="3:17" x14ac:dyDescent="0.25">
      <c r="C16497" s="12"/>
      <c r="D16497" s="7"/>
      <c r="P16497" s="14"/>
      <c r="Q16497" s="13"/>
    </row>
    <row r="16498" spans="3:17" x14ac:dyDescent="0.25">
      <c r="C16498" s="12"/>
      <c r="D16498" s="7"/>
      <c r="P16498" s="14"/>
      <c r="Q16498" s="13"/>
    </row>
    <row r="16499" spans="3:17" x14ac:dyDescent="0.25">
      <c r="C16499" s="12"/>
      <c r="D16499" s="7"/>
      <c r="P16499" s="14"/>
      <c r="Q16499" s="13"/>
    </row>
    <row r="16500" spans="3:17" x14ac:dyDescent="0.25">
      <c r="C16500" s="12"/>
      <c r="D16500" s="7"/>
      <c r="P16500" s="14"/>
      <c r="Q16500" s="13"/>
    </row>
    <row r="16501" spans="3:17" x14ac:dyDescent="0.25">
      <c r="C16501" s="12"/>
      <c r="D16501" s="7"/>
      <c r="P16501" s="14"/>
      <c r="Q16501" s="13"/>
    </row>
    <row r="16502" spans="3:17" x14ac:dyDescent="0.25">
      <c r="C16502" s="12"/>
      <c r="D16502" s="7"/>
      <c r="P16502" s="14"/>
      <c r="Q16502" s="13"/>
    </row>
    <row r="16503" spans="3:17" x14ac:dyDescent="0.25">
      <c r="C16503" s="12"/>
      <c r="D16503" s="7"/>
      <c r="P16503" s="14"/>
      <c r="Q16503" s="13"/>
    </row>
    <row r="16504" spans="3:17" x14ac:dyDescent="0.25">
      <c r="C16504" s="12"/>
      <c r="D16504" s="7"/>
      <c r="P16504" s="14"/>
      <c r="Q16504" s="13"/>
    </row>
    <row r="16505" spans="3:17" x14ac:dyDescent="0.25">
      <c r="C16505" s="12"/>
      <c r="D16505" s="7"/>
      <c r="P16505" s="14"/>
      <c r="Q16505" s="13"/>
    </row>
    <row r="16506" spans="3:17" x14ac:dyDescent="0.25">
      <c r="C16506" s="12"/>
      <c r="D16506" s="7"/>
      <c r="P16506" s="14"/>
      <c r="Q16506" s="13"/>
    </row>
    <row r="16507" spans="3:17" x14ac:dyDescent="0.25">
      <c r="C16507" s="12"/>
      <c r="D16507" s="7"/>
      <c r="P16507" s="14"/>
      <c r="Q16507" s="13"/>
    </row>
    <row r="16508" spans="3:17" x14ac:dyDescent="0.25">
      <c r="C16508" s="12"/>
      <c r="D16508" s="7"/>
      <c r="P16508" s="14"/>
      <c r="Q16508" s="13"/>
    </row>
    <row r="16509" spans="3:17" x14ac:dyDescent="0.25">
      <c r="C16509" s="12"/>
      <c r="D16509" s="7"/>
      <c r="P16509" s="14"/>
      <c r="Q16509" s="13"/>
    </row>
    <row r="16510" spans="3:17" x14ac:dyDescent="0.25">
      <c r="C16510" s="12"/>
      <c r="D16510" s="7"/>
      <c r="P16510" s="14"/>
      <c r="Q16510" s="13"/>
    </row>
    <row r="16511" spans="3:17" x14ac:dyDescent="0.25">
      <c r="C16511" s="12"/>
      <c r="D16511" s="7"/>
      <c r="P16511" s="14"/>
      <c r="Q16511" s="13"/>
    </row>
    <row r="16512" spans="3:17" x14ac:dyDescent="0.25">
      <c r="C16512" s="12"/>
      <c r="D16512" s="7"/>
      <c r="P16512" s="14"/>
      <c r="Q16512" s="13"/>
    </row>
    <row r="16513" spans="3:17" x14ac:dyDescent="0.25">
      <c r="C16513" s="12"/>
      <c r="D16513" s="7"/>
      <c r="P16513" s="14"/>
      <c r="Q16513" s="13"/>
    </row>
    <row r="16514" spans="3:17" x14ac:dyDescent="0.25">
      <c r="C16514" s="12"/>
      <c r="D16514" s="7"/>
      <c r="P16514" s="14"/>
      <c r="Q16514" s="13"/>
    </row>
    <row r="16515" spans="3:17" x14ac:dyDescent="0.25">
      <c r="C16515" s="12"/>
      <c r="D16515" s="7"/>
      <c r="P16515" s="14"/>
      <c r="Q16515" s="13"/>
    </row>
    <row r="16516" spans="3:17" x14ac:dyDescent="0.25">
      <c r="C16516" s="12"/>
      <c r="D16516" s="7"/>
      <c r="P16516" s="14"/>
      <c r="Q16516" s="13"/>
    </row>
    <row r="16517" spans="3:17" x14ac:dyDescent="0.25">
      <c r="C16517" s="12"/>
      <c r="D16517" s="7"/>
      <c r="P16517" s="14"/>
      <c r="Q16517" s="13"/>
    </row>
    <row r="16518" spans="3:17" x14ac:dyDescent="0.25">
      <c r="C16518" s="12"/>
      <c r="D16518" s="7"/>
      <c r="P16518" s="14"/>
      <c r="Q16518" s="13"/>
    </row>
    <row r="16519" spans="3:17" x14ac:dyDescent="0.25">
      <c r="C16519" s="12"/>
      <c r="D16519" s="7"/>
      <c r="P16519" s="14"/>
      <c r="Q16519" s="13"/>
    </row>
    <row r="16520" spans="3:17" x14ac:dyDescent="0.25">
      <c r="C16520" s="12"/>
      <c r="D16520" s="7"/>
      <c r="P16520" s="14"/>
      <c r="Q16520" s="13"/>
    </row>
    <row r="16521" spans="3:17" x14ac:dyDescent="0.25">
      <c r="C16521" s="12"/>
      <c r="D16521" s="7"/>
      <c r="P16521" s="14"/>
      <c r="Q16521" s="13"/>
    </row>
    <row r="16522" spans="3:17" x14ac:dyDescent="0.25">
      <c r="C16522" s="12"/>
      <c r="D16522" s="7"/>
      <c r="P16522" s="14"/>
      <c r="Q16522" s="13"/>
    </row>
    <row r="16523" spans="3:17" x14ac:dyDescent="0.25">
      <c r="C16523" s="12"/>
      <c r="D16523" s="7"/>
      <c r="P16523" s="14"/>
      <c r="Q16523" s="13"/>
    </row>
    <row r="16524" spans="3:17" x14ac:dyDescent="0.25">
      <c r="C16524" s="12"/>
      <c r="D16524" s="7"/>
      <c r="P16524" s="14"/>
      <c r="Q16524" s="13"/>
    </row>
    <row r="16525" spans="3:17" x14ac:dyDescent="0.25">
      <c r="C16525" s="12"/>
      <c r="D16525" s="7"/>
      <c r="P16525" s="14"/>
      <c r="Q16525" s="13"/>
    </row>
    <row r="16526" spans="3:17" x14ac:dyDescent="0.25">
      <c r="C16526" s="12"/>
      <c r="D16526" s="7"/>
      <c r="P16526" s="14"/>
      <c r="Q16526" s="13"/>
    </row>
    <row r="16527" spans="3:17" x14ac:dyDescent="0.25">
      <c r="C16527" s="12"/>
      <c r="D16527" s="7"/>
      <c r="P16527" s="14"/>
      <c r="Q16527" s="13"/>
    </row>
    <row r="16528" spans="3:17" x14ac:dyDescent="0.25">
      <c r="C16528" s="12"/>
      <c r="D16528" s="7"/>
      <c r="P16528" s="14"/>
      <c r="Q16528" s="13"/>
    </row>
    <row r="16529" spans="3:17" x14ac:dyDescent="0.25">
      <c r="C16529" s="12"/>
      <c r="D16529" s="7"/>
      <c r="P16529" s="14"/>
      <c r="Q16529" s="13"/>
    </row>
    <row r="16530" spans="3:17" x14ac:dyDescent="0.25">
      <c r="C16530" s="12"/>
      <c r="D16530" s="7"/>
      <c r="P16530" s="14"/>
      <c r="Q16530" s="13"/>
    </row>
    <row r="16531" spans="3:17" x14ac:dyDescent="0.25">
      <c r="C16531" s="12"/>
      <c r="D16531" s="7"/>
      <c r="P16531" s="14"/>
      <c r="Q16531" s="13"/>
    </row>
    <row r="16532" spans="3:17" x14ac:dyDescent="0.25">
      <c r="C16532" s="12"/>
      <c r="D16532" s="7"/>
      <c r="P16532" s="14"/>
      <c r="Q16532" s="13"/>
    </row>
    <row r="16533" spans="3:17" x14ac:dyDescent="0.25">
      <c r="C16533" s="12"/>
      <c r="D16533" s="7"/>
      <c r="P16533" s="14"/>
      <c r="Q16533" s="13"/>
    </row>
    <row r="16534" spans="3:17" x14ac:dyDescent="0.25">
      <c r="C16534" s="12"/>
      <c r="D16534" s="7"/>
      <c r="P16534" s="14"/>
      <c r="Q16534" s="13"/>
    </row>
    <row r="16535" spans="3:17" x14ac:dyDescent="0.25">
      <c r="C16535" s="12"/>
      <c r="D16535" s="7"/>
      <c r="P16535" s="14"/>
      <c r="Q16535" s="13"/>
    </row>
    <row r="16536" spans="3:17" x14ac:dyDescent="0.25">
      <c r="C16536" s="12"/>
      <c r="D16536" s="7"/>
      <c r="P16536" s="14"/>
      <c r="Q16536" s="13"/>
    </row>
    <row r="16537" spans="3:17" x14ac:dyDescent="0.25">
      <c r="C16537" s="12"/>
      <c r="D16537" s="7"/>
      <c r="P16537" s="14"/>
      <c r="Q16537" s="13"/>
    </row>
    <row r="16538" spans="3:17" x14ac:dyDescent="0.25">
      <c r="C16538" s="12"/>
      <c r="D16538" s="7"/>
      <c r="P16538" s="14"/>
      <c r="Q16538" s="13"/>
    </row>
    <row r="16539" spans="3:17" x14ac:dyDescent="0.25">
      <c r="C16539" s="12"/>
      <c r="D16539" s="7"/>
      <c r="P16539" s="14"/>
      <c r="Q16539" s="13"/>
    </row>
    <row r="16540" spans="3:17" x14ac:dyDescent="0.25">
      <c r="C16540" s="12"/>
      <c r="D16540" s="7"/>
      <c r="P16540" s="14"/>
      <c r="Q16540" s="13"/>
    </row>
    <row r="16541" spans="3:17" x14ac:dyDescent="0.25">
      <c r="C16541" s="12"/>
      <c r="D16541" s="7"/>
      <c r="P16541" s="14"/>
      <c r="Q16541" s="13"/>
    </row>
    <row r="16542" spans="3:17" x14ac:dyDescent="0.25">
      <c r="C16542" s="12"/>
      <c r="D16542" s="7"/>
      <c r="P16542" s="14"/>
      <c r="Q16542" s="13"/>
    </row>
    <row r="16543" spans="3:17" x14ac:dyDescent="0.25">
      <c r="C16543" s="12"/>
      <c r="D16543" s="7"/>
      <c r="P16543" s="14"/>
      <c r="Q16543" s="13"/>
    </row>
    <row r="16544" spans="3:17" x14ac:dyDescent="0.25">
      <c r="C16544" s="12"/>
      <c r="D16544" s="7"/>
      <c r="P16544" s="14"/>
      <c r="Q16544" s="13"/>
    </row>
    <row r="16545" spans="3:17" x14ac:dyDescent="0.25">
      <c r="C16545" s="12"/>
      <c r="D16545" s="7"/>
      <c r="P16545" s="14"/>
      <c r="Q16545" s="13"/>
    </row>
    <row r="16546" spans="3:17" x14ac:dyDescent="0.25">
      <c r="C16546" s="12"/>
      <c r="D16546" s="7"/>
      <c r="P16546" s="14"/>
      <c r="Q16546" s="13"/>
    </row>
    <row r="16547" spans="3:17" x14ac:dyDescent="0.25">
      <c r="C16547" s="12"/>
      <c r="D16547" s="7"/>
      <c r="P16547" s="14"/>
      <c r="Q16547" s="13"/>
    </row>
    <row r="16548" spans="3:17" x14ac:dyDescent="0.25">
      <c r="C16548" s="12"/>
      <c r="D16548" s="7"/>
      <c r="P16548" s="14"/>
      <c r="Q16548" s="13"/>
    </row>
    <row r="16549" spans="3:17" x14ac:dyDescent="0.25">
      <c r="C16549" s="12"/>
      <c r="D16549" s="7"/>
      <c r="P16549" s="14"/>
      <c r="Q16549" s="13"/>
    </row>
    <row r="16550" spans="3:17" x14ac:dyDescent="0.25">
      <c r="C16550" s="12"/>
      <c r="D16550" s="7"/>
      <c r="P16550" s="14"/>
      <c r="Q16550" s="13"/>
    </row>
    <row r="16551" spans="3:17" x14ac:dyDescent="0.25">
      <c r="C16551" s="12"/>
      <c r="D16551" s="7"/>
      <c r="P16551" s="14"/>
      <c r="Q16551" s="13"/>
    </row>
    <row r="16552" spans="3:17" x14ac:dyDescent="0.25">
      <c r="C16552" s="12"/>
      <c r="D16552" s="7"/>
      <c r="P16552" s="14"/>
      <c r="Q16552" s="13"/>
    </row>
    <row r="16553" spans="3:17" x14ac:dyDescent="0.25">
      <c r="C16553" s="12"/>
      <c r="D16553" s="7"/>
      <c r="P16553" s="14"/>
      <c r="Q16553" s="13"/>
    </row>
    <row r="16554" spans="3:17" x14ac:dyDescent="0.25">
      <c r="C16554" s="12"/>
      <c r="D16554" s="7"/>
      <c r="P16554" s="14"/>
      <c r="Q16554" s="13"/>
    </row>
    <row r="16555" spans="3:17" x14ac:dyDescent="0.25">
      <c r="C16555" s="12"/>
      <c r="D16555" s="7"/>
      <c r="P16555" s="14"/>
      <c r="Q16555" s="13"/>
    </row>
    <row r="16556" spans="3:17" x14ac:dyDescent="0.25">
      <c r="C16556" s="12"/>
      <c r="D16556" s="7"/>
      <c r="P16556" s="14"/>
      <c r="Q16556" s="13"/>
    </row>
    <row r="16557" spans="3:17" x14ac:dyDescent="0.25">
      <c r="C16557" s="12"/>
      <c r="D16557" s="7"/>
      <c r="P16557" s="14"/>
      <c r="Q16557" s="13"/>
    </row>
    <row r="16558" spans="3:17" x14ac:dyDescent="0.25">
      <c r="C16558" s="12"/>
      <c r="D16558" s="7"/>
      <c r="P16558" s="14"/>
      <c r="Q16558" s="13"/>
    </row>
    <row r="16559" spans="3:17" x14ac:dyDescent="0.25">
      <c r="C16559" s="12"/>
      <c r="D16559" s="7"/>
      <c r="P16559" s="14"/>
      <c r="Q16559" s="13"/>
    </row>
    <row r="16560" spans="3:17" x14ac:dyDescent="0.25">
      <c r="C16560" s="12"/>
      <c r="D16560" s="7"/>
      <c r="P16560" s="14"/>
      <c r="Q16560" s="13"/>
    </row>
    <row r="16561" spans="3:17" x14ac:dyDescent="0.25">
      <c r="C16561" s="12"/>
      <c r="D16561" s="7"/>
      <c r="P16561" s="14"/>
      <c r="Q16561" s="13"/>
    </row>
    <row r="16562" spans="3:17" x14ac:dyDescent="0.25">
      <c r="C16562" s="12"/>
      <c r="D16562" s="7"/>
      <c r="P16562" s="14"/>
      <c r="Q16562" s="13"/>
    </row>
    <row r="16563" spans="3:17" x14ac:dyDescent="0.25">
      <c r="C16563" s="12"/>
      <c r="D16563" s="7"/>
      <c r="P16563" s="14"/>
      <c r="Q16563" s="13"/>
    </row>
    <row r="16564" spans="3:17" x14ac:dyDescent="0.25">
      <c r="C16564" s="12"/>
      <c r="D16564" s="7"/>
      <c r="P16564" s="14"/>
      <c r="Q16564" s="13"/>
    </row>
    <row r="16565" spans="3:17" x14ac:dyDescent="0.25">
      <c r="C16565" s="12"/>
      <c r="D16565" s="7"/>
      <c r="P16565" s="14"/>
      <c r="Q16565" s="13"/>
    </row>
    <row r="16566" spans="3:17" x14ac:dyDescent="0.25">
      <c r="C16566" s="12"/>
      <c r="D16566" s="7"/>
      <c r="P16566" s="14"/>
      <c r="Q16566" s="13"/>
    </row>
    <row r="16567" spans="3:17" x14ac:dyDescent="0.25">
      <c r="C16567" s="12"/>
      <c r="D16567" s="7"/>
      <c r="P16567" s="14"/>
      <c r="Q16567" s="13"/>
    </row>
    <row r="16568" spans="3:17" x14ac:dyDescent="0.25">
      <c r="C16568" s="12"/>
      <c r="D16568" s="7"/>
      <c r="P16568" s="14"/>
      <c r="Q16568" s="13"/>
    </row>
    <row r="16569" spans="3:17" x14ac:dyDescent="0.25">
      <c r="C16569" s="12"/>
      <c r="D16569" s="7"/>
      <c r="P16569" s="14"/>
      <c r="Q16569" s="13"/>
    </row>
    <row r="16570" spans="3:17" x14ac:dyDescent="0.25">
      <c r="C16570" s="12"/>
      <c r="D16570" s="7"/>
      <c r="P16570" s="14"/>
      <c r="Q16570" s="13"/>
    </row>
    <row r="16571" spans="3:17" x14ac:dyDescent="0.25">
      <c r="C16571" s="12"/>
      <c r="D16571" s="7"/>
      <c r="P16571" s="14"/>
      <c r="Q16571" s="13"/>
    </row>
    <row r="16572" spans="3:17" x14ac:dyDescent="0.25">
      <c r="C16572" s="12"/>
      <c r="D16572" s="7"/>
      <c r="P16572" s="14"/>
      <c r="Q16572" s="13"/>
    </row>
    <row r="16573" spans="3:17" x14ac:dyDescent="0.25">
      <c r="C16573" s="12"/>
      <c r="D16573" s="7"/>
      <c r="P16573" s="14"/>
      <c r="Q16573" s="13"/>
    </row>
    <row r="16574" spans="3:17" x14ac:dyDescent="0.25">
      <c r="C16574" s="12"/>
      <c r="D16574" s="7"/>
      <c r="P16574" s="14"/>
      <c r="Q16574" s="13"/>
    </row>
    <row r="16575" spans="3:17" x14ac:dyDescent="0.25">
      <c r="C16575" s="12"/>
      <c r="D16575" s="7"/>
      <c r="P16575" s="14"/>
      <c r="Q16575" s="13"/>
    </row>
    <row r="16576" spans="3:17" x14ac:dyDescent="0.25">
      <c r="C16576" s="12"/>
      <c r="D16576" s="7"/>
      <c r="P16576" s="14"/>
      <c r="Q16576" s="13"/>
    </row>
    <row r="16577" spans="3:17" x14ac:dyDescent="0.25">
      <c r="C16577" s="12"/>
      <c r="D16577" s="7"/>
      <c r="P16577" s="14"/>
      <c r="Q16577" s="13"/>
    </row>
    <row r="16578" spans="3:17" x14ac:dyDescent="0.25">
      <c r="C16578" s="12"/>
      <c r="D16578" s="7"/>
      <c r="P16578" s="14"/>
      <c r="Q16578" s="13"/>
    </row>
    <row r="16579" spans="3:17" x14ac:dyDescent="0.25">
      <c r="C16579" s="12"/>
      <c r="D16579" s="7"/>
      <c r="P16579" s="14"/>
      <c r="Q16579" s="13"/>
    </row>
    <row r="16580" spans="3:17" x14ac:dyDescent="0.25">
      <c r="C16580" s="12"/>
      <c r="D16580" s="7"/>
      <c r="P16580" s="14"/>
      <c r="Q16580" s="13"/>
    </row>
    <row r="16581" spans="3:17" x14ac:dyDescent="0.25">
      <c r="C16581" s="12"/>
      <c r="D16581" s="7"/>
      <c r="P16581" s="14"/>
      <c r="Q16581" s="13"/>
    </row>
    <row r="16582" spans="3:17" x14ac:dyDescent="0.25">
      <c r="C16582" s="12"/>
      <c r="D16582" s="7"/>
      <c r="P16582" s="14"/>
      <c r="Q16582" s="13"/>
    </row>
    <row r="16583" spans="3:17" x14ac:dyDescent="0.25">
      <c r="C16583" s="12"/>
      <c r="D16583" s="7"/>
      <c r="P16583" s="14"/>
      <c r="Q16583" s="13"/>
    </row>
    <row r="16584" spans="3:17" x14ac:dyDescent="0.25">
      <c r="C16584" s="12"/>
      <c r="D16584" s="7"/>
      <c r="P16584" s="14"/>
      <c r="Q16584" s="13"/>
    </row>
    <row r="16585" spans="3:17" x14ac:dyDescent="0.25">
      <c r="C16585" s="12"/>
      <c r="D16585" s="7"/>
      <c r="P16585" s="14"/>
      <c r="Q16585" s="13"/>
    </row>
    <row r="16586" spans="3:17" x14ac:dyDescent="0.25">
      <c r="C16586" s="12"/>
      <c r="D16586" s="7"/>
      <c r="P16586" s="14"/>
      <c r="Q16586" s="13"/>
    </row>
    <row r="16587" spans="3:17" x14ac:dyDescent="0.25">
      <c r="C16587" s="12"/>
      <c r="D16587" s="7"/>
      <c r="P16587" s="14"/>
      <c r="Q16587" s="13"/>
    </row>
    <row r="16588" spans="3:17" x14ac:dyDescent="0.25">
      <c r="C16588" s="12"/>
      <c r="D16588" s="7"/>
      <c r="P16588" s="14"/>
      <c r="Q16588" s="13"/>
    </row>
    <row r="16589" spans="3:17" x14ac:dyDescent="0.25">
      <c r="C16589" s="12"/>
      <c r="D16589" s="7"/>
      <c r="P16589" s="14"/>
      <c r="Q16589" s="13"/>
    </row>
    <row r="16590" spans="3:17" x14ac:dyDescent="0.25">
      <c r="C16590" s="12"/>
      <c r="D16590" s="7"/>
      <c r="P16590" s="14"/>
      <c r="Q16590" s="13"/>
    </row>
    <row r="16591" spans="3:17" x14ac:dyDescent="0.25">
      <c r="C16591" s="12"/>
      <c r="D16591" s="7"/>
      <c r="P16591" s="14"/>
      <c r="Q16591" s="13"/>
    </row>
    <row r="16592" spans="3:17" x14ac:dyDescent="0.25">
      <c r="C16592" s="12"/>
      <c r="D16592" s="7"/>
      <c r="P16592" s="14"/>
      <c r="Q16592" s="13"/>
    </row>
    <row r="16593" spans="3:17" x14ac:dyDescent="0.25">
      <c r="C16593" s="12"/>
      <c r="D16593" s="7"/>
      <c r="P16593" s="14"/>
      <c r="Q16593" s="13"/>
    </row>
    <row r="16594" spans="3:17" x14ac:dyDescent="0.25">
      <c r="C16594" s="12"/>
      <c r="D16594" s="7"/>
      <c r="P16594" s="14"/>
      <c r="Q16594" s="13"/>
    </row>
    <row r="16595" spans="3:17" x14ac:dyDescent="0.25">
      <c r="C16595" s="12"/>
      <c r="D16595" s="7"/>
      <c r="P16595" s="14"/>
      <c r="Q16595" s="13"/>
    </row>
    <row r="16596" spans="3:17" x14ac:dyDescent="0.25">
      <c r="C16596" s="12"/>
      <c r="D16596" s="7"/>
      <c r="P16596" s="14"/>
      <c r="Q16596" s="13"/>
    </row>
    <row r="16597" spans="3:17" x14ac:dyDescent="0.25">
      <c r="C16597" s="12"/>
      <c r="D16597" s="7"/>
      <c r="P16597" s="14"/>
      <c r="Q16597" s="13"/>
    </row>
    <row r="16598" spans="3:17" x14ac:dyDescent="0.25">
      <c r="C16598" s="12"/>
      <c r="D16598" s="7"/>
      <c r="P16598" s="14"/>
      <c r="Q16598" s="13"/>
    </row>
    <row r="16599" spans="3:17" x14ac:dyDescent="0.25">
      <c r="C16599" s="12"/>
      <c r="D16599" s="7"/>
      <c r="P16599" s="14"/>
      <c r="Q16599" s="13"/>
    </row>
    <row r="16600" spans="3:17" x14ac:dyDescent="0.25">
      <c r="C16600" s="12"/>
      <c r="D16600" s="7"/>
      <c r="P16600" s="14"/>
      <c r="Q16600" s="13"/>
    </row>
    <row r="16601" spans="3:17" x14ac:dyDescent="0.25">
      <c r="C16601" s="12"/>
      <c r="D16601" s="7"/>
      <c r="P16601" s="14"/>
      <c r="Q16601" s="13"/>
    </row>
    <row r="16602" spans="3:17" x14ac:dyDescent="0.25">
      <c r="C16602" s="12"/>
      <c r="D16602" s="7"/>
      <c r="P16602" s="14"/>
      <c r="Q16602" s="13"/>
    </row>
    <row r="16603" spans="3:17" x14ac:dyDescent="0.25">
      <c r="C16603" s="12"/>
      <c r="D16603" s="7"/>
      <c r="P16603" s="14"/>
      <c r="Q16603" s="13"/>
    </row>
    <row r="16604" spans="3:17" x14ac:dyDescent="0.25">
      <c r="C16604" s="12"/>
      <c r="D16604" s="7"/>
      <c r="P16604" s="14"/>
      <c r="Q16604" s="13"/>
    </row>
    <row r="16605" spans="3:17" x14ac:dyDescent="0.25">
      <c r="C16605" s="12"/>
      <c r="D16605" s="7"/>
      <c r="P16605" s="14"/>
      <c r="Q16605" s="13"/>
    </row>
    <row r="16606" spans="3:17" x14ac:dyDescent="0.25">
      <c r="C16606" s="12"/>
      <c r="D16606" s="7"/>
      <c r="P16606" s="14"/>
      <c r="Q16606" s="13"/>
    </row>
    <row r="16607" spans="3:17" x14ac:dyDescent="0.25">
      <c r="C16607" s="12"/>
      <c r="D16607" s="7"/>
      <c r="P16607" s="14"/>
      <c r="Q16607" s="13"/>
    </row>
    <row r="16608" spans="3:17" x14ac:dyDescent="0.25">
      <c r="C16608" s="12"/>
      <c r="D16608" s="7"/>
      <c r="P16608" s="14"/>
      <c r="Q16608" s="13"/>
    </row>
    <row r="16609" spans="3:17" x14ac:dyDescent="0.25">
      <c r="C16609" s="12"/>
      <c r="D16609" s="7"/>
      <c r="P16609" s="14"/>
      <c r="Q16609" s="13"/>
    </row>
    <row r="16610" spans="3:17" x14ac:dyDescent="0.25">
      <c r="C16610" s="12"/>
      <c r="D16610" s="7"/>
      <c r="P16610" s="14"/>
      <c r="Q16610" s="13"/>
    </row>
    <row r="16611" spans="3:17" x14ac:dyDescent="0.25">
      <c r="C16611" s="12"/>
      <c r="D16611" s="7"/>
      <c r="P16611" s="14"/>
      <c r="Q16611" s="13"/>
    </row>
    <row r="16612" spans="3:17" x14ac:dyDescent="0.25">
      <c r="C16612" s="12"/>
      <c r="D16612" s="7"/>
      <c r="P16612" s="14"/>
      <c r="Q16612" s="13"/>
    </row>
    <row r="16613" spans="3:17" x14ac:dyDescent="0.25">
      <c r="C16613" s="12"/>
      <c r="D16613" s="7"/>
      <c r="P16613" s="14"/>
      <c r="Q16613" s="13"/>
    </row>
    <row r="16614" spans="3:17" x14ac:dyDescent="0.25">
      <c r="C16614" s="12"/>
      <c r="D16614" s="7"/>
      <c r="P16614" s="14"/>
      <c r="Q16614" s="13"/>
    </row>
    <row r="16615" spans="3:17" x14ac:dyDescent="0.25">
      <c r="C16615" s="12"/>
      <c r="D16615" s="7"/>
      <c r="P16615" s="14"/>
      <c r="Q16615" s="13"/>
    </row>
    <row r="16616" spans="3:17" x14ac:dyDescent="0.25">
      <c r="C16616" s="12"/>
      <c r="D16616" s="7"/>
      <c r="P16616" s="14"/>
      <c r="Q16616" s="13"/>
    </row>
    <row r="16617" spans="3:17" x14ac:dyDescent="0.25">
      <c r="C16617" s="12"/>
      <c r="D16617" s="7"/>
      <c r="P16617" s="14"/>
      <c r="Q16617" s="13"/>
    </row>
    <row r="16618" spans="3:17" x14ac:dyDescent="0.25">
      <c r="C16618" s="12"/>
      <c r="D16618" s="7"/>
      <c r="P16618" s="14"/>
      <c r="Q16618" s="13"/>
    </row>
    <row r="16619" spans="3:17" x14ac:dyDescent="0.25">
      <c r="C16619" s="12"/>
      <c r="D16619" s="7"/>
      <c r="P16619" s="14"/>
      <c r="Q16619" s="13"/>
    </row>
    <row r="16620" spans="3:17" x14ac:dyDescent="0.25">
      <c r="C16620" s="12"/>
      <c r="D16620" s="7"/>
      <c r="P16620" s="14"/>
      <c r="Q16620" s="13"/>
    </row>
    <row r="16621" spans="3:17" x14ac:dyDescent="0.25">
      <c r="C16621" s="12"/>
      <c r="D16621" s="7"/>
      <c r="P16621" s="14"/>
      <c r="Q16621" s="13"/>
    </row>
    <row r="16622" spans="3:17" x14ac:dyDescent="0.25">
      <c r="C16622" s="12"/>
      <c r="D16622" s="7"/>
      <c r="P16622" s="14"/>
      <c r="Q16622" s="13"/>
    </row>
    <row r="16623" spans="3:17" x14ac:dyDescent="0.25">
      <c r="C16623" s="12"/>
      <c r="D16623" s="7"/>
      <c r="P16623" s="14"/>
      <c r="Q16623" s="13"/>
    </row>
    <row r="16624" spans="3:17" x14ac:dyDescent="0.25">
      <c r="C16624" s="12"/>
      <c r="D16624" s="7"/>
      <c r="P16624" s="14"/>
      <c r="Q16624" s="13"/>
    </row>
    <row r="16625" spans="3:17" x14ac:dyDescent="0.25">
      <c r="C16625" s="12"/>
      <c r="D16625" s="7"/>
      <c r="P16625" s="14"/>
      <c r="Q16625" s="13"/>
    </row>
    <row r="16626" spans="3:17" x14ac:dyDescent="0.25">
      <c r="C16626" s="12"/>
      <c r="D16626" s="7"/>
      <c r="P16626" s="14"/>
      <c r="Q16626" s="13"/>
    </row>
    <row r="16627" spans="3:17" x14ac:dyDescent="0.25">
      <c r="C16627" s="12"/>
      <c r="D16627" s="7"/>
      <c r="P16627" s="14"/>
      <c r="Q16627" s="13"/>
    </row>
    <row r="16628" spans="3:17" x14ac:dyDescent="0.25">
      <c r="C16628" s="12"/>
      <c r="D16628" s="7"/>
      <c r="P16628" s="14"/>
      <c r="Q16628" s="13"/>
    </row>
    <row r="16629" spans="3:17" x14ac:dyDescent="0.25">
      <c r="C16629" s="12"/>
      <c r="D16629" s="7"/>
      <c r="P16629" s="14"/>
      <c r="Q16629" s="13"/>
    </row>
    <row r="16630" spans="3:17" x14ac:dyDescent="0.25">
      <c r="C16630" s="12"/>
      <c r="D16630" s="7"/>
      <c r="P16630" s="14"/>
      <c r="Q16630" s="13"/>
    </row>
    <row r="16631" spans="3:17" x14ac:dyDescent="0.25">
      <c r="C16631" s="12"/>
      <c r="D16631" s="7"/>
      <c r="P16631" s="14"/>
      <c r="Q16631" s="13"/>
    </row>
    <row r="16632" spans="3:17" x14ac:dyDescent="0.25">
      <c r="C16632" s="12"/>
      <c r="D16632" s="7"/>
      <c r="P16632" s="14"/>
      <c r="Q16632" s="13"/>
    </row>
    <row r="16633" spans="3:17" x14ac:dyDescent="0.25">
      <c r="C16633" s="12"/>
      <c r="D16633" s="7"/>
      <c r="P16633" s="14"/>
      <c r="Q16633" s="13"/>
    </row>
    <row r="16634" spans="3:17" x14ac:dyDescent="0.25">
      <c r="C16634" s="12"/>
      <c r="D16634" s="7"/>
      <c r="P16634" s="14"/>
      <c r="Q16634" s="13"/>
    </row>
    <row r="16635" spans="3:17" x14ac:dyDescent="0.25">
      <c r="C16635" s="12"/>
      <c r="D16635" s="7"/>
      <c r="P16635" s="14"/>
      <c r="Q16635" s="13"/>
    </row>
    <row r="16636" spans="3:17" x14ac:dyDescent="0.25">
      <c r="C16636" s="12"/>
      <c r="D16636" s="7"/>
      <c r="P16636" s="14"/>
      <c r="Q16636" s="13"/>
    </row>
    <row r="16637" spans="3:17" x14ac:dyDescent="0.25">
      <c r="C16637" s="12"/>
      <c r="D16637" s="7"/>
      <c r="P16637" s="14"/>
      <c r="Q16637" s="13"/>
    </row>
    <row r="16638" spans="3:17" x14ac:dyDescent="0.25">
      <c r="C16638" s="12"/>
      <c r="D16638" s="7"/>
      <c r="P16638" s="14"/>
      <c r="Q16638" s="13"/>
    </row>
    <row r="16639" spans="3:17" x14ac:dyDescent="0.25">
      <c r="C16639" s="12"/>
      <c r="D16639" s="7"/>
      <c r="P16639" s="14"/>
      <c r="Q16639" s="13"/>
    </row>
    <row r="16640" spans="3:17" x14ac:dyDescent="0.25">
      <c r="C16640" s="12"/>
      <c r="D16640" s="7"/>
      <c r="P16640" s="14"/>
      <c r="Q16640" s="13"/>
    </row>
    <row r="16641" spans="3:17" x14ac:dyDescent="0.25">
      <c r="C16641" s="12"/>
      <c r="D16641" s="7"/>
      <c r="P16641" s="14"/>
      <c r="Q16641" s="13"/>
    </row>
    <row r="16642" spans="3:17" x14ac:dyDescent="0.25">
      <c r="C16642" s="12"/>
      <c r="D16642" s="7"/>
      <c r="P16642" s="14"/>
      <c r="Q16642" s="13"/>
    </row>
    <row r="16643" spans="3:17" x14ac:dyDescent="0.25">
      <c r="C16643" s="12"/>
      <c r="D16643" s="7"/>
      <c r="P16643" s="14"/>
      <c r="Q16643" s="13"/>
    </row>
    <row r="16644" spans="3:17" x14ac:dyDescent="0.25">
      <c r="C16644" s="12"/>
      <c r="D16644" s="7"/>
      <c r="P16644" s="14"/>
      <c r="Q16644" s="13"/>
    </row>
    <row r="16645" spans="3:17" x14ac:dyDescent="0.25">
      <c r="C16645" s="12"/>
      <c r="D16645" s="7"/>
      <c r="P16645" s="14"/>
      <c r="Q16645" s="13"/>
    </row>
    <row r="16646" spans="3:17" x14ac:dyDescent="0.25">
      <c r="C16646" s="12"/>
      <c r="D16646" s="7"/>
      <c r="P16646" s="14"/>
      <c r="Q16646" s="13"/>
    </row>
    <row r="16647" spans="3:17" x14ac:dyDescent="0.25">
      <c r="C16647" s="12"/>
      <c r="D16647" s="7"/>
      <c r="P16647" s="14"/>
      <c r="Q16647" s="13"/>
    </row>
    <row r="16648" spans="3:17" x14ac:dyDescent="0.25">
      <c r="C16648" s="12"/>
      <c r="D16648" s="7"/>
      <c r="P16648" s="14"/>
      <c r="Q16648" s="13"/>
    </row>
    <row r="16649" spans="3:17" x14ac:dyDescent="0.25">
      <c r="C16649" s="12"/>
      <c r="D16649" s="7"/>
      <c r="P16649" s="14"/>
      <c r="Q16649" s="13"/>
    </row>
    <row r="16650" spans="3:17" x14ac:dyDescent="0.25">
      <c r="C16650" s="12"/>
      <c r="D16650" s="7"/>
      <c r="P16650" s="14"/>
      <c r="Q16650" s="13"/>
    </row>
    <row r="16651" spans="3:17" x14ac:dyDescent="0.25">
      <c r="C16651" s="12"/>
      <c r="D16651" s="7"/>
      <c r="P16651" s="14"/>
      <c r="Q16651" s="13"/>
    </row>
    <row r="16652" spans="3:17" x14ac:dyDescent="0.25">
      <c r="C16652" s="12"/>
      <c r="D16652" s="7"/>
      <c r="P16652" s="14"/>
      <c r="Q16652" s="13"/>
    </row>
    <row r="16653" spans="3:17" x14ac:dyDescent="0.25">
      <c r="C16653" s="12"/>
      <c r="D16653" s="7"/>
      <c r="P16653" s="14"/>
      <c r="Q16653" s="13"/>
    </row>
    <row r="16654" spans="3:17" x14ac:dyDescent="0.25">
      <c r="C16654" s="12"/>
      <c r="D16654" s="7"/>
      <c r="P16654" s="14"/>
      <c r="Q16654" s="13"/>
    </row>
    <row r="16655" spans="3:17" x14ac:dyDescent="0.25">
      <c r="C16655" s="12"/>
      <c r="D16655" s="7"/>
      <c r="P16655" s="14"/>
      <c r="Q16655" s="13"/>
    </row>
    <row r="16656" spans="3:17" x14ac:dyDescent="0.25">
      <c r="C16656" s="12"/>
      <c r="D16656" s="7"/>
      <c r="P16656" s="14"/>
      <c r="Q16656" s="13"/>
    </row>
    <row r="16657" spans="3:17" x14ac:dyDescent="0.25">
      <c r="C16657" s="12"/>
      <c r="D16657" s="7"/>
      <c r="P16657" s="14"/>
      <c r="Q16657" s="13"/>
    </row>
    <row r="16658" spans="3:17" x14ac:dyDescent="0.25">
      <c r="C16658" s="12"/>
      <c r="D16658" s="7"/>
      <c r="P16658" s="14"/>
      <c r="Q16658" s="13"/>
    </row>
    <row r="16659" spans="3:17" x14ac:dyDescent="0.25">
      <c r="C16659" s="12"/>
      <c r="D16659" s="7"/>
      <c r="P16659" s="14"/>
      <c r="Q16659" s="13"/>
    </row>
    <row r="16660" spans="3:17" x14ac:dyDescent="0.25">
      <c r="C16660" s="12"/>
      <c r="D16660" s="7"/>
      <c r="P16660" s="14"/>
      <c r="Q16660" s="13"/>
    </row>
    <row r="16661" spans="3:17" x14ac:dyDescent="0.25">
      <c r="C16661" s="12"/>
      <c r="D16661" s="7"/>
      <c r="P16661" s="14"/>
      <c r="Q16661" s="13"/>
    </row>
    <row r="16662" spans="3:17" x14ac:dyDescent="0.25">
      <c r="C16662" s="12"/>
      <c r="D16662" s="7"/>
      <c r="P16662" s="14"/>
      <c r="Q16662" s="13"/>
    </row>
    <row r="16663" spans="3:17" x14ac:dyDescent="0.25">
      <c r="C16663" s="12"/>
      <c r="D16663" s="7"/>
      <c r="P16663" s="14"/>
      <c r="Q16663" s="13"/>
    </row>
    <row r="16664" spans="3:17" x14ac:dyDescent="0.25">
      <c r="C16664" s="12"/>
      <c r="D16664" s="7"/>
      <c r="P16664" s="14"/>
      <c r="Q16664" s="13"/>
    </row>
    <row r="16665" spans="3:17" x14ac:dyDescent="0.25">
      <c r="C16665" s="12"/>
      <c r="D16665" s="7"/>
      <c r="P16665" s="14"/>
      <c r="Q16665" s="13"/>
    </row>
    <row r="16666" spans="3:17" x14ac:dyDescent="0.25">
      <c r="C16666" s="12"/>
      <c r="D16666" s="7"/>
      <c r="P16666" s="14"/>
      <c r="Q16666" s="13"/>
    </row>
    <row r="16667" spans="3:17" x14ac:dyDescent="0.25">
      <c r="C16667" s="12"/>
      <c r="D16667" s="7"/>
      <c r="P16667" s="14"/>
      <c r="Q16667" s="13"/>
    </row>
    <row r="16668" spans="3:17" x14ac:dyDescent="0.25">
      <c r="C16668" s="12"/>
      <c r="D16668" s="7"/>
      <c r="P16668" s="14"/>
      <c r="Q16668" s="13"/>
    </row>
    <row r="16669" spans="3:17" x14ac:dyDescent="0.25">
      <c r="C16669" s="12"/>
      <c r="D16669" s="7"/>
      <c r="P16669" s="14"/>
      <c r="Q16669" s="13"/>
    </row>
    <row r="16670" spans="3:17" x14ac:dyDescent="0.25">
      <c r="C16670" s="12"/>
      <c r="D16670" s="7"/>
      <c r="P16670" s="14"/>
      <c r="Q16670" s="13"/>
    </row>
    <row r="16671" spans="3:17" x14ac:dyDescent="0.25">
      <c r="C16671" s="12"/>
      <c r="D16671" s="7"/>
      <c r="P16671" s="14"/>
      <c r="Q16671" s="13"/>
    </row>
    <row r="16672" spans="3:17" x14ac:dyDescent="0.25">
      <c r="C16672" s="12"/>
      <c r="D16672" s="7"/>
      <c r="P16672" s="14"/>
      <c r="Q16672" s="13"/>
    </row>
    <row r="16673" spans="3:17" x14ac:dyDescent="0.25">
      <c r="C16673" s="12"/>
      <c r="D16673" s="7"/>
      <c r="P16673" s="14"/>
      <c r="Q16673" s="13"/>
    </row>
    <row r="16674" spans="3:17" x14ac:dyDescent="0.25">
      <c r="C16674" s="12"/>
      <c r="D16674" s="7"/>
      <c r="P16674" s="14"/>
      <c r="Q16674" s="13"/>
    </row>
    <row r="16675" spans="3:17" x14ac:dyDescent="0.25">
      <c r="C16675" s="12"/>
      <c r="D16675" s="7"/>
      <c r="P16675" s="14"/>
      <c r="Q16675" s="13"/>
    </row>
    <row r="16676" spans="3:17" x14ac:dyDescent="0.25">
      <c r="C16676" s="12"/>
      <c r="D16676" s="7"/>
      <c r="P16676" s="14"/>
      <c r="Q16676" s="13"/>
    </row>
    <row r="16677" spans="3:17" x14ac:dyDescent="0.25">
      <c r="C16677" s="12"/>
      <c r="D16677" s="7"/>
      <c r="P16677" s="14"/>
      <c r="Q16677" s="13"/>
    </row>
    <row r="16678" spans="3:17" x14ac:dyDescent="0.25">
      <c r="C16678" s="12"/>
      <c r="D16678" s="7"/>
      <c r="P16678" s="14"/>
      <c r="Q16678" s="13"/>
    </row>
    <row r="16679" spans="3:17" x14ac:dyDescent="0.25">
      <c r="C16679" s="12"/>
      <c r="D16679" s="7"/>
      <c r="P16679" s="14"/>
      <c r="Q16679" s="13"/>
    </row>
    <row r="16680" spans="3:17" x14ac:dyDescent="0.25">
      <c r="C16680" s="12"/>
      <c r="D16680" s="7"/>
      <c r="P16680" s="14"/>
      <c r="Q16680" s="13"/>
    </row>
    <row r="16681" spans="3:17" x14ac:dyDescent="0.25">
      <c r="C16681" s="12"/>
      <c r="D16681" s="7"/>
      <c r="P16681" s="14"/>
      <c r="Q16681" s="13"/>
    </row>
    <row r="16682" spans="3:17" x14ac:dyDescent="0.25">
      <c r="C16682" s="12"/>
      <c r="D16682" s="7"/>
      <c r="P16682" s="14"/>
      <c r="Q16682" s="13"/>
    </row>
    <row r="16683" spans="3:17" x14ac:dyDescent="0.25">
      <c r="C16683" s="12"/>
      <c r="D16683" s="7"/>
      <c r="P16683" s="14"/>
      <c r="Q16683" s="13"/>
    </row>
    <row r="16684" spans="3:17" x14ac:dyDescent="0.25">
      <c r="C16684" s="12"/>
      <c r="D16684" s="7"/>
      <c r="P16684" s="14"/>
      <c r="Q16684" s="13"/>
    </row>
    <row r="16685" spans="3:17" x14ac:dyDescent="0.25">
      <c r="C16685" s="12"/>
      <c r="D16685" s="7"/>
      <c r="P16685" s="14"/>
      <c r="Q16685" s="13"/>
    </row>
    <row r="16686" spans="3:17" x14ac:dyDescent="0.25">
      <c r="C16686" s="12"/>
      <c r="D16686" s="7"/>
      <c r="P16686" s="14"/>
      <c r="Q16686" s="13"/>
    </row>
    <row r="16687" spans="3:17" x14ac:dyDescent="0.25">
      <c r="C16687" s="12"/>
      <c r="D16687" s="7"/>
      <c r="P16687" s="14"/>
      <c r="Q16687" s="13"/>
    </row>
    <row r="16688" spans="3:17" x14ac:dyDescent="0.25">
      <c r="C16688" s="12"/>
      <c r="D16688" s="7"/>
      <c r="P16688" s="14"/>
      <c r="Q16688" s="13"/>
    </row>
    <row r="16689" spans="3:17" x14ac:dyDescent="0.25">
      <c r="C16689" s="12"/>
      <c r="D16689" s="7"/>
      <c r="P16689" s="14"/>
      <c r="Q16689" s="13"/>
    </row>
    <row r="16690" spans="3:17" x14ac:dyDescent="0.25">
      <c r="C16690" s="12"/>
      <c r="D16690" s="7"/>
      <c r="P16690" s="14"/>
      <c r="Q16690" s="13"/>
    </row>
    <row r="16691" spans="3:17" x14ac:dyDescent="0.25">
      <c r="C16691" s="12"/>
      <c r="D16691" s="7"/>
      <c r="P16691" s="14"/>
      <c r="Q16691" s="13"/>
    </row>
    <row r="16692" spans="3:17" x14ac:dyDescent="0.25">
      <c r="C16692" s="12"/>
      <c r="D16692" s="7"/>
      <c r="P16692" s="14"/>
      <c r="Q16692" s="13"/>
    </row>
    <row r="16693" spans="3:17" x14ac:dyDescent="0.25">
      <c r="C16693" s="12"/>
      <c r="D16693" s="7"/>
      <c r="P16693" s="14"/>
      <c r="Q16693" s="13"/>
    </row>
    <row r="16694" spans="3:17" x14ac:dyDescent="0.25">
      <c r="C16694" s="12"/>
      <c r="D16694" s="7"/>
      <c r="P16694" s="14"/>
      <c r="Q16694" s="13"/>
    </row>
    <row r="16695" spans="3:17" x14ac:dyDescent="0.25">
      <c r="C16695" s="12"/>
      <c r="D16695" s="7"/>
      <c r="P16695" s="14"/>
      <c r="Q16695" s="13"/>
    </row>
    <row r="16696" spans="3:17" x14ac:dyDescent="0.25">
      <c r="C16696" s="12"/>
      <c r="D16696" s="7"/>
      <c r="P16696" s="14"/>
      <c r="Q16696" s="13"/>
    </row>
    <row r="16697" spans="3:17" x14ac:dyDescent="0.25">
      <c r="C16697" s="12"/>
      <c r="D16697" s="7"/>
      <c r="P16697" s="14"/>
      <c r="Q16697" s="13"/>
    </row>
    <row r="16698" spans="3:17" x14ac:dyDescent="0.25">
      <c r="C16698" s="12"/>
      <c r="D16698" s="7"/>
      <c r="P16698" s="14"/>
      <c r="Q16698" s="13"/>
    </row>
    <row r="16699" spans="3:17" x14ac:dyDescent="0.25">
      <c r="C16699" s="12"/>
      <c r="D16699" s="7"/>
      <c r="P16699" s="14"/>
      <c r="Q16699" s="13"/>
    </row>
    <row r="16700" spans="3:17" x14ac:dyDescent="0.25">
      <c r="C16700" s="12"/>
      <c r="D16700" s="7"/>
      <c r="P16700" s="14"/>
      <c r="Q16700" s="13"/>
    </row>
    <row r="16701" spans="3:17" x14ac:dyDescent="0.25">
      <c r="C16701" s="12"/>
      <c r="D16701" s="7"/>
      <c r="P16701" s="14"/>
      <c r="Q16701" s="13"/>
    </row>
    <row r="16702" spans="3:17" x14ac:dyDescent="0.25">
      <c r="C16702" s="12"/>
      <c r="D16702" s="7"/>
      <c r="P16702" s="14"/>
      <c r="Q16702" s="13"/>
    </row>
    <row r="16703" spans="3:17" x14ac:dyDescent="0.25">
      <c r="C16703" s="12"/>
      <c r="D16703" s="7"/>
      <c r="P16703" s="14"/>
      <c r="Q16703" s="13"/>
    </row>
    <row r="16704" spans="3:17" x14ac:dyDescent="0.25">
      <c r="C16704" s="12"/>
      <c r="D16704" s="7"/>
      <c r="P16704" s="14"/>
      <c r="Q16704" s="13"/>
    </row>
    <row r="16705" spans="3:17" x14ac:dyDescent="0.25">
      <c r="C16705" s="12"/>
      <c r="D16705" s="7"/>
      <c r="P16705" s="14"/>
      <c r="Q16705" s="13"/>
    </row>
    <row r="16706" spans="3:17" x14ac:dyDescent="0.25">
      <c r="C16706" s="12"/>
      <c r="D16706" s="7"/>
      <c r="P16706" s="14"/>
      <c r="Q16706" s="13"/>
    </row>
    <row r="16707" spans="3:17" x14ac:dyDescent="0.25">
      <c r="C16707" s="12"/>
      <c r="D16707" s="7"/>
      <c r="P16707" s="14"/>
      <c r="Q16707" s="13"/>
    </row>
    <row r="16708" spans="3:17" x14ac:dyDescent="0.25">
      <c r="C16708" s="12"/>
      <c r="D16708" s="7"/>
      <c r="P16708" s="14"/>
      <c r="Q16708" s="13"/>
    </row>
    <row r="16709" spans="3:17" x14ac:dyDescent="0.25">
      <c r="C16709" s="12"/>
      <c r="D16709" s="7"/>
      <c r="P16709" s="14"/>
      <c r="Q16709" s="13"/>
    </row>
    <row r="16710" spans="3:17" x14ac:dyDescent="0.25">
      <c r="C16710" s="12"/>
      <c r="D16710" s="7"/>
      <c r="P16710" s="14"/>
      <c r="Q16710" s="13"/>
    </row>
    <row r="16711" spans="3:17" x14ac:dyDescent="0.25">
      <c r="C16711" s="12"/>
      <c r="D16711" s="7"/>
      <c r="P16711" s="14"/>
      <c r="Q16711" s="13"/>
    </row>
    <row r="16712" spans="3:17" x14ac:dyDescent="0.25">
      <c r="C16712" s="12"/>
      <c r="D16712" s="7"/>
      <c r="P16712" s="14"/>
      <c r="Q16712" s="13"/>
    </row>
    <row r="16713" spans="3:17" x14ac:dyDescent="0.25">
      <c r="C16713" s="12"/>
      <c r="D16713" s="7"/>
      <c r="P16713" s="14"/>
      <c r="Q16713" s="13"/>
    </row>
    <row r="16714" spans="3:17" x14ac:dyDescent="0.25">
      <c r="C16714" s="12"/>
      <c r="D16714" s="7"/>
      <c r="P16714" s="14"/>
      <c r="Q16714" s="13"/>
    </row>
    <row r="16715" spans="3:17" x14ac:dyDescent="0.25">
      <c r="C16715" s="12"/>
      <c r="D16715" s="7"/>
      <c r="P16715" s="14"/>
      <c r="Q16715" s="13"/>
    </row>
    <row r="16716" spans="3:17" x14ac:dyDescent="0.25">
      <c r="C16716" s="12"/>
      <c r="D16716" s="7"/>
      <c r="P16716" s="14"/>
      <c r="Q16716" s="13"/>
    </row>
    <row r="16717" spans="3:17" x14ac:dyDescent="0.25">
      <c r="C16717" s="12"/>
      <c r="D16717" s="7"/>
      <c r="P16717" s="14"/>
      <c r="Q16717" s="13"/>
    </row>
    <row r="16718" spans="3:17" x14ac:dyDescent="0.25">
      <c r="C16718" s="12"/>
      <c r="D16718" s="7"/>
      <c r="P16718" s="14"/>
      <c r="Q16718" s="13"/>
    </row>
    <row r="16719" spans="3:17" x14ac:dyDescent="0.25">
      <c r="C16719" s="12"/>
      <c r="D16719" s="7"/>
      <c r="P16719" s="14"/>
      <c r="Q16719" s="13"/>
    </row>
    <row r="16720" spans="3:17" x14ac:dyDescent="0.25">
      <c r="C16720" s="12"/>
      <c r="D16720" s="7"/>
      <c r="P16720" s="14"/>
      <c r="Q16720" s="13"/>
    </row>
    <row r="16721" spans="3:17" x14ac:dyDescent="0.25">
      <c r="C16721" s="12"/>
      <c r="D16721" s="7"/>
      <c r="P16721" s="14"/>
      <c r="Q16721" s="13"/>
    </row>
    <row r="16722" spans="3:17" x14ac:dyDescent="0.25">
      <c r="C16722" s="12"/>
      <c r="D16722" s="7"/>
      <c r="P16722" s="14"/>
      <c r="Q16722" s="13"/>
    </row>
    <row r="16723" spans="3:17" x14ac:dyDescent="0.25">
      <c r="C16723" s="12"/>
      <c r="D16723" s="7"/>
      <c r="P16723" s="14"/>
      <c r="Q16723" s="13"/>
    </row>
    <row r="16724" spans="3:17" x14ac:dyDescent="0.25">
      <c r="C16724" s="12"/>
      <c r="D16724" s="7"/>
      <c r="P16724" s="14"/>
      <c r="Q16724" s="13"/>
    </row>
    <row r="16725" spans="3:17" x14ac:dyDescent="0.25">
      <c r="C16725" s="12"/>
      <c r="D16725" s="7"/>
      <c r="P16725" s="14"/>
      <c r="Q16725" s="13"/>
    </row>
    <row r="16726" spans="3:17" x14ac:dyDescent="0.25">
      <c r="C16726" s="12"/>
      <c r="D16726" s="7"/>
      <c r="P16726" s="14"/>
      <c r="Q16726" s="13"/>
    </row>
    <row r="16727" spans="3:17" x14ac:dyDescent="0.25">
      <c r="C16727" s="12"/>
      <c r="D16727" s="7"/>
      <c r="P16727" s="14"/>
      <c r="Q16727" s="13"/>
    </row>
    <row r="16728" spans="3:17" x14ac:dyDescent="0.25">
      <c r="C16728" s="12"/>
      <c r="D16728" s="7"/>
      <c r="P16728" s="14"/>
      <c r="Q16728" s="13"/>
    </row>
    <row r="16729" spans="3:17" x14ac:dyDescent="0.25">
      <c r="C16729" s="12"/>
      <c r="D16729" s="7"/>
      <c r="P16729" s="14"/>
      <c r="Q16729" s="13"/>
    </row>
    <row r="16730" spans="3:17" x14ac:dyDescent="0.25">
      <c r="C16730" s="12"/>
      <c r="D16730" s="7"/>
      <c r="P16730" s="14"/>
      <c r="Q16730" s="13"/>
    </row>
    <row r="16731" spans="3:17" x14ac:dyDescent="0.25">
      <c r="C16731" s="12"/>
      <c r="D16731" s="7"/>
      <c r="P16731" s="14"/>
      <c r="Q16731" s="13"/>
    </row>
    <row r="16732" spans="3:17" x14ac:dyDescent="0.25">
      <c r="C16732" s="12"/>
      <c r="D16732" s="7"/>
      <c r="P16732" s="14"/>
      <c r="Q16732" s="13"/>
    </row>
    <row r="16733" spans="3:17" x14ac:dyDescent="0.25">
      <c r="C16733" s="12"/>
      <c r="D16733" s="7"/>
      <c r="P16733" s="14"/>
      <c r="Q16733" s="13"/>
    </row>
    <row r="16734" spans="3:17" x14ac:dyDescent="0.25">
      <c r="C16734" s="12"/>
      <c r="D16734" s="7"/>
      <c r="P16734" s="14"/>
      <c r="Q16734" s="13"/>
    </row>
    <row r="16735" spans="3:17" x14ac:dyDescent="0.25">
      <c r="C16735" s="12"/>
      <c r="D16735" s="7"/>
      <c r="P16735" s="14"/>
      <c r="Q16735" s="13"/>
    </row>
    <row r="16736" spans="3:17" x14ac:dyDescent="0.25">
      <c r="C16736" s="12"/>
      <c r="D16736" s="7"/>
      <c r="P16736" s="14"/>
      <c r="Q16736" s="13"/>
    </row>
    <row r="16737" spans="3:17" x14ac:dyDescent="0.25">
      <c r="C16737" s="12"/>
      <c r="D16737" s="7"/>
      <c r="P16737" s="14"/>
      <c r="Q16737" s="13"/>
    </row>
    <row r="16738" spans="3:17" x14ac:dyDescent="0.25">
      <c r="C16738" s="12"/>
      <c r="D16738" s="7"/>
      <c r="P16738" s="14"/>
      <c r="Q16738" s="13"/>
    </row>
    <row r="16739" spans="3:17" x14ac:dyDescent="0.25">
      <c r="C16739" s="12"/>
      <c r="D16739" s="7"/>
      <c r="P16739" s="14"/>
      <c r="Q16739" s="13"/>
    </row>
    <row r="16740" spans="3:17" x14ac:dyDescent="0.25">
      <c r="C16740" s="12"/>
      <c r="D16740" s="7"/>
      <c r="P16740" s="14"/>
      <c r="Q16740" s="13"/>
    </row>
    <row r="16741" spans="3:17" x14ac:dyDescent="0.25">
      <c r="C16741" s="12"/>
      <c r="D16741" s="7"/>
      <c r="P16741" s="14"/>
      <c r="Q16741" s="13"/>
    </row>
    <row r="16742" spans="3:17" x14ac:dyDescent="0.25">
      <c r="C16742" s="12"/>
      <c r="D16742" s="7"/>
      <c r="P16742" s="14"/>
      <c r="Q16742" s="13"/>
    </row>
    <row r="16743" spans="3:17" x14ac:dyDescent="0.25">
      <c r="C16743" s="12"/>
      <c r="D16743" s="7"/>
      <c r="P16743" s="14"/>
      <c r="Q16743" s="13"/>
    </row>
    <row r="16744" spans="3:17" x14ac:dyDescent="0.25">
      <c r="C16744" s="12"/>
      <c r="D16744" s="7"/>
      <c r="P16744" s="14"/>
      <c r="Q16744" s="13"/>
    </row>
    <row r="16745" spans="3:17" x14ac:dyDescent="0.25">
      <c r="C16745" s="12"/>
      <c r="D16745" s="7"/>
      <c r="P16745" s="14"/>
      <c r="Q16745" s="13"/>
    </row>
    <row r="16746" spans="3:17" x14ac:dyDescent="0.25">
      <c r="C16746" s="12"/>
      <c r="D16746" s="7"/>
      <c r="P16746" s="14"/>
      <c r="Q16746" s="13"/>
    </row>
    <row r="16747" spans="3:17" x14ac:dyDescent="0.25">
      <c r="C16747" s="12"/>
      <c r="D16747" s="7"/>
      <c r="P16747" s="14"/>
      <c r="Q16747" s="13"/>
    </row>
    <row r="16748" spans="3:17" x14ac:dyDescent="0.25">
      <c r="C16748" s="12"/>
      <c r="D16748" s="7"/>
      <c r="P16748" s="14"/>
      <c r="Q16748" s="13"/>
    </row>
    <row r="16749" spans="3:17" x14ac:dyDescent="0.25">
      <c r="C16749" s="12"/>
      <c r="D16749" s="7"/>
      <c r="P16749" s="14"/>
      <c r="Q16749" s="13"/>
    </row>
    <row r="16750" spans="3:17" x14ac:dyDescent="0.25">
      <c r="C16750" s="12"/>
      <c r="D16750" s="7"/>
      <c r="P16750" s="14"/>
      <c r="Q16750" s="13"/>
    </row>
    <row r="16751" spans="3:17" x14ac:dyDescent="0.25">
      <c r="C16751" s="12"/>
      <c r="D16751" s="7"/>
      <c r="P16751" s="14"/>
      <c r="Q16751" s="13"/>
    </row>
    <row r="16752" spans="3:17" x14ac:dyDescent="0.25">
      <c r="C16752" s="12"/>
      <c r="D16752" s="7"/>
      <c r="P16752" s="14"/>
      <c r="Q16752" s="13"/>
    </row>
    <row r="16753" spans="3:17" x14ac:dyDescent="0.25">
      <c r="C16753" s="12"/>
      <c r="D16753" s="7"/>
      <c r="P16753" s="14"/>
      <c r="Q16753" s="13"/>
    </row>
    <row r="16754" spans="3:17" x14ac:dyDescent="0.25">
      <c r="C16754" s="12"/>
      <c r="D16754" s="7"/>
      <c r="P16754" s="14"/>
      <c r="Q16754" s="13"/>
    </row>
    <row r="16755" spans="3:17" x14ac:dyDescent="0.25">
      <c r="C16755" s="12"/>
      <c r="D16755" s="7"/>
      <c r="P16755" s="14"/>
      <c r="Q16755" s="13"/>
    </row>
    <row r="16756" spans="3:17" x14ac:dyDescent="0.25">
      <c r="C16756" s="12"/>
      <c r="D16756" s="7"/>
      <c r="P16756" s="14"/>
      <c r="Q16756" s="13"/>
    </row>
    <row r="16757" spans="3:17" x14ac:dyDescent="0.25">
      <c r="C16757" s="12"/>
      <c r="D16757" s="7"/>
      <c r="P16757" s="14"/>
      <c r="Q16757" s="13"/>
    </row>
    <row r="16758" spans="3:17" x14ac:dyDescent="0.25">
      <c r="C16758" s="12"/>
      <c r="D16758" s="7"/>
      <c r="P16758" s="14"/>
      <c r="Q16758" s="13"/>
    </row>
    <row r="16759" spans="3:17" x14ac:dyDescent="0.25">
      <c r="C16759" s="12"/>
      <c r="D16759" s="7"/>
      <c r="P16759" s="14"/>
      <c r="Q16759" s="13"/>
    </row>
    <row r="16760" spans="3:17" x14ac:dyDescent="0.25">
      <c r="C16760" s="12"/>
      <c r="D16760" s="7"/>
      <c r="P16760" s="14"/>
      <c r="Q16760" s="13"/>
    </row>
    <row r="16761" spans="3:17" x14ac:dyDescent="0.25">
      <c r="C16761" s="12"/>
      <c r="D16761" s="7"/>
      <c r="P16761" s="14"/>
      <c r="Q16761" s="13"/>
    </row>
    <row r="16762" spans="3:17" x14ac:dyDescent="0.25">
      <c r="C16762" s="12"/>
      <c r="D16762" s="7"/>
      <c r="P16762" s="14"/>
      <c r="Q16762" s="13"/>
    </row>
    <row r="16763" spans="3:17" x14ac:dyDescent="0.25">
      <c r="C16763" s="12"/>
      <c r="D16763" s="7"/>
      <c r="P16763" s="14"/>
      <c r="Q16763" s="13"/>
    </row>
    <row r="16764" spans="3:17" x14ac:dyDescent="0.25">
      <c r="C16764" s="12"/>
      <c r="D16764" s="7"/>
      <c r="P16764" s="14"/>
      <c r="Q16764" s="13"/>
    </row>
    <row r="16765" spans="3:17" x14ac:dyDescent="0.25">
      <c r="C16765" s="12"/>
      <c r="D16765" s="7"/>
      <c r="P16765" s="14"/>
      <c r="Q16765" s="13"/>
    </row>
    <row r="16766" spans="3:17" x14ac:dyDescent="0.25">
      <c r="C16766" s="12"/>
      <c r="D16766" s="7"/>
      <c r="P16766" s="14"/>
      <c r="Q16766" s="13"/>
    </row>
    <row r="16767" spans="3:17" x14ac:dyDescent="0.25">
      <c r="C16767" s="12"/>
      <c r="D16767" s="7"/>
      <c r="P16767" s="14"/>
      <c r="Q16767" s="13"/>
    </row>
    <row r="16768" spans="3:17" x14ac:dyDescent="0.25">
      <c r="C16768" s="12"/>
      <c r="D16768" s="7"/>
      <c r="P16768" s="14"/>
      <c r="Q16768" s="13"/>
    </row>
    <row r="16769" spans="3:17" x14ac:dyDescent="0.25">
      <c r="C16769" s="12"/>
      <c r="D16769" s="7"/>
      <c r="P16769" s="14"/>
      <c r="Q16769" s="13"/>
    </row>
    <row r="16770" spans="3:17" x14ac:dyDescent="0.25">
      <c r="C16770" s="12"/>
      <c r="D16770" s="7"/>
      <c r="P16770" s="14"/>
      <c r="Q16770" s="13"/>
    </row>
    <row r="16771" spans="3:17" x14ac:dyDescent="0.25">
      <c r="C16771" s="12"/>
      <c r="D16771" s="7"/>
      <c r="P16771" s="14"/>
      <c r="Q16771" s="13"/>
    </row>
    <row r="16772" spans="3:17" x14ac:dyDescent="0.25">
      <c r="C16772" s="12"/>
      <c r="D16772" s="7"/>
      <c r="P16772" s="14"/>
      <c r="Q16772" s="13"/>
    </row>
    <row r="16773" spans="3:17" x14ac:dyDescent="0.25">
      <c r="C16773" s="12"/>
      <c r="D16773" s="7"/>
      <c r="P16773" s="14"/>
      <c r="Q16773" s="13"/>
    </row>
    <row r="16774" spans="3:17" x14ac:dyDescent="0.25">
      <c r="C16774" s="12"/>
      <c r="D16774" s="7"/>
      <c r="P16774" s="14"/>
      <c r="Q16774" s="13"/>
    </row>
    <row r="16775" spans="3:17" x14ac:dyDescent="0.25">
      <c r="C16775" s="12"/>
      <c r="D16775" s="7"/>
      <c r="P16775" s="14"/>
      <c r="Q16775" s="13"/>
    </row>
    <row r="16776" spans="3:17" x14ac:dyDescent="0.25">
      <c r="C16776" s="12"/>
      <c r="D16776" s="7"/>
      <c r="P16776" s="14"/>
      <c r="Q16776" s="13"/>
    </row>
    <row r="16777" spans="3:17" x14ac:dyDescent="0.25">
      <c r="C16777" s="12"/>
      <c r="D16777" s="7"/>
      <c r="P16777" s="14"/>
      <c r="Q16777" s="13"/>
    </row>
    <row r="16778" spans="3:17" x14ac:dyDescent="0.25">
      <c r="C16778" s="12"/>
      <c r="D16778" s="7"/>
      <c r="P16778" s="14"/>
      <c r="Q16778" s="13"/>
    </row>
    <row r="16779" spans="3:17" x14ac:dyDescent="0.25">
      <c r="C16779" s="12"/>
      <c r="D16779" s="7"/>
      <c r="P16779" s="14"/>
      <c r="Q16779" s="13"/>
    </row>
    <row r="16780" spans="3:17" x14ac:dyDescent="0.25">
      <c r="C16780" s="12"/>
      <c r="D16780" s="7"/>
      <c r="P16780" s="14"/>
      <c r="Q16780" s="13"/>
    </row>
    <row r="16781" spans="3:17" x14ac:dyDescent="0.25">
      <c r="C16781" s="12"/>
      <c r="D16781" s="7"/>
      <c r="P16781" s="14"/>
      <c r="Q16781" s="13"/>
    </row>
    <row r="16782" spans="3:17" x14ac:dyDescent="0.25">
      <c r="C16782" s="12"/>
      <c r="D16782" s="7"/>
      <c r="P16782" s="14"/>
      <c r="Q16782" s="13"/>
    </row>
    <row r="16783" spans="3:17" x14ac:dyDescent="0.25">
      <c r="C16783" s="12"/>
      <c r="D16783" s="7"/>
      <c r="P16783" s="14"/>
      <c r="Q16783" s="13"/>
    </row>
    <row r="16784" spans="3:17" x14ac:dyDescent="0.25">
      <c r="C16784" s="12"/>
      <c r="D16784" s="7"/>
      <c r="P16784" s="14"/>
      <c r="Q16784" s="13"/>
    </row>
    <row r="16785" spans="3:17" x14ac:dyDescent="0.25">
      <c r="C16785" s="12"/>
      <c r="D16785" s="7"/>
      <c r="P16785" s="14"/>
      <c r="Q16785" s="13"/>
    </row>
    <row r="16786" spans="3:17" x14ac:dyDescent="0.25">
      <c r="C16786" s="12"/>
      <c r="D16786" s="7"/>
      <c r="P16786" s="14"/>
      <c r="Q16786" s="13"/>
    </row>
    <row r="16787" spans="3:17" x14ac:dyDescent="0.25">
      <c r="C16787" s="12"/>
      <c r="D16787" s="7"/>
      <c r="P16787" s="14"/>
      <c r="Q16787" s="13"/>
    </row>
    <row r="16788" spans="3:17" x14ac:dyDescent="0.25">
      <c r="C16788" s="12"/>
      <c r="D16788" s="7"/>
      <c r="P16788" s="14"/>
      <c r="Q16788" s="13"/>
    </row>
    <row r="16789" spans="3:17" x14ac:dyDescent="0.25">
      <c r="C16789" s="12"/>
      <c r="D16789" s="7"/>
      <c r="P16789" s="14"/>
      <c r="Q16789" s="13"/>
    </row>
    <row r="16790" spans="3:17" x14ac:dyDescent="0.25">
      <c r="C16790" s="12"/>
      <c r="D16790" s="7"/>
      <c r="P16790" s="14"/>
      <c r="Q16790" s="13"/>
    </row>
    <row r="16791" spans="3:17" x14ac:dyDescent="0.25">
      <c r="C16791" s="12"/>
      <c r="D16791" s="7"/>
      <c r="P16791" s="14"/>
      <c r="Q16791" s="13"/>
    </row>
    <row r="16792" spans="3:17" x14ac:dyDescent="0.25">
      <c r="C16792" s="12"/>
      <c r="D16792" s="7"/>
      <c r="P16792" s="14"/>
      <c r="Q16792" s="13"/>
    </row>
    <row r="16793" spans="3:17" x14ac:dyDescent="0.25">
      <c r="C16793" s="12"/>
      <c r="D16793" s="7"/>
      <c r="P16793" s="14"/>
      <c r="Q16793" s="13"/>
    </row>
    <row r="16794" spans="3:17" x14ac:dyDescent="0.25">
      <c r="C16794" s="12"/>
      <c r="D16794" s="7"/>
      <c r="P16794" s="14"/>
      <c r="Q16794" s="13"/>
    </row>
    <row r="16795" spans="3:17" x14ac:dyDescent="0.25">
      <c r="C16795" s="12"/>
      <c r="D16795" s="7"/>
      <c r="P16795" s="14"/>
      <c r="Q16795" s="13"/>
    </row>
    <row r="16796" spans="3:17" x14ac:dyDescent="0.25">
      <c r="C16796" s="12"/>
      <c r="D16796" s="7"/>
      <c r="P16796" s="14"/>
      <c r="Q16796" s="13"/>
    </row>
    <row r="16797" spans="3:17" x14ac:dyDescent="0.25">
      <c r="C16797" s="12"/>
      <c r="D16797" s="7"/>
      <c r="P16797" s="14"/>
      <c r="Q16797" s="13"/>
    </row>
    <row r="16798" spans="3:17" x14ac:dyDescent="0.25">
      <c r="C16798" s="12"/>
      <c r="D16798" s="7"/>
      <c r="P16798" s="14"/>
      <c r="Q16798" s="13"/>
    </row>
    <row r="16799" spans="3:17" x14ac:dyDescent="0.25">
      <c r="C16799" s="12"/>
      <c r="D16799" s="7"/>
      <c r="P16799" s="14"/>
      <c r="Q16799" s="13"/>
    </row>
    <row r="16800" spans="3:17" x14ac:dyDescent="0.25">
      <c r="C16800" s="12"/>
      <c r="D16800" s="7"/>
      <c r="P16800" s="14"/>
      <c r="Q16800" s="13"/>
    </row>
    <row r="16801" spans="3:17" x14ac:dyDescent="0.25">
      <c r="C16801" s="12"/>
      <c r="D16801" s="7"/>
      <c r="P16801" s="14"/>
      <c r="Q16801" s="13"/>
    </row>
    <row r="16802" spans="3:17" x14ac:dyDescent="0.25">
      <c r="C16802" s="12"/>
      <c r="D16802" s="7"/>
      <c r="P16802" s="14"/>
      <c r="Q16802" s="13"/>
    </row>
    <row r="16803" spans="3:17" x14ac:dyDescent="0.25">
      <c r="C16803" s="12"/>
      <c r="D16803" s="7"/>
      <c r="P16803" s="14"/>
      <c r="Q16803" s="13"/>
    </row>
    <row r="16804" spans="3:17" x14ac:dyDescent="0.25">
      <c r="C16804" s="12"/>
      <c r="D16804" s="7"/>
      <c r="P16804" s="14"/>
      <c r="Q16804" s="13"/>
    </row>
    <row r="16805" spans="3:17" x14ac:dyDescent="0.25">
      <c r="C16805" s="12"/>
      <c r="D16805" s="7"/>
      <c r="P16805" s="14"/>
      <c r="Q16805" s="13"/>
    </row>
    <row r="16806" spans="3:17" x14ac:dyDescent="0.25">
      <c r="C16806" s="12"/>
      <c r="D16806" s="7"/>
      <c r="P16806" s="14"/>
      <c r="Q16806" s="13"/>
    </row>
    <row r="16807" spans="3:17" x14ac:dyDescent="0.25">
      <c r="C16807" s="12"/>
      <c r="D16807" s="7"/>
      <c r="P16807" s="14"/>
      <c r="Q16807" s="13"/>
    </row>
    <row r="16808" spans="3:17" x14ac:dyDescent="0.25">
      <c r="C16808" s="12"/>
      <c r="D16808" s="7"/>
      <c r="P16808" s="14"/>
      <c r="Q16808" s="13"/>
    </row>
    <row r="16809" spans="3:17" x14ac:dyDescent="0.25">
      <c r="C16809" s="12"/>
      <c r="D16809" s="7"/>
      <c r="P16809" s="14"/>
      <c r="Q16809" s="13"/>
    </row>
    <row r="16810" spans="3:17" x14ac:dyDescent="0.25">
      <c r="C16810" s="12"/>
      <c r="D16810" s="7"/>
      <c r="P16810" s="14"/>
      <c r="Q16810" s="13"/>
    </row>
    <row r="16811" spans="3:17" x14ac:dyDescent="0.25">
      <c r="C16811" s="12"/>
      <c r="D16811" s="7"/>
      <c r="P16811" s="14"/>
      <c r="Q16811" s="13"/>
    </row>
    <row r="16812" spans="3:17" x14ac:dyDescent="0.25">
      <c r="C16812" s="12"/>
      <c r="D16812" s="7"/>
      <c r="P16812" s="14"/>
      <c r="Q16812" s="13"/>
    </row>
    <row r="16813" spans="3:17" x14ac:dyDescent="0.25">
      <c r="C16813" s="12"/>
      <c r="D16813" s="7"/>
      <c r="P16813" s="14"/>
      <c r="Q16813" s="13"/>
    </row>
    <row r="16814" spans="3:17" x14ac:dyDescent="0.25">
      <c r="C16814" s="12"/>
      <c r="D16814" s="7"/>
      <c r="P16814" s="14"/>
      <c r="Q16814" s="13"/>
    </row>
    <row r="16815" spans="3:17" x14ac:dyDescent="0.25">
      <c r="C16815" s="12"/>
      <c r="D16815" s="7"/>
      <c r="P16815" s="14"/>
      <c r="Q16815" s="13"/>
    </row>
    <row r="16816" spans="3:17" x14ac:dyDescent="0.25">
      <c r="C16816" s="12"/>
      <c r="D16816" s="7"/>
      <c r="P16816" s="14"/>
      <c r="Q16816" s="13"/>
    </row>
    <row r="16817" spans="3:17" x14ac:dyDescent="0.25">
      <c r="C16817" s="12"/>
      <c r="D16817" s="7"/>
      <c r="P16817" s="14"/>
      <c r="Q16817" s="13"/>
    </row>
    <row r="16818" spans="3:17" x14ac:dyDescent="0.25">
      <c r="C16818" s="12"/>
      <c r="D16818" s="7"/>
      <c r="P16818" s="14"/>
      <c r="Q16818" s="13"/>
    </row>
    <row r="16819" spans="3:17" x14ac:dyDescent="0.25">
      <c r="C16819" s="12"/>
      <c r="D16819" s="7"/>
      <c r="P16819" s="14"/>
      <c r="Q16819" s="13"/>
    </row>
    <row r="16820" spans="3:17" x14ac:dyDescent="0.25">
      <c r="C16820" s="12"/>
      <c r="D16820" s="7"/>
      <c r="P16820" s="14"/>
      <c r="Q16820" s="13"/>
    </row>
    <row r="16821" spans="3:17" x14ac:dyDescent="0.25">
      <c r="C16821" s="12"/>
      <c r="D16821" s="7"/>
      <c r="P16821" s="14"/>
      <c r="Q16821" s="13"/>
    </row>
    <row r="16822" spans="3:17" x14ac:dyDescent="0.25">
      <c r="C16822" s="12"/>
      <c r="D16822" s="7"/>
      <c r="P16822" s="14"/>
      <c r="Q16822" s="13"/>
    </row>
    <row r="16823" spans="3:17" x14ac:dyDescent="0.25">
      <c r="C16823" s="12"/>
      <c r="D16823" s="7"/>
      <c r="P16823" s="14"/>
      <c r="Q16823" s="13"/>
    </row>
    <row r="16824" spans="3:17" x14ac:dyDescent="0.25">
      <c r="C16824" s="12"/>
      <c r="D16824" s="7"/>
      <c r="P16824" s="14"/>
      <c r="Q16824" s="13"/>
    </row>
    <row r="16825" spans="3:17" x14ac:dyDescent="0.25">
      <c r="C16825" s="12"/>
      <c r="D16825" s="7"/>
      <c r="P16825" s="14"/>
      <c r="Q16825" s="13"/>
    </row>
    <row r="16826" spans="3:17" x14ac:dyDescent="0.25">
      <c r="C16826" s="12"/>
      <c r="D16826" s="7"/>
      <c r="P16826" s="14"/>
      <c r="Q16826" s="13"/>
    </row>
    <row r="16827" spans="3:17" x14ac:dyDescent="0.25">
      <c r="C16827" s="12"/>
      <c r="D16827" s="7"/>
      <c r="P16827" s="14"/>
      <c r="Q16827" s="13"/>
    </row>
    <row r="16828" spans="3:17" x14ac:dyDescent="0.25">
      <c r="C16828" s="12"/>
      <c r="D16828" s="7"/>
      <c r="P16828" s="14"/>
      <c r="Q16828" s="13"/>
    </row>
    <row r="16829" spans="3:17" x14ac:dyDescent="0.25">
      <c r="C16829" s="12"/>
      <c r="D16829" s="7"/>
      <c r="P16829" s="14"/>
      <c r="Q16829" s="13"/>
    </row>
    <row r="16830" spans="3:17" x14ac:dyDescent="0.25">
      <c r="C16830" s="12"/>
      <c r="D16830" s="7"/>
      <c r="P16830" s="14"/>
      <c r="Q16830" s="13"/>
    </row>
    <row r="16831" spans="3:17" x14ac:dyDescent="0.25">
      <c r="C16831" s="12"/>
      <c r="D16831" s="7"/>
      <c r="P16831" s="14"/>
      <c r="Q16831" s="13"/>
    </row>
    <row r="16832" spans="3:17" x14ac:dyDescent="0.25">
      <c r="C16832" s="12"/>
      <c r="D16832" s="7"/>
      <c r="P16832" s="14"/>
      <c r="Q16832" s="13"/>
    </row>
    <row r="16833" spans="3:17" x14ac:dyDescent="0.25">
      <c r="C16833" s="12"/>
      <c r="D16833" s="7"/>
      <c r="P16833" s="14"/>
      <c r="Q16833" s="13"/>
    </row>
    <row r="16834" spans="3:17" x14ac:dyDescent="0.25">
      <c r="C16834" s="12"/>
      <c r="D16834" s="7"/>
      <c r="P16834" s="14"/>
      <c r="Q16834" s="13"/>
    </row>
    <row r="16835" spans="3:17" x14ac:dyDescent="0.25">
      <c r="C16835" s="12"/>
      <c r="D16835" s="7"/>
      <c r="P16835" s="14"/>
      <c r="Q16835" s="13"/>
    </row>
    <row r="16836" spans="3:17" x14ac:dyDescent="0.25">
      <c r="C16836" s="12"/>
      <c r="D16836" s="7"/>
      <c r="P16836" s="14"/>
      <c r="Q16836" s="13"/>
    </row>
    <row r="16837" spans="3:17" x14ac:dyDescent="0.25">
      <c r="C16837" s="12"/>
      <c r="D16837" s="7"/>
      <c r="P16837" s="14"/>
      <c r="Q16837" s="13"/>
    </row>
    <row r="16838" spans="3:17" x14ac:dyDescent="0.25">
      <c r="C16838" s="12"/>
      <c r="D16838" s="7"/>
      <c r="P16838" s="14"/>
      <c r="Q16838" s="13"/>
    </row>
    <row r="16839" spans="3:17" x14ac:dyDescent="0.25">
      <c r="C16839" s="12"/>
      <c r="D16839" s="7"/>
      <c r="P16839" s="14"/>
      <c r="Q16839" s="13"/>
    </row>
    <row r="16840" spans="3:17" x14ac:dyDescent="0.25">
      <c r="C16840" s="12"/>
      <c r="D16840" s="7"/>
      <c r="P16840" s="14"/>
      <c r="Q16840" s="13"/>
    </row>
    <row r="16841" spans="3:17" x14ac:dyDescent="0.25">
      <c r="C16841" s="12"/>
      <c r="D16841" s="7"/>
      <c r="P16841" s="14"/>
      <c r="Q16841" s="13"/>
    </row>
    <row r="16842" spans="3:17" x14ac:dyDescent="0.25">
      <c r="C16842" s="12"/>
      <c r="D16842" s="7"/>
      <c r="P16842" s="14"/>
      <c r="Q16842" s="13"/>
    </row>
    <row r="16843" spans="3:17" x14ac:dyDescent="0.25">
      <c r="C16843" s="12"/>
      <c r="D16843" s="7"/>
      <c r="P16843" s="14"/>
      <c r="Q16843" s="13"/>
    </row>
    <row r="16844" spans="3:17" x14ac:dyDescent="0.25">
      <c r="C16844" s="12"/>
      <c r="D16844" s="7"/>
      <c r="P16844" s="14"/>
      <c r="Q16844" s="13"/>
    </row>
    <row r="16845" spans="3:17" x14ac:dyDescent="0.25">
      <c r="C16845" s="12"/>
      <c r="D16845" s="7"/>
      <c r="P16845" s="14"/>
      <c r="Q16845" s="13"/>
    </row>
    <row r="16846" spans="3:17" x14ac:dyDescent="0.25">
      <c r="C16846" s="12"/>
      <c r="D16846" s="7"/>
      <c r="P16846" s="14"/>
      <c r="Q16846" s="13"/>
    </row>
    <row r="16847" spans="3:17" x14ac:dyDescent="0.25">
      <c r="C16847" s="12"/>
      <c r="D16847" s="7"/>
      <c r="P16847" s="14"/>
      <c r="Q16847" s="13"/>
    </row>
    <row r="16848" spans="3:17" x14ac:dyDescent="0.25">
      <c r="C16848" s="12"/>
      <c r="D16848" s="7"/>
      <c r="P16848" s="14"/>
      <c r="Q16848" s="13"/>
    </row>
    <row r="16849" spans="3:17" x14ac:dyDescent="0.25">
      <c r="C16849" s="12"/>
      <c r="D16849" s="7"/>
      <c r="P16849" s="14"/>
      <c r="Q16849" s="13"/>
    </row>
    <row r="16850" spans="3:17" x14ac:dyDescent="0.25">
      <c r="C16850" s="12"/>
      <c r="D16850" s="7"/>
      <c r="P16850" s="14"/>
      <c r="Q16850" s="13"/>
    </row>
    <row r="16851" spans="3:17" x14ac:dyDescent="0.25">
      <c r="C16851" s="12"/>
      <c r="D16851" s="7"/>
      <c r="P16851" s="14"/>
      <c r="Q16851" s="13"/>
    </row>
    <row r="16852" spans="3:17" x14ac:dyDescent="0.25">
      <c r="C16852" s="12"/>
      <c r="D16852" s="7"/>
      <c r="P16852" s="14"/>
      <c r="Q16852" s="13"/>
    </row>
    <row r="16853" spans="3:17" x14ac:dyDescent="0.25">
      <c r="C16853" s="12"/>
      <c r="D16853" s="7"/>
      <c r="P16853" s="14"/>
      <c r="Q16853" s="13"/>
    </row>
    <row r="16854" spans="3:17" x14ac:dyDescent="0.25">
      <c r="C16854" s="12"/>
      <c r="D16854" s="7"/>
      <c r="P16854" s="14"/>
      <c r="Q16854" s="13"/>
    </row>
    <row r="16855" spans="3:17" x14ac:dyDescent="0.25">
      <c r="C16855" s="12"/>
      <c r="D16855" s="7"/>
      <c r="P16855" s="14"/>
      <c r="Q16855" s="13"/>
    </row>
    <row r="16856" spans="3:17" x14ac:dyDescent="0.25">
      <c r="C16856" s="12"/>
      <c r="D16856" s="7"/>
      <c r="P16856" s="14"/>
      <c r="Q16856" s="13"/>
    </row>
    <row r="16857" spans="3:17" x14ac:dyDescent="0.25">
      <c r="C16857" s="12"/>
      <c r="D16857" s="7"/>
      <c r="P16857" s="14"/>
      <c r="Q16857" s="13"/>
    </row>
    <row r="16858" spans="3:17" x14ac:dyDescent="0.25">
      <c r="C16858" s="12"/>
      <c r="D16858" s="7"/>
      <c r="P16858" s="14"/>
      <c r="Q16858" s="13"/>
    </row>
    <row r="16859" spans="3:17" x14ac:dyDescent="0.25">
      <c r="C16859" s="12"/>
      <c r="D16859" s="7"/>
      <c r="P16859" s="14"/>
      <c r="Q16859" s="13"/>
    </row>
    <row r="16860" spans="3:17" x14ac:dyDescent="0.25">
      <c r="C16860" s="12"/>
      <c r="D16860" s="7"/>
      <c r="P16860" s="14"/>
      <c r="Q16860" s="13"/>
    </row>
    <row r="16861" spans="3:17" x14ac:dyDescent="0.25">
      <c r="C16861" s="12"/>
      <c r="D16861" s="7"/>
      <c r="P16861" s="14"/>
      <c r="Q16861" s="13"/>
    </row>
    <row r="16862" spans="3:17" x14ac:dyDescent="0.25">
      <c r="C16862" s="12"/>
      <c r="D16862" s="7"/>
      <c r="P16862" s="14"/>
      <c r="Q16862" s="13"/>
    </row>
    <row r="16863" spans="3:17" x14ac:dyDescent="0.25">
      <c r="C16863" s="12"/>
      <c r="D16863" s="7"/>
      <c r="P16863" s="14"/>
      <c r="Q16863" s="13"/>
    </row>
    <row r="16864" spans="3:17" x14ac:dyDescent="0.25">
      <c r="C16864" s="12"/>
      <c r="D16864" s="7"/>
      <c r="P16864" s="14"/>
      <c r="Q16864" s="13"/>
    </row>
    <row r="16865" spans="3:17" x14ac:dyDescent="0.25">
      <c r="C16865" s="12"/>
      <c r="D16865" s="7"/>
      <c r="P16865" s="14"/>
      <c r="Q16865" s="13"/>
    </row>
    <row r="16866" spans="3:17" x14ac:dyDescent="0.25">
      <c r="C16866" s="12"/>
      <c r="D16866" s="7"/>
      <c r="P16866" s="14"/>
      <c r="Q16866" s="13"/>
    </row>
    <row r="16867" spans="3:17" x14ac:dyDescent="0.25">
      <c r="C16867" s="12"/>
      <c r="D16867" s="7"/>
      <c r="P16867" s="14"/>
      <c r="Q16867" s="13"/>
    </row>
    <row r="16868" spans="3:17" x14ac:dyDescent="0.25">
      <c r="C16868" s="12"/>
      <c r="D16868" s="7"/>
      <c r="P16868" s="14"/>
      <c r="Q16868" s="13"/>
    </row>
    <row r="16869" spans="3:17" x14ac:dyDescent="0.25">
      <c r="C16869" s="12"/>
      <c r="D16869" s="7"/>
      <c r="P16869" s="14"/>
      <c r="Q16869" s="13"/>
    </row>
    <row r="16870" spans="3:17" x14ac:dyDescent="0.25">
      <c r="C16870" s="12"/>
      <c r="D16870" s="7"/>
      <c r="P16870" s="14"/>
      <c r="Q16870" s="13"/>
    </row>
    <row r="16871" spans="3:17" x14ac:dyDescent="0.25">
      <c r="C16871" s="12"/>
      <c r="D16871" s="7"/>
      <c r="P16871" s="14"/>
      <c r="Q16871" s="13"/>
    </row>
    <row r="16872" spans="3:17" x14ac:dyDescent="0.25">
      <c r="C16872" s="12"/>
      <c r="D16872" s="7"/>
      <c r="P16872" s="14"/>
      <c r="Q16872" s="13"/>
    </row>
    <row r="16873" spans="3:17" x14ac:dyDescent="0.25">
      <c r="C16873" s="12"/>
      <c r="D16873" s="7"/>
      <c r="P16873" s="14"/>
      <c r="Q16873" s="13"/>
    </row>
    <row r="16874" spans="3:17" x14ac:dyDescent="0.25">
      <c r="C16874" s="12"/>
      <c r="D16874" s="7"/>
      <c r="P16874" s="14"/>
      <c r="Q16874" s="13"/>
    </row>
    <row r="16875" spans="3:17" x14ac:dyDescent="0.25">
      <c r="C16875" s="12"/>
      <c r="D16875" s="7"/>
      <c r="P16875" s="14"/>
      <c r="Q16875" s="13"/>
    </row>
    <row r="16876" spans="3:17" x14ac:dyDescent="0.25">
      <c r="C16876" s="12"/>
      <c r="D16876" s="7"/>
      <c r="P16876" s="14"/>
      <c r="Q16876" s="13"/>
    </row>
    <row r="16877" spans="3:17" x14ac:dyDescent="0.25">
      <c r="C16877" s="12"/>
      <c r="D16877" s="7"/>
      <c r="P16877" s="14"/>
      <c r="Q16877" s="13"/>
    </row>
    <row r="16878" spans="3:17" x14ac:dyDescent="0.25">
      <c r="C16878" s="12"/>
      <c r="D16878" s="7"/>
      <c r="P16878" s="14"/>
      <c r="Q16878" s="13"/>
    </row>
    <row r="16879" spans="3:17" x14ac:dyDescent="0.25">
      <c r="C16879" s="12"/>
      <c r="D16879" s="7"/>
      <c r="P16879" s="14"/>
      <c r="Q16879" s="13"/>
    </row>
    <row r="16880" spans="3:17" x14ac:dyDescent="0.25">
      <c r="C16880" s="12"/>
      <c r="D16880" s="7"/>
      <c r="P16880" s="14"/>
      <c r="Q16880" s="13"/>
    </row>
    <row r="16881" spans="3:17" x14ac:dyDescent="0.25">
      <c r="C16881" s="12"/>
      <c r="D16881" s="7"/>
      <c r="P16881" s="14"/>
      <c r="Q16881" s="13"/>
    </row>
    <row r="16882" spans="3:17" x14ac:dyDescent="0.25">
      <c r="C16882" s="12"/>
      <c r="D16882" s="7"/>
      <c r="P16882" s="14"/>
      <c r="Q16882" s="13"/>
    </row>
    <row r="16883" spans="3:17" x14ac:dyDescent="0.25">
      <c r="C16883" s="12"/>
      <c r="D16883" s="7"/>
      <c r="P16883" s="14"/>
      <c r="Q16883" s="13"/>
    </row>
    <row r="16884" spans="3:17" x14ac:dyDescent="0.25">
      <c r="C16884" s="12"/>
      <c r="D16884" s="7"/>
      <c r="P16884" s="14"/>
      <c r="Q16884" s="13"/>
    </row>
    <row r="16885" spans="3:17" x14ac:dyDescent="0.25">
      <c r="C16885" s="12"/>
      <c r="D16885" s="7"/>
      <c r="P16885" s="14"/>
      <c r="Q16885" s="13"/>
    </row>
    <row r="16886" spans="3:17" x14ac:dyDescent="0.25">
      <c r="C16886" s="12"/>
      <c r="D16886" s="7"/>
      <c r="P16886" s="14"/>
      <c r="Q16886" s="13"/>
    </row>
    <row r="16887" spans="3:17" x14ac:dyDescent="0.25">
      <c r="C16887" s="12"/>
      <c r="D16887" s="7"/>
      <c r="P16887" s="14"/>
      <c r="Q16887" s="13"/>
    </row>
    <row r="16888" spans="3:17" x14ac:dyDescent="0.25">
      <c r="C16888" s="12"/>
      <c r="D16888" s="7"/>
      <c r="P16888" s="14"/>
      <c r="Q16888" s="13"/>
    </row>
    <row r="16889" spans="3:17" x14ac:dyDescent="0.25">
      <c r="C16889" s="12"/>
      <c r="D16889" s="7"/>
      <c r="P16889" s="14"/>
      <c r="Q16889" s="13"/>
    </row>
    <row r="16890" spans="3:17" x14ac:dyDescent="0.25">
      <c r="C16890" s="12"/>
      <c r="D16890" s="7"/>
      <c r="P16890" s="14"/>
      <c r="Q16890" s="13"/>
    </row>
    <row r="16891" spans="3:17" x14ac:dyDescent="0.25">
      <c r="C16891" s="12"/>
      <c r="D16891" s="7"/>
      <c r="P16891" s="14"/>
      <c r="Q16891" s="13"/>
    </row>
    <row r="16892" spans="3:17" x14ac:dyDescent="0.25">
      <c r="C16892" s="12"/>
      <c r="D16892" s="7"/>
      <c r="P16892" s="14"/>
      <c r="Q16892" s="13"/>
    </row>
    <row r="16893" spans="3:17" x14ac:dyDescent="0.25">
      <c r="C16893" s="12"/>
      <c r="D16893" s="7"/>
      <c r="P16893" s="14"/>
      <c r="Q16893" s="13"/>
    </row>
    <row r="16894" spans="3:17" x14ac:dyDescent="0.25">
      <c r="C16894" s="12"/>
      <c r="D16894" s="7"/>
      <c r="P16894" s="14"/>
      <c r="Q16894" s="13"/>
    </row>
    <row r="16895" spans="3:17" x14ac:dyDescent="0.25">
      <c r="C16895" s="12"/>
      <c r="D16895" s="7"/>
      <c r="P16895" s="14"/>
      <c r="Q16895" s="13"/>
    </row>
    <row r="16896" spans="3:17" x14ac:dyDescent="0.25">
      <c r="C16896" s="12"/>
      <c r="D16896" s="7"/>
      <c r="P16896" s="14"/>
      <c r="Q16896" s="13"/>
    </row>
    <row r="16897" spans="3:17" x14ac:dyDescent="0.25">
      <c r="C16897" s="12"/>
      <c r="D16897" s="7"/>
      <c r="P16897" s="14"/>
      <c r="Q16897" s="13"/>
    </row>
    <row r="16898" spans="3:17" x14ac:dyDescent="0.25">
      <c r="C16898" s="12"/>
      <c r="D16898" s="7"/>
      <c r="P16898" s="14"/>
      <c r="Q16898" s="13"/>
    </row>
    <row r="16899" spans="3:17" x14ac:dyDescent="0.25">
      <c r="C16899" s="12"/>
      <c r="D16899" s="7"/>
      <c r="P16899" s="14"/>
      <c r="Q16899" s="13"/>
    </row>
    <row r="16900" spans="3:17" x14ac:dyDescent="0.25">
      <c r="C16900" s="12"/>
      <c r="D16900" s="7"/>
      <c r="P16900" s="14"/>
      <c r="Q16900" s="13"/>
    </row>
    <row r="16901" spans="3:17" x14ac:dyDescent="0.25">
      <c r="C16901" s="12"/>
      <c r="D16901" s="7"/>
      <c r="P16901" s="14"/>
      <c r="Q16901" s="13"/>
    </row>
    <row r="16902" spans="3:17" x14ac:dyDescent="0.25">
      <c r="C16902" s="12"/>
      <c r="D16902" s="7"/>
      <c r="P16902" s="14"/>
      <c r="Q16902" s="13"/>
    </row>
    <row r="16903" spans="3:17" x14ac:dyDescent="0.25">
      <c r="C16903" s="12"/>
      <c r="D16903" s="7"/>
      <c r="P16903" s="14"/>
      <c r="Q16903" s="13"/>
    </row>
    <row r="16904" spans="3:17" x14ac:dyDescent="0.25">
      <c r="C16904" s="12"/>
      <c r="D16904" s="7"/>
      <c r="P16904" s="14"/>
      <c r="Q16904" s="13"/>
    </row>
    <row r="16905" spans="3:17" x14ac:dyDescent="0.25">
      <c r="C16905" s="12"/>
      <c r="D16905" s="7"/>
      <c r="P16905" s="14"/>
      <c r="Q16905" s="13"/>
    </row>
    <row r="16906" spans="3:17" x14ac:dyDescent="0.25">
      <c r="C16906" s="12"/>
      <c r="D16906" s="7"/>
      <c r="P16906" s="14"/>
      <c r="Q16906" s="13"/>
    </row>
    <row r="16907" spans="3:17" x14ac:dyDescent="0.25">
      <c r="C16907" s="12"/>
      <c r="D16907" s="7"/>
      <c r="P16907" s="14"/>
      <c r="Q16907" s="13"/>
    </row>
    <row r="16908" spans="3:17" x14ac:dyDescent="0.25">
      <c r="C16908" s="12"/>
      <c r="D16908" s="7"/>
      <c r="P16908" s="14"/>
      <c r="Q16908" s="13"/>
    </row>
    <row r="16909" spans="3:17" x14ac:dyDescent="0.25">
      <c r="C16909" s="12"/>
      <c r="D16909" s="7"/>
      <c r="P16909" s="14"/>
      <c r="Q16909" s="13"/>
    </row>
    <row r="16910" spans="3:17" x14ac:dyDescent="0.25">
      <c r="C16910" s="12"/>
      <c r="D16910" s="7"/>
      <c r="P16910" s="14"/>
      <c r="Q16910" s="13"/>
    </row>
    <row r="16911" spans="3:17" x14ac:dyDescent="0.25">
      <c r="C16911" s="12"/>
      <c r="D16911" s="7"/>
      <c r="P16911" s="14"/>
      <c r="Q16911" s="13"/>
    </row>
    <row r="16912" spans="3:17" x14ac:dyDescent="0.25">
      <c r="C16912" s="12"/>
      <c r="D16912" s="7"/>
      <c r="P16912" s="14"/>
      <c r="Q16912" s="13"/>
    </row>
    <row r="16913" spans="3:17" x14ac:dyDescent="0.25">
      <c r="C16913" s="12"/>
      <c r="D16913" s="7"/>
      <c r="P16913" s="14"/>
      <c r="Q16913" s="13"/>
    </row>
    <row r="16914" spans="3:17" x14ac:dyDescent="0.25">
      <c r="C16914" s="12"/>
      <c r="D16914" s="7"/>
      <c r="P16914" s="14"/>
      <c r="Q16914" s="13"/>
    </row>
    <row r="16915" spans="3:17" x14ac:dyDescent="0.25">
      <c r="C16915" s="12"/>
      <c r="D16915" s="7"/>
      <c r="P16915" s="14"/>
      <c r="Q16915" s="13"/>
    </row>
    <row r="16916" spans="3:17" x14ac:dyDescent="0.25">
      <c r="C16916" s="12"/>
      <c r="D16916" s="7"/>
      <c r="P16916" s="14"/>
      <c r="Q16916" s="13"/>
    </row>
    <row r="16917" spans="3:17" x14ac:dyDescent="0.25">
      <c r="C16917" s="12"/>
      <c r="D16917" s="7"/>
      <c r="P16917" s="14"/>
      <c r="Q16917" s="13"/>
    </row>
    <row r="16918" spans="3:17" x14ac:dyDescent="0.25">
      <c r="C16918" s="12"/>
      <c r="D16918" s="7"/>
      <c r="P16918" s="14"/>
      <c r="Q16918" s="13"/>
    </row>
    <row r="16919" spans="3:17" x14ac:dyDescent="0.25">
      <c r="C16919" s="12"/>
      <c r="D16919" s="7"/>
      <c r="P16919" s="14"/>
      <c r="Q16919" s="13"/>
    </row>
    <row r="16920" spans="3:17" x14ac:dyDescent="0.25">
      <c r="C16920" s="12"/>
      <c r="D16920" s="7"/>
      <c r="P16920" s="14"/>
      <c r="Q16920" s="13"/>
    </row>
    <row r="16921" spans="3:17" x14ac:dyDescent="0.25">
      <c r="C16921" s="12"/>
      <c r="D16921" s="7"/>
      <c r="P16921" s="14"/>
      <c r="Q16921" s="13"/>
    </row>
    <row r="16922" spans="3:17" x14ac:dyDescent="0.25">
      <c r="C16922" s="12"/>
      <c r="D16922" s="7"/>
      <c r="P16922" s="14"/>
      <c r="Q16922" s="13"/>
    </row>
    <row r="16923" spans="3:17" x14ac:dyDescent="0.25">
      <c r="C16923" s="12"/>
      <c r="D16923" s="7"/>
      <c r="P16923" s="14"/>
      <c r="Q16923" s="13"/>
    </row>
    <row r="16924" spans="3:17" x14ac:dyDescent="0.25">
      <c r="C16924" s="12"/>
      <c r="D16924" s="7"/>
      <c r="P16924" s="14"/>
      <c r="Q16924" s="13"/>
    </row>
    <row r="16925" spans="3:17" x14ac:dyDescent="0.25">
      <c r="C16925" s="12"/>
      <c r="D16925" s="7"/>
      <c r="P16925" s="14"/>
      <c r="Q16925" s="13"/>
    </row>
    <row r="16926" spans="3:17" x14ac:dyDescent="0.25">
      <c r="C16926" s="12"/>
      <c r="D16926" s="7"/>
      <c r="P16926" s="14"/>
      <c r="Q16926" s="13"/>
    </row>
    <row r="16927" spans="3:17" x14ac:dyDescent="0.25">
      <c r="C16927" s="12"/>
      <c r="D16927" s="7"/>
      <c r="P16927" s="14"/>
      <c r="Q16927" s="13"/>
    </row>
    <row r="16928" spans="3:17" x14ac:dyDescent="0.25">
      <c r="C16928" s="12"/>
      <c r="D16928" s="7"/>
      <c r="P16928" s="14"/>
      <c r="Q16928" s="13"/>
    </row>
    <row r="16929" spans="3:17" x14ac:dyDescent="0.25">
      <c r="C16929" s="12"/>
      <c r="D16929" s="7"/>
      <c r="P16929" s="14"/>
      <c r="Q16929" s="13"/>
    </row>
    <row r="16930" spans="3:17" x14ac:dyDescent="0.25">
      <c r="C16930" s="12"/>
      <c r="D16930" s="7"/>
      <c r="P16930" s="14"/>
      <c r="Q16930" s="13"/>
    </row>
    <row r="16931" spans="3:17" x14ac:dyDescent="0.25">
      <c r="C16931" s="12"/>
      <c r="D16931" s="7"/>
      <c r="P16931" s="14"/>
      <c r="Q16931" s="13"/>
    </row>
    <row r="16932" spans="3:17" x14ac:dyDescent="0.25">
      <c r="C16932" s="12"/>
      <c r="D16932" s="7"/>
      <c r="P16932" s="14"/>
      <c r="Q16932" s="13"/>
    </row>
    <row r="16933" spans="3:17" x14ac:dyDescent="0.25">
      <c r="C16933" s="12"/>
      <c r="D16933" s="7"/>
      <c r="P16933" s="14"/>
      <c r="Q16933" s="13"/>
    </row>
    <row r="16934" spans="3:17" x14ac:dyDescent="0.25">
      <c r="C16934" s="12"/>
      <c r="D16934" s="7"/>
      <c r="P16934" s="14"/>
      <c r="Q16934" s="13"/>
    </row>
    <row r="16935" spans="3:17" x14ac:dyDescent="0.25">
      <c r="C16935" s="12"/>
      <c r="D16935" s="7"/>
      <c r="P16935" s="14"/>
      <c r="Q16935" s="13"/>
    </row>
    <row r="16936" spans="3:17" x14ac:dyDescent="0.25">
      <c r="C16936" s="12"/>
      <c r="D16936" s="7"/>
      <c r="P16936" s="14"/>
      <c r="Q16936" s="13"/>
    </row>
    <row r="16937" spans="3:17" x14ac:dyDescent="0.25">
      <c r="C16937" s="12"/>
      <c r="D16937" s="7"/>
      <c r="P16937" s="14"/>
      <c r="Q16937" s="13"/>
    </row>
    <row r="16938" spans="3:17" x14ac:dyDescent="0.25">
      <c r="C16938" s="12"/>
      <c r="D16938" s="7"/>
      <c r="P16938" s="14"/>
      <c r="Q16938" s="13"/>
    </row>
    <row r="16939" spans="3:17" x14ac:dyDescent="0.25">
      <c r="C16939" s="12"/>
      <c r="D16939" s="7"/>
      <c r="P16939" s="14"/>
      <c r="Q16939" s="13"/>
    </row>
    <row r="16940" spans="3:17" x14ac:dyDescent="0.25">
      <c r="C16940" s="12"/>
      <c r="D16940" s="7"/>
      <c r="P16940" s="14"/>
      <c r="Q16940" s="13"/>
    </row>
    <row r="16941" spans="3:17" x14ac:dyDescent="0.25">
      <c r="C16941" s="12"/>
      <c r="D16941" s="7"/>
      <c r="P16941" s="14"/>
      <c r="Q16941" s="13"/>
    </row>
    <row r="16942" spans="3:17" x14ac:dyDescent="0.25">
      <c r="C16942" s="12"/>
      <c r="D16942" s="7"/>
      <c r="P16942" s="14"/>
      <c r="Q16942" s="13"/>
    </row>
    <row r="16943" spans="3:17" x14ac:dyDescent="0.25">
      <c r="C16943" s="12"/>
      <c r="D16943" s="7"/>
      <c r="P16943" s="14"/>
      <c r="Q16943" s="13"/>
    </row>
    <row r="16944" spans="3:17" x14ac:dyDescent="0.25">
      <c r="C16944" s="12"/>
      <c r="D16944" s="7"/>
      <c r="P16944" s="14"/>
      <c r="Q16944" s="13"/>
    </row>
    <row r="16945" spans="3:17" x14ac:dyDescent="0.25">
      <c r="C16945" s="12"/>
      <c r="D16945" s="7"/>
      <c r="P16945" s="14"/>
      <c r="Q16945" s="13"/>
    </row>
    <row r="16946" spans="3:17" x14ac:dyDescent="0.25">
      <c r="C16946" s="12"/>
      <c r="D16946" s="7"/>
      <c r="P16946" s="14"/>
      <c r="Q16946" s="13"/>
    </row>
    <row r="16947" spans="3:17" x14ac:dyDescent="0.25">
      <c r="C16947" s="12"/>
      <c r="D16947" s="7"/>
      <c r="P16947" s="14"/>
      <c r="Q16947" s="13"/>
    </row>
    <row r="16948" spans="3:17" x14ac:dyDescent="0.25">
      <c r="C16948" s="12"/>
      <c r="D16948" s="7"/>
      <c r="P16948" s="14"/>
      <c r="Q16948" s="13"/>
    </row>
    <row r="16949" spans="3:17" x14ac:dyDescent="0.25">
      <c r="C16949" s="12"/>
      <c r="D16949" s="7"/>
      <c r="P16949" s="14"/>
      <c r="Q16949" s="13"/>
    </row>
    <row r="16950" spans="3:17" x14ac:dyDescent="0.25">
      <c r="C16950" s="12"/>
      <c r="D16950" s="7"/>
      <c r="P16950" s="14"/>
      <c r="Q16950" s="13"/>
    </row>
    <row r="16951" spans="3:17" x14ac:dyDescent="0.25">
      <c r="C16951" s="12"/>
      <c r="D16951" s="7"/>
      <c r="P16951" s="14"/>
      <c r="Q16951" s="13"/>
    </row>
    <row r="16952" spans="3:17" x14ac:dyDescent="0.25">
      <c r="C16952" s="12"/>
      <c r="D16952" s="7"/>
      <c r="P16952" s="14"/>
      <c r="Q16952" s="13"/>
    </row>
    <row r="16953" spans="3:17" x14ac:dyDescent="0.25">
      <c r="C16953" s="12"/>
      <c r="D16953" s="7"/>
      <c r="P16953" s="14"/>
      <c r="Q16953" s="13"/>
    </row>
    <row r="16954" spans="3:17" x14ac:dyDescent="0.25">
      <c r="C16954" s="12"/>
      <c r="D16954" s="7"/>
      <c r="P16954" s="14"/>
      <c r="Q16954" s="13"/>
    </row>
    <row r="16955" spans="3:17" x14ac:dyDescent="0.25">
      <c r="C16955" s="12"/>
      <c r="D16955" s="7"/>
      <c r="P16955" s="14"/>
      <c r="Q16955" s="13"/>
    </row>
    <row r="16956" spans="3:17" x14ac:dyDescent="0.25">
      <c r="C16956" s="12"/>
      <c r="D16956" s="7"/>
      <c r="P16956" s="14"/>
      <c r="Q16956" s="13"/>
    </row>
    <row r="16957" spans="3:17" x14ac:dyDescent="0.25">
      <c r="C16957" s="12"/>
      <c r="D16957" s="7"/>
      <c r="P16957" s="14"/>
      <c r="Q16957" s="13"/>
    </row>
    <row r="16958" spans="3:17" x14ac:dyDescent="0.25">
      <c r="C16958" s="12"/>
      <c r="D16958" s="7"/>
      <c r="P16958" s="14"/>
      <c r="Q16958" s="13"/>
    </row>
    <row r="16959" spans="3:17" x14ac:dyDescent="0.25">
      <c r="C16959" s="12"/>
      <c r="D16959" s="7"/>
      <c r="P16959" s="14"/>
      <c r="Q16959" s="13"/>
    </row>
    <row r="16960" spans="3:17" x14ac:dyDescent="0.25">
      <c r="C16960" s="12"/>
      <c r="D16960" s="7"/>
      <c r="P16960" s="14"/>
      <c r="Q16960" s="13"/>
    </row>
    <row r="16961" spans="3:17" x14ac:dyDescent="0.25">
      <c r="C16961" s="12"/>
      <c r="D16961" s="7"/>
      <c r="P16961" s="14"/>
      <c r="Q16961" s="13"/>
    </row>
    <row r="16962" spans="3:17" x14ac:dyDescent="0.25">
      <c r="C16962" s="12"/>
      <c r="D16962" s="7"/>
      <c r="P16962" s="14"/>
      <c r="Q16962" s="13"/>
    </row>
    <row r="16963" spans="3:17" x14ac:dyDescent="0.25">
      <c r="C16963" s="12"/>
      <c r="D16963" s="7"/>
      <c r="P16963" s="14"/>
      <c r="Q16963" s="13"/>
    </row>
    <row r="16964" spans="3:17" x14ac:dyDescent="0.25">
      <c r="C16964" s="12"/>
      <c r="D16964" s="7"/>
      <c r="P16964" s="14"/>
      <c r="Q16964" s="13"/>
    </row>
    <row r="16965" spans="3:17" x14ac:dyDescent="0.25">
      <c r="C16965" s="12"/>
      <c r="D16965" s="7"/>
      <c r="P16965" s="14"/>
      <c r="Q16965" s="13"/>
    </row>
    <row r="16966" spans="3:17" x14ac:dyDescent="0.25">
      <c r="C16966" s="12"/>
      <c r="D16966" s="7"/>
      <c r="P16966" s="14"/>
      <c r="Q16966" s="13"/>
    </row>
    <row r="16967" spans="3:17" x14ac:dyDescent="0.25">
      <c r="C16967" s="12"/>
      <c r="D16967" s="7"/>
      <c r="P16967" s="14"/>
      <c r="Q16967" s="13"/>
    </row>
    <row r="16968" spans="3:17" x14ac:dyDescent="0.25">
      <c r="C16968" s="12"/>
      <c r="D16968" s="7"/>
      <c r="P16968" s="14"/>
      <c r="Q16968" s="13"/>
    </row>
    <row r="16969" spans="3:17" x14ac:dyDescent="0.25">
      <c r="C16969" s="12"/>
      <c r="D16969" s="7"/>
      <c r="P16969" s="14"/>
      <c r="Q16969" s="13"/>
    </row>
    <row r="16970" spans="3:17" x14ac:dyDescent="0.25">
      <c r="C16970" s="12"/>
      <c r="D16970" s="7"/>
      <c r="P16970" s="14"/>
      <c r="Q16970" s="13"/>
    </row>
    <row r="16971" spans="3:17" x14ac:dyDescent="0.25">
      <c r="C16971" s="12"/>
      <c r="D16971" s="7"/>
      <c r="P16971" s="14"/>
      <c r="Q16971" s="13"/>
    </row>
    <row r="16972" spans="3:17" x14ac:dyDescent="0.25">
      <c r="C16972" s="12"/>
      <c r="D16972" s="7"/>
      <c r="P16972" s="14"/>
      <c r="Q16972" s="13"/>
    </row>
    <row r="16973" spans="3:17" x14ac:dyDescent="0.25">
      <c r="C16973" s="12"/>
      <c r="D16973" s="7"/>
      <c r="P16973" s="14"/>
      <c r="Q16973" s="13"/>
    </row>
    <row r="16974" spans="3:17" x14ac:dyDescent="0.25">
      <c r="C16974" s="12"/>
      <c r="D16974" s="7"/>
      <c r="P16974" s="14"/>
      <c r="Q16974" s="13"/>
    </row>
    <row r="16975" spans="3:17" x14ac:dyDescent="0.25">
      <c r="C16975" s="12"/>
      <c r="D16975" s="7"/>
      <c r="P16975" s="14"/>
      <c r="Q16975" s="13"/>
    </row>
    <row r="16976" spans="3:17" x14ac:dyDescent="0.25">
      <c r="C16976" s="12"/>
      <c r="D16976" s="7"/>
      <c r="P16976" s="14"/>
      <c r="Q16976" s="13"/>
    </row>
    <row r="16977" spans="3:17" x14ac:dyDescent="0.25">
      <c r="C16977" s="12"/>
      <c r="D16977" s="7"/>
      <c r="P16977" s="14"/>
      <c r="Q16977" s="13"/>
    </row>
    <row r="16978" spans="3:17" x14ac:dyDescent="0.25">
      <c r="C16978" s="12"/>
      <c r="D16978" s="7"/>
      <c r="P16978" s="14"/>
      <c r="Q16978" s="13"/>
    </row>
    <row r="16979" spans="3:17" x14ac:dyDescent="0.25">
      <c r="C16979" s="12"/>
      <c r="D16979" s="7"/>
      <c r="P16979" s="14"/>
      <c r="Q16979" s="13"/>
    </row>
    <row r="16980" spans="3:17" x14ac:dyDescent="0.25">
      <c r="C16980" s="12"/>
      <c r="D16980" s="7"/>
      <c r="P16980" s="14"/>
      <c r="Q16980" s="13"/>
    </row>
    <row r="16981" spans="3:17" x14ac:dyDescent="0.25">
      <c r="C16981" s="12"/>
      <c r="D16981" s="7"/>
      <c r="P16981" s="14"/>
      <c r="Q16981" s="13"/>
    </row>
    <row r="16982" spans="3:17" x14ac:dyDescent="0.25">
      <c r="C16982" s="12"/>
      <c r="D16982" s="7"/>
      <c r="P16982" s="14"/>
      <c r="Q16982" s="13"/>
    </row>
    <row r="16983" spans="3:17" x14ac:dyDescent="0.25">
      <c r="C16983" s="12"/>
      <c r="D16983" s="7"/>
      <c r="P16983" s="14"/>
      <c r="Q16983" s="13"/>
    </row>
    <row r="16984" spans="3:17" x14ac:dyDescent="0.25">
      <c r="C16984" s="12"/>
      <c r="D16984" s="7"/>
      <c r="P16984" s="14"/>
      <c r="Q16984" s="13"/>
    </row>
    <row r="16985" spans="3:17" x14ac:dyDescent="0.25">
      <c r="C16985" s="12"/>
      <c r="D16985" s="7"/>
      <c r="P16985" s="14"/>
      <c r="Q16985" s="13"/>
    </row>
    <row r="16986" spans="3:17" x14ac:dyDescent="0.25">
      <c r="C16986" s="12"/>
      <c r="D16986" s="7"/>
      <c r="P16986" s="14"/>
      <c r="Q16986" s="13"/>
    </row>
    <row r="16987" spans="3:17" x14ac:dyDescent="0.25">
      <c r="C16987" s="12"/>
      <c r="D16987" s="7"/>
      <c r="P16987" s="14"/>
      <c r="Q16987" s="13"/>
    </row>
    <row r="16988" spans="3:17" x14ac:dyDescent="0.25">
      <c r="C16988" s="12"/>
      <c r="D16988" s="7"/>
      <c r="P16988" s="14"/>
      <c r="Q16988" s="13"/>
    </row>
    <row r="16989" spans="3:17" x14ac:dyDescent="0.25">
      <c r="C16989" s="12"/>
      <c r="D16989" s="7"/>
      <c r="P16989" s="14"/>
      <c r="Q16989" s="13"/>
    </row>
    <row r="16990" spans="3:17" x14ac:dyDescent="0.25">
      <c r="C16990" s="12"/>
      <c r="D16990" s="7"/>
      <c r="P16990" s="14"/>
      <c r="Q16990" s="13"/>
    </row>
    <row r="16991" spans="3:17" x14ac:dyDescent="0.25">
      <c r="C16991" s="12"/>
      <c r="D16991" s="7"/>
      <c r="P16991" s="14"/>
      <c r="Q16991" s="13"/>
    </row>
    <row r="16992" spans="3:17" x14ac:dyDescent="0.25">
      <c r="C16992" s="12"/>
      <c r="D16992" s="7"/>
      <c r="P16992" s="14"/>
      <c r="Q16992" s="13"/>
    </row>
    <row r="16993" spans="3:17" x14ac:dyDescent="0.25">
      <c r="C16993" s="12"/>
      <c r="D16993" s="7"/>
      <c r="P16993" s="14"/>
      <c r="Q16993" s="13"/>
    </row>
    <row r="16994" spans="3:17" x14ac:dyDescent="0.25">
      <c r="C16994" s="12"/>
      <c r="D16994" s="7"/>
      <c r="P16994" s="14"/>
      <c r="Q16994" s="13"/>
    </row>
    <row r="16995" spans="3:17" x14ac:dyDescent="0.25">
      <c r="C16995" s="12"/>
      <c r="D16995" s="7"/>
      <c r="P16995" s="14"/>
      <c r="Q16995" s="13"/>
    </row>
    <row r="16996" spans="3:17" x14ac:dyDescent="0.25">
      <c r="C16996" s="12"/>
      <c r="D16996" s="7"/>
      <c r="P16996" s="14"/>
      <c r="Q16996" s="13"/>
    </row>
    <row r="16997" spans="3:17" x14ac:dyDescent="0.25">
      <c r="C16997" s="12"/>
      <c r="D16997" s="7"/>
      <c r="P16997" s="14"/>
      <c r="Q16997" s="13"/>
    </row>
    <row r="16998" spans="3:17" x14ac:dyDescent="0.25">
      <c r="C16998" s="12"/>
      <c r="D16998" s="7"/>
      <c r="P16998" s="14"/>
      <c r="Q16998" s="13"/>
    </row>
    <row r="16999" spans="3:17" x14ac:dyDescent="0.25">
      <c r="C16999" s="12"/>
      <c r="D16999" s="7"/>
      <c r="P16999" s="14"/>
      <c r="Q16999" s="13"/>
    </row>
    <row r="17000" spans="3:17" x14ac:dyDescent="0.25">
      <c r="C17000" s="12"/>
      <c r="D17000" s="7"/>
      <c r="P17000" s="14"/>
      <c r="Q17000" s="13"/>
    </row>
    <row r="17001" spans="3:17" x14ac:dyDescent="0.25">
      <c r="C17001" s="12"/>
      <c r="D17001" s="7"/>
      <c r="P17001" s="14"/>
      <c r="Q17001" s="13"/>
    </row>
    <row r="17002" spans="3:17" x14ac:dyDescent="0.25">
      <c r="C17002" s="12"/>
      <c r="D17002" s="7"/>
      <c r="P17002" s="14"/>
      <c r="Q17002" s="13"/>
    </row>
    <row r="17003" spans="3:17" x14ac:dyDescent="0.25">
      <c r="C17003" s="12"/>
      <c r="D17003" s="7"/>
      <c r="P17003" s="14"/>
      <c r="Q17003" s="13"/>
    </row>
    <row r="17004" spans="3:17" x14ac:dyDescent="0.25">
      <c r="C17004" s="12"/>
      <c r="D17004" s="7"/>
      <c r="P17004" s="14"/>
      <c r="Q17004" s="13"/>
    </row>
    <row r="17005" spans="3:17" x14ac:dyDescent="0.25">
      <c r="C17005" s="12"/>
      <c r="D17005" s="7"/>
      <c r="P17005" s="14"/>
      <c r="Q17005" s="13"/>
    </row>
    <row r="17006" spans="3:17" x14ac:dyDescent="0.25">
      <c r="C17006" s="12"/>
      <c r="D17006" s="7"/>
      <c r="P17006" s="14"/>
      <c r="Q17006" s="13"/>
    </row>
    <row r="17007" spans="3:17" x14ac:dyDescent="0.25">
      <c r="C17007" s="12"/>
      <c r="D17007" s="7"/>
      <c r="P17007" s="14"/>
      <c r="Q17007" s="13"/>
    </row>
    <row r="17008" spans="3:17" x14ac:dyDescent="0.25">
      <c r="C17008" s="12"/>
      <c r="D17008" s="7"/>
      <c r="P17008" s="14"/>
      <c r="Q17008" s="13"/>
    </row>
    <row r="17009" spans="3:17" x14ac:dyDescent="0.25">
      <c r="C17009" s="12"/>
      <c r="D17009" s="7"/>
      <c r="P17009" s="14"/>
      <c r="Q17009" s="13"/>
    </row>
    <row r="17010" spans="3:17" x14ac:dyDescent="0.25">
      <c r="C17010" s="12"/>
      <c r="D17010" s="7"/>
      <c r="P17010" s="14"/>
      <c r="Q17010" s="13"/>
    </row>
    <row r="17011" spans="3:17" x14ac:dyDescent="0.25">
      <c r="C17011" s="12"/>
      <c r="D17011" s="7"/>
      <c r="P17011" s="14"/>
      <c r="Q17011" s="13"/>
    </row>
    <row r="17012" spans="3:17" x14ac:dyDescent="0.25">
      <c r="C17012" s="12"/>
      <c r="D17012" s="7"/>
      <c r="P17012" s="14"/>
      <c r="Q17012" s="13"/>
    </row>
    <row r="17013" spans="3:17" x14ac:dyDescent="0.25">
      <c r="C17013" s="12"/>
      <c r="D17013" s="7"/>
      <c r="P17013" s="14"/>
      <c r="Q17013" s="13"/>
    </row>
    <row r="17014" spans="3:17" x14ac:dyDescent="0.25">
      <c r="C17014" s="12"/>
      <c r="D17014" s="7"/>
      <c r="P17014" s="14"/>
      <c r="Q17014" s="13"/>
    </row>
    <row r="17015" spans="3:17" x14ac:dyDescent="0.25">
      <c r="C17015" s="12"/>
      <c r="D17015" s="7"/>
      <c r="P17015" s="14"/>
      <c r="Q17015" s="13"/>
    </row>
    <row r="17016" spans="3:17" x14ac:dyDescent="0.25">
      <c r="C17016" s="12"/>
      <c r="D17016" s="7"/>
      <c r="P17016" s="14"/>
      <c r="Q17016" s="13"/>
    </row>
    <row r="17017" spans="3:17" x14ac:dyDescent="0.25">
      <c r="C17017" s="12"/>
      <c r="D17017" s="7"/>
      <c r="P17017" s="14"/>
      <c r="Q17017" s="13"/>
    </row>
    <row r="17018" spans="3:17" x14ac:dyDescent="0.25">
      <c r="C17018" s="12"/>
      <c r="D17018" s="7"/>
      <c r="P17018" s="14"/>
      <c r="Q17018" s="13"/>
    </row>
    <row r="17019" spans="3:17" x14ac:dyDescent="0.25">
      <c r="C17019" s="12"/>
      <c r="D17019" s="7"/>
      <c r="P17019" s="14"/>
      <c r="Q17019" s="13"/>
    </row>
    <row r="17020" spans="3:17" x14ac:dyDescent="0.25">
      <c r="C17020" s="12"/>
      <c r="D17020" s="7"/>
      <c r="P17020" s="14"/>
      <c r="Q17020" s="13"/>
    </row>
    <row r="17021" spans="3:17" x14ac:dyDescent="0.25">
      <c r="C17021" s="12"/>
      <c r="D17021" s="7"/>
      <c r="P17021" s="14"/>
      <c r="Q17021" s="13"/>
    </row>
    <row r="17022" spans="3:17" x14ac:dyDescent="0.25">
      <c r="C17022" s="12"/>
      <c r="D17022" s="7"/>
      <c r="P17022" s="14"/>
      <c r="Q17022" s="13"/>
    </row>
    <row r="17023" spans="3:17" x14ac:dyDescent="0.25">
      <c r="C17023" s="12"/>
      <c r="D17023" s="7"/>
      <c r="P17023" s="14"/>
      <c r="Q17023" s="13"/>
    </row>
    <row r="17024" spans="3:17" x14ac:dyDescent="0.25">
      <c r="C17024" s="12"/>
      <c r="D17024" s="7"/>
      <c r="P17024" s="14"/>
      <c r="Q17024" s="13"/>
    </row>
    <row r="17025" spans="3:17" x14ac:dyDescent="0.25">
      <c r="C17025" s="12"/>
      <c r="D17025" s="7"/>
      <c r="P17025" s="14"/>
      <c r="Q17025" s="13"/>
    </row>
    <row r="17026" spans="3:17" x14ac:dyDescent="0.25">
      <c r="C17026" s="12"/>
      <c r="D17026" s="7"/>
      <c r="P17026" s="14"/>
      <c r="Q17026" s="13"/>
    </row>
    <row r="17027" spans="3:17" x14ac:dyDescent="0.25">
      <c r="C17027" s="12"/>
      <c r="D17027" s="7"/>
      <c r="P17027" s="14"/>
      <c r="Q17027" s="13"/>
    </row>
    <row r="17028" spans="3:17" x14ac:dyDescent="0.25">
      <c r="C17028" s="12"/>
      <c r="D17028" s="7"/>
      <c r="P17028" s="14"/>
      <c r="Q17028" s="13"/>
    </row>
    <row r="17029" spans="3:17" x14ac:dyDescent="0.25">
      <c r="C17029" s="12"/>
      <c r="D17029" s="7"/>
      <c r="P17029" s="14"/>
      <c r="Q17029" s="13"/>
    </row>
    <row r="17030" spans="3:17" x14ac:dyDescent="0.25">
      <c r="C17030" s="12"/>
      <c r="D17030" s="7"/>
      <c r="P17030" s="14"/>
      <c r="Q17030" s="13"/>
    </row>
    <row r="17031" spans="3:17" x14ac:dyDescent="0.25">
      <c r="C17031" s="12"/>
      <c r="D17031" s="7"/>
      <c r="P17031" s="14"/>
      <c r="Q17031" s="13"/>
    </row>
    <row r="17032" spans="3:17" x14ac:dyDescent="0.25">
      <c r="C17032" s="12"/>
      <c r="D17032" s="7"/>
      <c r="P17032" s="14"/>
      <c r="Q17032" s="13"/>
    </row>
    <row r="17033" spans="3:17" x14ac:dyDescent="0.25">
      <c r="C17033" s="12"/>
      <c r="D17033" s="7"/>
      <c r="P17033" s="14"/>
      <c r="Q17033" s="13"/>
    </row>
    <row r="17034" spans="3:17" x14ac:dyDescent="0.25">
      <c r="C17034" s="12"/>
      <c r="D17034" s="7"/>
      <c r="P17034" s="14"/>
      <c r="Q17034" s="13"/>
    </row>
    <row r="17035" spans="3:17" x14ac:dyDescent="0.25">
      <c r="C17035" s="12"/>
      <c r="D17035" s="7"/>
      <c r="P17035" s="14"/>
      <c r="Q17035" s="13"/>
    </row>
    <row r="17036" spans="3:17" x14ac:dyDescent="0.25">
      <c r="C17036" s="12"/>
      <c r="D17036" s="7"/>
      <c r="P17036" s="14"/>
      <c r="Q17036" s="13"/>
    </row>
    <row r="17037" spans="3:17" x14ac:dyDescent="0.25">
      <c r="C17037" s="12"/>
      <c r="D17037" s="7"/>
      <c r="P17037" s="14"/>
      <c r="Q17037" s="13"/>
    </row>
    <row r="17038" spans="3:17" x14ac:dyDescent="0.25">
      <c r="C17038" s="12"/>
      <c r="D17038" s="7"/>
      <c r="P17038" s="14"/>
      <c r="Q17038" s="13"/>
    </row>
    <row r="17039" spans="3:17" x14ac:dyDescent="0.25">
      <c r="C17039" s="12"/>
      <c r="D17039" s="7"/>
      <c r="P17039" s="14"/>
      <c r="Q17039" s="13"/>
    </row>
    <row r="17040" spans="3:17" x14ac:dyDescent="0.25">
      <c r="C17040" s="12"/>
      <c r="D17040" s="7"/>
      <c r="P17040" s="14"/>
      <c r="Q17040" s="13"/>
    </row>
    <row r="17041" spans="3:17" x14ac:dyDescent="0.25">
      <c r="C17041" s="12"/>
      <c r="D17041" s="7"/>
      <c r="P17041" s="14"/>
      <c r="Q17041" s="13"/>
    </row>
    <row r="17042" spans="3:17" x14ac:dyDescent="0.25">
      <c r="C17042" s="12"/>
      <c r="D17042" s="7"/>
      <c r="P17042" s="14"/>
      <c r="Q17042" s="13"/>
    </row>
    <row r="17043" spans="3:17" x14ac:dyDescent="0.25">
      <c r="C17043" s="12"/>
      <c r="D17043" s="7"/>
      <c r="P17043" s="14"/>
      <c r="Q17043" s="13"/>
    </row>
    <row r="17044" spans="3:17" x14ac:dyDescent="0.25">
      <c r="C17044" s="12"/>
      <c r="D17044" s="7"/>
      <c r="P17044" s="14"/>
      <c r="Q17044" s="13"/>
    </row>
    <row r="17045" spans="3:17" x14ac:dyDescent="0.25">
      <c r="C17045" s="12"/>
      <c r="D17045" s="7"/>
      <c r="P17045" s="14"/>
      <c r="Q17045" s="13"/>
    </row>
    <row r="17046" spans="3:17" x14ac:dyDescent="0.25">
      <c r="C17046" s="12"/>
      <c r="D17046" s="7"/>
      <c r="P17046" s="14"/>
      <c r="Q17046" s="13"/>
    </row>
    <row r="17047" spans="3:17" x14ac:dyDescent="0.25">
      <c r="C17047" s="12"/>
      <c r="D17047" s="7"/>
      <c r="P17047" s="14"/>
      <c r="Q17047" s="13"/>
    </row>
    <row r="17048" spans="3:17" x14ac:dyDescent="0.25">
      <c r="C17048" s="12"/>
      <c r="D17048" s="7"/>
      <c r="P17048" s="14"/>
      <c r="Q17048" s="13"/>
    </row>
    <row r="17049" spans="3:17" x14ac:dyDescent="0.25">
      <c r="C17049" s="12"/>
      <c r="D17049" s="7"/>
      <c r="P17049" s="14"/>
      <c r="Q17049" s="13"/>
    </row>
    <row r="17050" spans="3:17" x14ac:dyDescent="0.25">
      <c r="C17050" s="12"/>
      <c r="D17050" s="7"/>
      <c r="P17050" s="14"/>
      <c r="Q17050" s="13"/>
    </row>
    <row r="17051" spans="3:17" x14ac:dyDescent="0.25">
      <c r="C17051" s="12"/>
      <c r="D17051" s="7"/>
      <c r="P17051" s="14"/>
      <c r="Q17051" s="13"/>
    </row>
    <row r="17052" spans="3:17" x14ac:dyDescent="0.25">
      <c r="C17052" s="12"/>
      <c r="D17052" s="7"/>
      <c r="P17052" s="14"/>
      <c r="Q17052" s="13"/>
    </row>
    <row r="17053" spans="3:17" x14ac:dyDescent="0.25">
      <c r="C17053" s="12"/>
      <c r="D17053" s="7"/>
      <c r="P17053" s="14"/>
      <c r="Q17053" s="13"/>
    </row>
    <row r="17054" spans="3:17" x14ac:dyDescent="0.25">
      <c r="C17054" s="12"/>
      <c r="D17054" s="7"/>
      <c r="P17054" s="14"/>
      <c r="Q17054" s="13"/>
    </row>
    <row r="17055" spans="3:17" x14ac:dyDescent="0.25">
      <c r="C17055" s="12"/>
      <c r="D17055" s="7"/>
      <c r="P17055" s="14"/>
      <c r="Q17055" s="13"/>
    </row>
    <row r="17056" spans="3:17" x14ac:dyDescent="0.25">
      <c r="C17056" s="12"/>
      <c r="D17056" s="7"/>
      <c r="P17056" s="14"/>
      <c r="Q17056" s="13"/>
    </row>
    <row r="17057" spans="3:17" x14ac:dyDescent="0.25">
      <c r="C17057" s="12"/>
      <c r="D17057" s="7"/>
      <c r="P17057" s="14"/>
      <c r="Q17057" s="13"/>
    </row>
    <row r="17058" spans="3:17" x14ac:dyDescent="0.25">
      <c r="C17058" s="12"/>
      <c r="D17058" s="7"/>
      <c r="P17058" s="14"/>
      <c r="Q17058" s="13"/>
    </row>
    <row r="17059" spans="3:17" x14ac:dyDescent="0.25">
      <c r="C17059" s="12"/>
      <c r="D17059" s="7"/>
      <c r="P17059" s="14"/>
      <c r="Q17059" s="13"/>
    </row>
    <row r="17060" spans="3:17" x14ac:dyDescent="0.25">
      <c r="C17060" s="12"/>
      <c r="D17060" s="7"/>
      <c r="P17060" s="14"/>
      <c r="Q17060" s="13"/>
    </row>
    <row r="17061" spans="3:17" x14ac:dyDescent="0.25">
      <c r="C17061" s="12"/>
      <c r="D17061" s="7"/>
      <c r="P17061" s="14"/>
      <c r="Q17061" s="13"/>
    </row>
    <row r="17062" spans="3:17" x14ac:dyDescent="0.25">
      <c r="C17062" s="12"/>
      <c r="D17062" s="7"/>
      <c r="P17062" s="14"/>
      <c r="Q17062" s="13"/>
    </row>
    <row r="17063" spans="3:17" x14ac:dyDescent="0.25">
      <c r="C17063" s="12"/>
      <c r="D17063" s="7"/>
      <c r="P17063" s="14"/>
      <c r="Q17063" s="13"/>
    </row>
    <row r="17064" spans="3:17" x14ac:dyDescent="0.25">
      <c r="C17064" s="12"/>
      <c r="D17064" s="7"/>
      <c r="P17064" s="14"/>
      <c r="Q17064" s="13"/>
    </row>
    <row r="17065" spans="3:17" x14ac:dyDescent="0.25">
      <c r="C17065" s="12"/>
      <c r="D17065" s="7"/>
      <c r="P17065" s="14"/>
      <c r="Q17065" s="13"/>
    </row>
    <row r="17066" spans="3:17" x14ac:dyDescent="0.25">
      <c r="C17066" s="12"/>
      <c r="D17066" s="7"/>
      <c r="P17066" s="14"/>
      <c r="Q17066" s="13"/>
    </row>
    <row r="17067" spans="3:17" x14ac:dyDescent="0.25">
      <c r="C17067" s="12"/>
      <c r="D17067" s="7"/>
      <c r="P17067" s="14"/>
      <c r="Q17067" s="13"/>
    </row>
    <row r="17068" spans="3:17" x14ac:dyDescent="0.25">
      <c r="C17068" s="12"/>
      <c r="D17068" s="7"/>
      <c r="P17068" s="14"/>
      <c r="Q17068" s="13"/>
    </row>
    <row r="17069" spans="3:17" x14ac:dyDescent="0.25">
      <c r="C17069" s="12"/>
      <c r="D17069" s="7"/>
      <c r="P17069" s="14"/>
      <c r="Q17069" s="13"/>
    </row>
    <row r="17070" spans="3:17" x14ac:dyDescent="0.25">
      <c r="C17070" s="12"/>
      <c r="D17070" s="7"/>
      <c r="P17070" s="14"/>
      <c r="Q17070" s="13"/>
    </row>
    <row r="17071" spans="3:17" x14ac:dyDescent="0.25">
      <c r="C17071" s="12"/>
      <c r="D17071" s="7"/>
      <c r="P17071" s="14"/>
      <c r="Q17071" s="13"/>
    </row>
    <row r="17072" spans="3:17" x14ac:dyDescent="0.25">
      <c r="C17072" s="12"/>
      <c r="D17072" s="7"/>
      <c r="P17072" s="14"/>
      <c r="Q17072" s="13"/>
    </row>
    <row r="17073" spans="3:17" x14ac:dyDescent="0.25">
      <c r="C17073" s="12"/>
      <c r="D17073" s="7"/>
      <c r="P17073" s="14"/>
      <c r="Q17073" s="13"/>
    </row>
    <row r="17074" spans="3:17" x14ac:dyDescent="0.25">
      <c r="C17074" s="12"/>
      <c r="D17074" s="7"/>
      <c r="P17074" s="14"/>
      <c r="Q17074" s="13"/>
    </row>
    <row r="17075" spans="3:17" x14ac:dyDescent="0.25">
      <c r="C17075" s="12"/>
      <c r="D17075" s="7"/>
      <c r="P17075" s="14"/>
      <c r="Q17075" s="13"/>
    </row>
    <row r="17076" spans="3:17" x14ac:dyDescent="0.25">
      <c r="C17076" s="12"/>
      <c r="D17076" s="7"/>
      <c r="P17076" s="14"/>
      <c r="Q17076" s="13"/>
    </row>
    <row r="17077" spans="3:17" x14ac:dyDescent="0.25">
      <c r="C17077" s="12"/>
      <c r="D17077" s="7"/>
      <c r="P17077" s="14"/>
      <c r="Q17077" s="13"/>
    </row>
    <row r="17078" spans="3:17" x14ac:dyDescent="0.25">
      <c r="C17078" s="12"/>
      <c r="D17078" s="7"/>
      <c r="P17078" s="14"/>
      <c r="Q17078" s="13"/>
    </row>
    <row r="17079" spans="3:17" x14ac:dyDescent="0.25">
      <c r="C17079" s="12"/>
      <c r="D17079" s="7"/>
      <c r="P17079" s="14"/>
      <c r="Q17079" s="13"/>
    </row>
    <row r="17080" spans="3:17" x14ac:dyDescent="0.25">
      <c r="C17080" s="12"/>
      <c r="D17080" s="7"/>
      <c r="P17080" s="14"/>
      <c r="Q17080" s="13"/>
    </row>
    <row r="17081" spans="3:17" x14ac:dyDescent="0.25">
      <c r="C17081" s="12"/>
      <c r="D17081" s="7"/>
      <c r="P17081" s="14"/>
      <c r="Q17081" s="13"/>
    </row>
    <row r="17082" spans="3:17" x14ac:dyDescent="0.25">
      <c r="C17082" s="12"/>
      <c r="D17082" s="7"/>
      <c r="P17082" s="14"/>
      <c r="Q17082" s="13"/>
    </row>
    <row r="17083" spans="3:17" x14ac:dyDescent="0.25">
      <c r="C17083" s="12"/>
      <c r="D17083" s="7"/>
      <c r="P17083" s="14"/>
      <c r="Q17083" s="13"/>
    </row>
    <row r="17084" spans="3:17" x14ac:dyDescent="0.25">
      <c r="C17084" s="12"/>
      <c r="D17084" s="7"/>
      <c r="P17084" s="14"/>
      <c r="Q17084" s="13"/>
    </row>
    <row r="17085" spans="3:17" x14ac:dyDescent="0.25">
      <c r="C17085" s="12"/>
      <c r="D17085" s="7"/>
      <c r="P17085" s="14"/>
      <c r="Q17085" s="13"/>
    </row>
    <row r="17086" spans="3:17" x14ac:dyDescent="0.25">
      <c r="C17086" s="12"/>
      <c r="D17086" s="7"/>
      <c r="P17086" s="14"/>
      <c r="Q17086" s="13"/>
    </row>
    <row r="17087" spans="3:17" x14ac:dyDescent="0.25">
      <c r="C17087" s="12"/>
      <c r="D17087" s="7"/>
      <c r="P17087" s="14"/>
      <c r="Q17087" s="13"/>
    </row>
    <row r="17088" spans="3:17" x14ac:dyDescent="0.25">
      <c r="C17088" s="12"/>
      <c r="D17088" s="7"/>
      <c r="P17088" s="14"/>
      <c r="Q17088" s="13"/>
    </row>
    <row r="17089" spans="3:17" x14ac:dyDescent="0.25">
      <c r="C17089" s="12"/>
      <c r="D17089" s="7"/>
      <c r="P17089" s="14"/>
      <c r="Q17089" s="13"/>
    </row>
    <row r="17090" spans="3:17" x14ac:dyDescent="0.25">
      <c r="C17090" s="12"/>
      <c r="D17090" s="7"/>
      <c r="P17090" s="14"/>
      <c r="Q17090" s="13"/>
    </row>
    <row r="17091" spans="3:17" x14ac:dyDescent="0.25">
      <c r="C17091" s="12"/>
      <c r="D17091" s="7"/>
      <c r="P17091" s="14"/>
      <c r="Q17091" s="13"/>
    </row>
    <row r="17092" spans="3:17" x14ac:dyDescent="0.25">
      <c r="C17092" s="12"/>
      <c r="D17092" s="7"/>
      <c r="P17092" s="14"/>
      <c r="Q17092" s="13"/>
    </row>
    <row r="17093" spans="3:17" x14ac:dyDescent="0.25">
      <c r="C17093" s="12"/>
      <c r="D17093" s="7"/>
      <c r="P17093" s="14"/>
      <c r="Q17093" s="13"/>
    </row>
    <row r="17094" spans="3:17" x14ac:dyDescent="0.25">
      <c r="C17094" s="12"/>
      <c r="D17094" s="7"/>
      <c r="P17094" s="14"/>
      <c r="Q17094" s="13"/>
    </row>
    <row r="17095" spans="3:17" x14ac:dyDescent="0.25">
      <c r="C17095" s="12"/>
      <c r="D17095" s="7"/>
      <c r="P17095" s="14"/>
      <c r="Q17095" s="13"/>
    </row>
    <row r="17096" spans="3:17" x14ac:dyDescent="0.25">
      <c r="C17096" s="12"/>
      <c r="D17096" s="7"/>
      <c r="P17096" s="14"/>
      <c r="Q17096" s="13"/>
    </row>
    <row r="17097" spans="3:17" x14ac:dyDescent="0.25">
      <c r="C17097" s="12"/>
      <c r="D17097" s="7"/>
      <c r="P17097" s="14"/>
      <c r="Q17097" s="13"/>
    </row>
    <row r="17098" spans="3:17" x14ac:dyDescent="0.25">
      <c r="C17098" s="12"/>
      <c r="D17098" s="7"/>
      <c r="P17098" s="14"/>
      <c r="Q17098" s="13"/>
    </row>
    <row r="17099" spans="3:17" x14ac:dyDescent="0.25">
      <c r="C17099" s="12"/>
      <c r="D17099" s="7"/>
      <c r="P17099" s="14"/>
      <c r="Q17099" s="13"/>
    </row>
    <row r="17100" spans="3:17" x14ac:dyDescent="0.25">
      <c r="C17100" s="12"/>
      <c r="D17100" s="7"/>
      <c r="P17100" s="14"/>
      <c r="Q17100" s="13"/>
    </row>
    <row r="17101" spans="3:17" x14ac:dyDescent="0.25">
      <c r="C17101" s="12"/>
      <c r="D17101" s="7"/>
      <c r="P17101" s="14"/>
      <c r="Q17101" s="13"/>
    </row>
    <row r="17102" spans="3:17" x14ac:dyDescent="0.25">
      <c r="C17102" s="12"/>
      <c r="D17102" s="7"/>
      <c r="P17102" s="14"/>
      <c r="Q17102" s="13"/>
    </row>
    <row r="17103" spans="3:17" x14ac:dyDescent="0.25">
      <c r="C17103" s="12"/>
      <c r="D17103" s="7"/>
      <c r="P17103" s="14"/>
      <c r="Q17103" s="13"/>
    </row>
    <row r="17104" spans="3:17" x14ac:dyDescent="0.25">
      <c r="C17104" s="12"/>
      <c r="D17104" s="7"/>
      <c r="P17104" s="14"/>
      <c r="Q17104" s="13"/>
    </row>
    <row r="17105" spans="3:17" x14ac:dyDescent="0.25">
      <c r="C17105" s="12"/>
      <c r="D17105" s="7"/>
      <c r="P17105" s="14"/>
      <c r="Q17105" s="13"/>
    </row>
    <row r="17106" spans="3:17" x14ac:dyDescent="0.25">
      <c r="C17106" s="12"/>
      <c r="D17106" s="7"/>
      <c r="P17106" s="14"/>
      <c r="Q17106" s="13"/>
    </row>
    <row r="17107" spans="3:17" x14ac:dyDescent="0.25">
      <c r="C17107" s="12"/>
      <c r="D17107" s="7"/>
      <c r="P17107" s="14"/>
      <c r="Q17107" s="13"/>
    </row>
    <row r="17108" spans="3:17" x14ac:dyDescent="0.25">
      <c r="C17108" s="12"/>
      <c r="D17108" s="7"/>
      <c r="P17108" s="14"/>
      <c r="Q17108" s="13"/>
    </row>
    <row r="17109" spans="3:17" x14ac:dyDescent="0.25">
      <c r="C17109" s="12"/>
      <c r="D17109" s="7"/>
      <c r="P17109" s="14"/>
      <c r="Q17109" s="13"/>
    </row>
    <row r="17110" spans="3:17" x14ac:dyDescent="0.25">
      <c r="C17110" s="12"/>
      <c r="D17110" s="7"/>
      <c r="P17110" s="14"/>
      <c r="Q17110" s="13"/>
    </row>
    <row r="17111" spans="3:17" x14ac:dyDescent="0.25">
      <c r="C17111" s="12"/>
      <c r="D17111" s="7"/>
      <c r="P17111" s="14"/>
      <c r="Q17111" s="13"/>
    </row>
    <row r="17112" spans="3:17" x14ac:dyDescent="0.25">
      <c r="C17112" s="12"/>
      <c r="D17112" s="7"/>
      <c r="P17112" s="14"/>
      <c r="Q17112" s="13"/>
    </row>
    <row r="17113" spans="3:17" x14ac:dyDescent="0.25">
      <c r="C17113" s="12"/>
      <c r="D17113" s="7"/>
      <c r="P17113" s="14"/>
      <c r="Q17113" s="13"/>
    </row>
    <row r="17114" spans="3:17" x14ac:dyDescent="0.25">
      <c r="C17114" s="12"/>
      <c r="D17114" s="7"/>
      <c r="P17114" s="14"/>
      <c r="Q17114" s="13"/>
    </row>
    <row r="17115" spans="3:17" x14ac:dyDescent="0.25">
      <c r="C17115" s="12"/>
      <c r="D17115" s="7"/>
      <c r="P17115" s="14"/>
      <c r="Q17115" s="13"/>
    </row>
    <row r="17116" spans="3:17" x14ac:dyDescent="0.25">
      <c r="C17116" s="12"/>
      <c r="D17116" s="7"/>
      <c r="P17116" s="14"/>
      <c r="Q17116" s="13"/>
    </row>
    <row r="17117" spans="3:17" x14ac:dyDescent="0.25">
      <c r="C17117" s="12"/>
      <c r="D17117" s="7"/>
      <c r="P17117" s="14"/>
      <c r="Q17117" s="13"/>
    </row>
    <row r="17118" spans="3:17" x14ac:dyDescent="0.25">
      <c r="C17118" s="12"/>
      <c r="D17118" s="7"/>
      <c r="P17118" s="14"/>
      <c r="Q17118" s="13"/>
    </row>
    <row r="17119" spans="3:17" x14ac:dyDescent="0.25">
      <c r="C17119" s="12"/>
      <c r="D17119" s="7"/>
      <c r="P17119" s="14"/>
      <c r="Q17119" s="13"/>
    </row>
    <row r="17120" spans="3:17" x14ac:dyDescent="0.25">
      <c r="C17120" s="12"/>
      <c r="D17120" s="7"/>
      <c r="P17120" s="14"/>
      <c r="Q17120" s="13"/>
    </row>
    <row r="17121" spans="3:17" x14ac:dyDescent="0.25">
      <c r="C17121" s="12"/>
      <c r="D17121" s="7"/>
      <c r="P17121" s="14"/>
      <c r="Q17121" s="13"/>
    </row>
    <row r="17122" spans="3:17" x14ac:dyDescent="0.25">
      <c r="C17122" s="12"/>
      <c r="D17122" s="7"/>
      <c r="P17122" s="14"/>
      <c r="Q17122" s="13"/>
    </row>
    <row r="17123" spans="3:17" x14ac:dyDescent="0.25">
      <c r="C17123" s="12"/>
      <c r="D17123" s="7"/>
      <c r="P17123" s="14"/>
      <c r="Q17123" s="13"/>
    </row>
    <row r="17124" spans="3:17" x14ac:dyDescent="0.25">
      <c r="C17124" s="12"/>
      <c r="D17124" s="7"/>
      <c r="P17124" s="14"/>
      <c r="Q17124" s="13"/>
    </row>
    <row r="17125" spans="3:17" x14ac:dyDescent="0.25">
      <c r="C17125" s="12"/>
      <c r="D17125" s="7"/>
      <c r="P17125" s="14"/>
      <c r="Q17125" s="13"/>
    </row>
    <row r="17126" spans="3:17" x14ac:dyDescent="0.25">
      <c r="C17126" s="12"/>
      <c r="D17126" s="7"/>
      <c r="P17126" s="14"/>
      <c r="Q17126" s="13"/>
    </row>
    <row r="17127" spans="3:17" x14ac:dyDescent="0.25">
      <c r="C17127" s="12"/>
      <c r="D17127" s="7"/>
      <c r="P17127" s="14"/>
      <c r="Q17127" s="13"/>
    </row>
    <row r="17128" spans="3:17" x14ac:dyDescent="0.25">
      <c r="C17128" s="12"/>
      <c r="D17128" s="7"/>
      <c r="P17128" s="14"/>
      <c r="Q17128" s="13"/>
    </row>
    <row r="17129" spans="3:17" x14ac:dyDescent="0.25">
      <c r="C17129" s="12"/>
      <c r="D17129" s="7"/>
      <c r="P17129" s="14"/>
      <c r="Q17129" s="13"/>
    </row>
    <row r="17130" spans="3:17" x14ac:dyDescent="0.25">
      <c r="C17130" s="12"/>
      <c r="D17130" s="7"/>
      <c r="P17130" s="14"/>
      <c r="Q17130" s="13"/>
    </row>
    <row r="17131" spans="3:17" x14ac:dyDescent="0.25">
      <c r="C17131" s="12"/>
      <c r="D17131" s="7"/>
      <c r="P17131" s="14"/>
      <c r="Q17131" s="13"/>
    </row>
    <row r="17132" spans="3:17" x14ac:dyDescent="0.25">
      <c r="C17132" s="12"/>
      <c r="D17132" s="7"/>
      <c r="P17132" s="14"/>
      <c r="Q17132" s="13"/>
    </row>
    <row r="17133" spans="3:17" x14ac:dyDescent="0.25">
      <c r="C17133" s="12"/>
      <c r="D17133" s="7"/>
      <c r="P17133" s="14"/>
      <c r="Q17133" s="13"/>
    </row>
    <row r="17134" spans="3:17" x14ac:dyDescent="0.25">
      <c r="C17134" s="12"/>
      <c r="D17134" s="7"/>
      <c r="P17134" s="14"/>
      <c r="Q17134" s="13"/>
    </row>
    <row r="17135" spans="3:17" x14ac:dyDescent="0.25">
      <c r="C17135" s="12"/>
      <c r="D17135" s="7"/>
      <c r="P17135" s="14"/>
      <c r="Q17135" s="13"/>
    </row>
    <row r="17136" spans="3:17" x14ac:dyDescent="0.25">
      <c r="C17136" s="12"/>
      <c r="D17136" s="7"/>
      <c r="P17136" s="14"/>
      <c r="Q17136" s="13"/>
    </row>
    <row r="17137" spans="3:17" x14ac:dyDescent="0.25">
      <c r="C17137" s="12"/>
      <c r="D17137" s="7"/>
      <c r="P17137" s="14"/>
      <c r="Q17137" s="13"/>
    </row>
    <row r="17138" spans="3:17" x14ac:dyDescent="0.25">
      <c r="C17138" s="12"/>
      <c r="D17138" s="7"/>
      <c r="P17138" s="14"/>
      <c r="Q17138" s="13"/>
    </row>
    <row r="17139" spans="3:17" x14ac:dyDescent="0.25">
      <c r="C17139" s="12"/>
      <c r="D17139" s="7"/>
      <c r="P17139" s="14"/>
      <c r="Q17139" s="13"/>
    </row>
    <row r="17140" spans="3:17" x14ac:dyDescent="0.25">
      <c r="C17140" s="12"/>
      <c r="D17140" s="7"/>
      <c r="P17140" s="14"/>
      <c r="Q17140" s="13"/>
    </row>
    <row r="17141" spans="3:17" x14ac:dyDescent="0.25">
      <c r="C17141" s="12"/>
      <c r="D17141" s="7"/>
      <c r="P17141" s="14"/>
      <c r="Q17141" s="13"/>
    </row>
    <row r="17142" spans="3:17" x14ac:dyDescent="0.25">
      <c r="C17142" s="12"/>
      <c r="D17142" s="7"/>
      <c r="P17142" s="14"/>
      <c r="Q17142" s="13"/>
    </row>
    <row r="17143" spans="3:17" x14ac:dyDescent="0.25">
      <c r="C17143" s="12"/>
      <c r="D17143" s="7"/>
      <c r="P17143" s="14"/>
      <c r="Q17143" s="13"/>
    </row>
    <row r="17144" spans="3:17" x14ac:dyDescent="0.25">
      <c r="C17144" s="12"/>
      <c r="D17144" s="7"/>
      <c r="P17144" s="14"/>
      <c r="Q17144" s="13"/>
    </row>
    <row r="17145" spans="3:17" x14ac:dyDescent="0.25">
      <c r="C17145" s="12"/>
      <c r="D17145" s="7"/>
      <c r="P17145" s="14"/>
      <c r="Q17145" s="13"/>
    </row>
    <row r="17146" spans="3:17" x14ac:dyDescent="0.25">
      <c r="C17146" s="12"/>
      <c r="D17146" s="7"/>
      <c r="P17146" s="14"/>
      <c r="Q17146" s="13"/>
    </row>
    <row r="17147" spans="3:17" x14ac:dyDescent="0.25">
      <c r="C17147" s="12"/>
      <c r="D17147" s="7"/>
      <c r="P17147" s="14"/>
      <c r="Q17147" s="13"/>
    </row>
    <row r="17148" spans="3:17" x14ac:dyDescent="0.25">
      <c r="C17148" s="12"/>
      <c r="D17148" s="7"/>
      <c r="P17148" s="14"/>
      <c r="Q17148" s="13"/>
    </row>
    <row r="17149" spans="3:17" x14ac:dyDescent="0.25">
      <c r="C17149" s="12"/>
      <c r="D17149" s="7"/>
      <c r="P17149" s="14"/>
      <c r="Q17149" s="13"/>
    </row>
    <row r="17150" spans="3:17" x14ac:dyDescent="0.25">
      <c r="C17150" s="12"/>
      <c r="D17150" s="7"/>
      <c r="P17150" s="14"/>
      <c r="Q17150" s="13"/>
    </row>
    <row r="17151" spans="3:17" x14ac:dyDescent="0.25">
      <c r="C17151" s="12"/>
      <c r="D17151" s="7"/>
      <c r="P17151" s="14"/>
      <c r="Q17151" s="13"/>
    </row>
    <row r="17152" spans="3:17" x14ac:dyDescent="0.25">
      <c r="C17152" s="12"/>
      <c r="D17152" s="7"/>
      <c r="P17152" s="14"/>
      <c r="Q17152" s="13"/>
    </row>
    <row r="17153" spans="3:17" x14ac:dyDescent="0.25">
      <c r="C17153" s="12"/>
      <c r="D17153" s="7"/>
      <c r="P17153" s="14"/>
      <c r="Q17153" s="13"/>
    </row>
    <row r="17154" spans="3:17" x14ac:dyDescent="0.25">
      <c r="C17154" s="12"/>
      <c r="D17154" s="7"/>
      <c r="P17154" s="14"/>
      <c r="Q17154" s="13"/>
    </row>
    <row r="17155" spans="3:17" x14ac:dyDescent="0.25">
      <c r="C17155" s="12"/>
      <c r="D17155" s="7"/>
      <c r="P17155" s="14"/>
      <c r="Q17155" s="13"/>
    </row>
    <row r="17156" spans="3:17" x14ac:dyDescent="0.25">
      <c r="C17156" s="12"/>
      <c r="D17156" s="7"/>
      <c r="P17156" s="14"/>
      <c r="Q17156" s="13"/>
    </row>
    <row r="17157" spans="3:17" x14ac:dyDescent="0.25">
      <c r="C17157" s="12"/>
      <c r="D17157" s="7"/>
      <c r="P17157" s="14"/>
      <c r="Q17157" s="13"/>
    </row>
    <row r="17158" spans="3:17" x14ac:dyDescent="0.25">
      <c r="C17158" s="12"/>
      <c r="D17158" s="7"/>
      <c r="P17158" s="14"/>
      <c r="Q17158" s="13"/>
    </row>
    <row r="17159" spans="3:17" x14ac:dyDescent="0.25">
      <c r="C17159" s="12"/>
      <c r="D17159" s="7"/>
      <c r="P17159" s="14"/>
      <c r="Q17159" s="13"/>
    </row>
    <row r="17160" spans="3:17" x14ac:dyDescent="0.25">
      <c r="C17160" s="12"/>
      <c r="D17160" s="7"/>
      <c r="P17160" s="14"/>
      <c r="Q17160" s="13"/>
    </row>
    <row r="17161" spans="3:17" x14ac:dyDescent="0.25">
      <c r="C17161" s="12"/>
      <c r="D17161" s="7"/>
      <c r="P17161" s="14"/>
      <c r="Q17161" s="13"/>
    </row>
    <row r="17162" spans="3:17" x14ac:dyDescent="0.25">
      <c r="C17162" s="12"/>
      <c r="D17162" s="7"/>
      <c r="P17162" s="14"/>
      <c r="Q17162" s="13"/>
    </row>
    <row r="17163" spans="3:17" x14ac:dyDescent="0.25">
      <c r="C17163" s="12"/>
      <c r="D17163" s="7"/>
      <c r="P17163" s="14"/>
      <c r="Q17163" s="13"/>
    </row>
    <row r="17164" spans="3:17" x14ac:dyDescent="0.25">
      <c r="C17164" s="12"/>
      <c r="D17164" s="7"/>
      <c r="P17164" s="14"/>
      <c r="Q17164" s="13"/>
    </row>
    <row r="17165" spans="3:17" x14ac:dyDescent="0.25">
      <c r="C17165" s="12"/>
      <c r="D17165" s="7"/>
      <c r="P17165" s="14"/>
      <c r="Q17165" s="13"/>
    </row>
    <row r="17166" spans="3:17" x14ac:dyDescent="0.25">
      <c r="C17166" s="12"/>
      <c r="D17166" s="7"/>
      <c r="P17166" s="14"/>
      <c r="Q17166" s="13"/>
    </row>
    <row r="17167" spans="3:17" x14ac:dyDescent="0.25">
      <c r="C17167" s="12"/>
      <c r="D17167" s="7"/>
      <c r="P17167" s="14"/>
      <c r="Q17167" s="13"/>
    </row>
    <row r="17168" spans="3:17" x14ac:dyDescent="0.25">
      <c r="C17168" s="12"/>
      <c r="D17168" s="7"/>
      <c r="P17168" s="14"/>
      <c r="Q17168" s="13"/>
    </row>
    <row r="17169" spans="3:17" x14ac:dyDescent="0.25">
      <c r="C17169" s="12"/>
      <c r="D17169" s="7"/>
      <c r="P17169" s="14"/>
      <c r="Q17169" s="13"/>
    </row>
    <row r="17170" spans="3:17" x14ac:dyDescent="0.25">
      <c r="C17170" s="12"/>
      <c r="D17170" s="7"/>
      <c r="P17170" s="14"/>
      <c r="Q17170" s="13"/>
    </row>
    <row r="17171" spans="3:17" x14ac:dyDescent="0.25">
      <c r="C17171" s="12"/>
      <c r="D17171" s="7"/>
      <c r="P17171" s="14"/>
      <c r="Q17171" s="13"/>
    </row>
    <row r="17172" spans="3:17" x14ac:dyDescent="0.25">
      <c r="C17172" s="12"/>
      <c r="D17172" s="7"/>
      <c r="P17172" s="14"/>
      <c r="Q17172" s="13"/>
    </row>
    <row r="17173" spans="3:17" x14ac:dyDescent="0.25">
      <c r="C17173" s="12"/>
      <c r="D17173" s="7"/>
      <c r="P17173" s="14"/>
      <c r="Q17173" s="13"/>
    </row>
    <row r="17174" spans="3:17" x14ac:dyDescent="0.25">
      <c r="C17174" s="12"/>
      <c r="D17174" s="7"/>
      <c r="P17174" s="14"/>
      <c r="Q17174" s="13"/>
    </row>
    <row r="17175" spans="3:17" x14ac:dyDescent="0.25">
      <c r="C17175" s="12"/>
      <c r="D17175" s="7"/>
      <c r="P17175" s="14"/>
      <c r="Q17175" s="13"/>
    </row>
    <row r="17176" spans="3:17" x14ac:dyDescent="0.25">
      <c r="C17176" s="12"/>
      <c r="D17176" s="7"/>
      <c r="P17176" s="14"/>
      <c r="Q17176" s="13"/>
    </row>
    <row r="17177" spans="3:17" x14ac:dyDescent="0.25">
      <c r="C17177" s="12"/>
      <c r="D17177" s="7"/>
      <c r="P17177" s="14"/>
      <c r="Q17177" s="13"/>
    </row>
    <row r="17178" spans="3:17" x14ac:dyDescent="0.25">
      <c r="C17178" s="12"/>
      <c r="D17178" s="7"/>
      <c r="P17178" s="14"/>
      <c r="Q17178" s="13"/>
    </row>
    <row r="17179" spans="3:17" x14ac:dyDescent="0.25">
      <c r="C17179" s="12"/>
      <c r="D17179" s="7"/>
      <c r="P17179" s="14"/>
      <c r="Q17179" s="13"/>
    </row>
    <row r="17180" spans="3:17" x14ac:dyDescent="0.25">
      <c r="C17180" s="12"/>
      <c r="D17180" s="7"/>
      <c r="P17180" s="14"/>
      <c r="Q17180" s="13"/>
    </row>
    <row r="17181" spans="3:17" x14ac:dyDescent="0.25">
      <c r="C17181" s="12"/>
      <c r="D17181" s="7"/>
      <c r="P17181" s="14"/>
      <c r="Q17181" s="13"/>
    </row>
    <row r="17182" spans="3:17" x14ac:dyDescent="0.25">
      <c r="C17182" s="12"/>
      <c r="D17182" s="7"/>
      <c r="P17182" s="14"/>
      <c r="Q17182" s="13"/>
    </row>
    <row r="17183" spans="3:17" x14ac:dyDescent="0.25">
      <c r="C17183" s="12"/>
      <c r="D17183" s="7"/>
      <c r="P17183" s="14"/>
      <c r="Q17183" s="13"/>
    </row>
    <row r="17184" spans="3:17" x14ac:dyDescent="0.25">
      <c r="C17184" s="12"/>
      <c r="D17184" s="7"/>
      <c r="P17184" s="14"/>
      <c r="Q17184" s="13"/>
    </row>
    <row r="17185" spans="3:17" x14ac:dyDescent="0.25">
      <c r="C17185" s="12"/>
      <c r="D17185" s="7"/>
      <c r="P17185" s="14"/>
      <c r="Q17185" s="13"/>
    </row>
    <row r="17186" spans="3:17" x14ac:dyDescent="0.25">
      <c r="C17186" s="12"/>
      <c r="D17186" s="7"/>
      <c r="P17186" s="14"/>
      <c r="Q17186" s="13"/>
    </row>
    <row r="17187" spans="3:17" x14ac:dyDescent="0.25">
      <c r="C17187" s="12"/>
      <c r="D17187" s="7"/>
      <c r="P17187" s="14"/>
      <c r="Q17187" s="13"/>
    </row>
    <row r="17188" spans="3:17" x14ac:dyDescent="0.25">
      <c r="C17188" s="12"/>
      <c r="D17188" s="7"/>
      <c r="P17188" s="14"/>
      <c r="Q17188" s="13"/>
    </row>
    <row r="17189" spans="3:17" x14ac:dyDescent="0.25">
      <c r="C17189" s="12"/>
      <c r="D17189" s="7"/>
      <c r="P17189" s="14"/>
      <c r="Q17189" s="13"/>
    </row>
    <row r="17190" spans="3:17" x14ac:dyDescent="0.25">
      <c r="C17190" s="12"/>
      <c r="D17190" s="7"/>
      <c r="P17190" s="14"/>
      <c r="Q17190" s="13"/>
    </row>
    <row r="17191" spans="3:17" x14ac:dyDescent="0.25">
      <c r="C17191" s="12"/>
      <c r="D17191" s="7"/>
      <c r="P17191" s="14"/>
      <c r="Q17191" s="13"/>
    </row>
    <row r="17192" spans="3:17" x14ac:dyDescent="0.25">
      <c r="C17192" s="12"/>
      <c r="D17192" s="7"/>
      <c r="P17192" s="14"/>
      <c r="Q17192" s="13"/>
    </row>
    <row r="17193" spans="3:17" x14ac:dyDescent="0.25">
      <c r="C17193" s="12"/>
      <c r="D17193" s="7"/>
      <c r="P17193" s="14"/>
      <c r="Q17193" s="13"/>
    </row>
    <row r="17194" spans="3:17" x14ac:dyDescent="0.25">
      <c r="C17194" s="12"/>
      <c r="D17194" s="7"/>
      <c r="P17194" s="14"/>
      <c r="Q17194" s="13"/>
    </row>
    <row r="17195" spans="3:17" x14ac:dyDescent="0.25">
      <c r="C17195" s="12"/>
      <c r="D17195" s="7"/>
      <c r="P17195" s="14"/>
      <c r="Q17195" s="13"/>
    </row>
    <row r="17196" spans="3:17" x14ac:dyDescent="0.25">
      <c r="C17196" s="12"/>
      <c r="D17196" s="7"/>
      <c r="P17196" s="14"/>
      <c r="Q17196" s="13"/>
    </row>
    <row r="17197" spans="3:17" x14ac:dyDescent="0.25">
      <c r="C17197" s="12"/>
      <c r="D17197" s="7"/>
      <c r="P17197" s="14"/>
      <c r="Q17197" s="13"/>
    </row>
    <row r="17198" spans="3:17" x14ac:dyDescent="0.25">
      <c r="C17198" s="12"/>
      <c r="D17198" s="7"/>
      <c r="P17198" s="14"/>
      <c r="Q17198" s="13"/>
    </row>
    <row r="17199" spans="3:17" x14ac:dyDescent="0.25">
      <c r="C17199" s="12"/>
      <c r="D17199" s="7"/>
      <c r="P17199" s="14"/>
      <c r="Q17199" s="13"/>
    </row>
    <row r="17200" spans="3:17" x14ac:dyDescent="0.25">
      <c r="C17200" s="12"/>
      <c r="D17200" s="7"/>
      <c r="P17200" s="14"/>
      <c r="Q17200" s="13"/>
    </row>
    <row r="17201" spans="3:17" x14ac:dyDescent="0.25">
      <c r="C17201" s="12"/>
      <c r="D17201" s="7"/>
      <c r="P17201" s="14"/>
      <c r="Q17201" s="13"/>
    </row>
    <row r="17202" spans="3:17" x14ac:dyDescent="0.25">
      <c r="C17202" s="12"/>
      <c r="D17202" s="7"/>
      <c r="P17202" s="14"/>
      <c r="Q17202" s="13"/>
    </row>
    <row r="17203" spans="3:17" x14ac:dyDescent="0.25">
      <c r="C17203" s="12"/>
      <c r="D17203" s="7"/>
      <c r="P17203" s="14"/>
      <c r="Q17203" s="13"/>
    </row>
    <row r="17204" spans="3:17" x14ac:dyDescent="0.25">
      <c r="C17204" s="12"/>
      <c r="D17204" s="7"/>
      <c r="P17204" s="14"/>
      <c r="Q17204" s="13"/>
    </row>
    <row r="17205" spans="3:17" x14ac:dyDescent="0.25">
      <c r="C17205" s="12"/>
      <c r="D17205" s="7"/>
      <c r="P17205" s="14"/>
      <c r="Q17205" s="13"/>
    </row>
    <row r="17206" spans="3:17" x14ac:dyDescent="0.25">
      <c r="C17206" s="12"/>
      <c r="D17206" s="7"/>
      <c r="P17206" s="14"/>
      <c r="Q17206" s="13"/>
    </row>
    <row r="17207" spans="3:17" x14ac:dyDescent="0.25">
      <c r="C17207" s="12"/>
      <c r="D17207" s="7"/>
      <c r="P17207" s="14"/>
      <c r="Q17207" s="13"/>
    </row>
    <row r="17208" spans="3:17" x14ac:dyDescent="0.25">
      <c r="C17208" s="12"/>
      <c r="D17208" s="7"/>
      <c r="P17208" s="14"/>
      <c r="Q17208" s="13"/>
    </row>
    <row r="17209" spans="3:17" x14ac:dyDescent="0.25">
      <c r="C17209" s="12"/>
      <c r="D17209" s="7"/>
      <c r="P17209" s="14"/>
      <c r="Q17209" s="13"/>
    </row>
    <row r="17210" spans="3:17" x14ac:dyDescent="0.25">
      <c r="C17210" s="12"/>
      <c r="D17210" s="7"/>
      <c r="P17210" s="14"/>
      <c r="Q17210" s="13"/>
    </row>
    <row r="17211" spans="3:17" x14ac:dyDescent="0.25">
      <c r="C17211" s="12"/>
      <c r="D17211" s="7"/>
      <c r="P17211" s="14"/>
      <c r="Q17211" s="13"/>
    </row>
    <row r="17212" spans="3:17" x14ac:dyDescent="0.25">
      <c r="C17212" s="12"/>
      <c r="D17212" s="7"/>
      <c r="P17212" s="14"/>
      <c r="Q17212" s="13"/>
    </row>
    <row r="17213" spans="3:17" x14ac:dyDescent="0.25">
      <c r="C17213" s="12"/>
      <c r="D17213" s="7"/>
      <c r="P17213" s="14"/>
      <c r="Q17213" s="13"/>
    </row>
    <row r="17214" spans="3:17" x14ac:dyDescent="0.25">
      <c r="C17214" s="12"/>
      <c r="D17214" s="7"/>
      <c r="P17214" s="14"/>
      <c r="Q17214" s="13"/>
    </row>
    <row r="17215" spans="3:17" x14ac:dyDescent="0.25">
      <c r="C17215" s="12"/>
      <c r="D17215" s="7"/>
      <c r="P17215" s="14"/>
      <c r="Q17215" s="13"/>
    </row>
    <row r="17216" spans="3:17" x14ac:dyDescent="0.25">
      <c r="C17216" s="12"/>
      <c r="D17216" s="7"/>
      <c r="P17216" s="14"/>
      <c r="Q17216" s="13"/>
    </row>
    <row r="17217" spans="3:17" x14ac:dyDescent="0.25">
      <c r="C17217" s="12"/>
      <c r="D17217" s="7"/>
      <c r="P17217" s="14"/>
      <c r="Q17217" s="13"/>
    </row>
    <row r="17218" spans="3:17" x14ac:dyDescent="0.25">
      <c r="C17218" s="12"/>
      <c r="D17218" s="7"/>
      <c r="P17218" s="14"/>
      <c r="Q17218" s="13"/>
    </row>
    <row r="17219" spans="3:17" x14ac:dyDescent="0.25">
      <c r="C17219" s="12"/>
      <c r="D17219" s="7"/>
      <c r="P17219" s="14"/>
      <c r="Q17219" s="13"/>
    </row>
    <row r="17220" spans="3:17" x14ac:dyDescent="0.25">
      <c r="C17220" s="12"/>
      <c r="D17220" s="7"/>
      <c r="P17220" s="14"/>
      <c r="Q17220" s="13"/>
    </row>
    <row r="17221" spans="3:17" x14ac:dyDescent="0.25">
      <c r="C17221" s="12"/>
      <c r="D17221" s="7"/>
      <c r="P17221" s="14"/>
      <c r="Q17221" s="13"/>
    </row>
    <row r="17222" spans="3:17" x14ac:dyDescent="0.25">
      <c r="C17222" s="12"/>
      <c r="D17222" s="7"/>
      <c r="P17222" s="14"/>
      <c r="Q17222" s="13"/>
    </row>
    <row r="17223" spans="3:17" x14ac:dyDescent="0.25">
      <c r="C17223" s="12"/>
      <c r="D17223" s="7"/>
      <c r="P17223" s="14"/>
      <c r="Q17223" s="13"/>
    </row>
    <row r="17224" spans="3:17" x14ac:dyDescent="0.25">
      <c r="C17224" s="12"/>
      <c r="D17224" s="7"/>
      <c r="P17224" s="14"/>
      <c r="Q17224" s="13"/>
    </row>
    <row r="17225" spans="3:17" x14ac:dyDescent="0.25">
      <c r="C17225" s="12"/>
      <c r="D17225" s="7"/>
      <c r="P17225" s="14"/>
      <c r="Q17225" s="13"/>
    </row>
    <row r="17226" spans="3:17" x14ac:dyDescent="0.25">
      <c r="C17226" s="12"/>
      <c r="D17226" s="7"/>
      <c r="P17226" s="14"/>
      <c r="Q17226" s="13"/>
    </row>
    <row r="17227" spans="3:17" x14ac:dyDescent="0.25">
      <c r="C17227" s="12"/>
      <c r="D17227" s="7"/>
      <c r="P17227" s="14"/>
      <c r="Q17227" s="13"/>
    </row>
    <row r="17228" spans="3:17" x14ac:dyDescent="0.25">
      <c r="C17228" s="12"/>
      <c r="D17228" s="7"/>
      <c r="P17228" s="14"/>
      <c r="Q17228" s="13"/>
    </row>
    <row r="17229" spans="3:17" x14ac:dyDescent="0.25">
      <c r="C17229" s="12"/>
      <c r="D17229" s="7"/>
      <c r="P17229" s="14"/>
      <c r="Q17229" s="13"/>
    </row>
    <row r="17230" spans="3:17" x14ac:dyDescent="0.25">
      <c r="C17230" s="12"/>
      <c r="D17230" s="7"/>
      <c r="P17230" s="14"/>
      <c r="Q17230" s="13"/>
    </row>
    <row r="17231" spans="3:17" x14ac:dyDescent="0.25">
      <c r="C17231" s="12"/>
      <c r="D17231" s="7"/>
      <c r="P17231" s="14"/>
      <c r="Q17231" s="13"/>
    </row>
    <row r="17232" spans="3:17" x14ac:dyDescent="0.25">
      <c r="C17232" s="12"/>
      <c r="D17232" s="7"/>
      <c r="P17232" s="14"/>
      <c r="Q17232" s="13"/>
    </row>
    <row r="17233" spans="3:17" x14ac:dyDescent="0.25">
      <c r="C17233" s="12"/>
      <c r="D17233" s="7"/>
      <c r="P17233" s="14"/>
      <c r="Q17233" s="13"/>
    </row>
    <row r="17234" spans="3:17" x14ac:dyDescent="0.25">
      <c r="C17234" s="12"/>
      <c r="D17234" s="7"/>
      <c r="P17234" s="14"/>
      <c r="Q17234" s="13"/>
    </row>
    <row r="17235" spans="3:17" x14ac:dyDescent="0.25">
      <c r="C17235" s="12"/>
      <c r="D17235" s="7"/>
      <c r="P17235" s="14"/>
      <c r="Q17235" s="13"/>
    </row>
    <row r="17236" spans="3:17" x14ac:dyDescent="0.25">
      <c r="C17236" s="12"/>
      <c r="D17236" s="7"/>
      <c r="P17236" s="14"/>
      <c r="Q17236" s="13"/>
    </row>
    <row r="17237" spans="3:17" x14ac:dyDescent="0.25">
      <c r="C17237" s="12"/>
      <c r="D17237" s="7"/>
      <c r="P17237" s="14"/>
      <c r="Q17237" s="13"/>
    </row>
    <row r="17238" spans="3:17" x14ac:dyDescent="0.25">
      <c r="C17238" s="12"/>
      <c r="D17238" s="7"/>
      <c r="P17238" s="14"/>
      <c r="Q17238" s="13"/>
    </row>
    <row r="17239" spans="3:17" x14ac:dyDescent="0.25">
      <c r="C17239" s="12"/>
      <c r="D17239" s="7"/>
      <c r="P17239" s="14"/>
      <c r="Q17239" s="13"/>
    </row>
    <row r="17240" spans="3:17" x14ac:dyDescent="0.25">
      <c r="C17240" s="12"/>
      <c r="D17240" s="7"/>
      <c r="P17240" s="14"/>
      <c r="Q17240" s="13"/>
    </row>
    <row r="17241" spans="3:17" x14ac:dyDescent="0.25">
      <c r="C17241" s="12"/>
      <c r="D17241" s="7"/>
      <c r="P17241" s="14"/>
      <c r="Q17241" s="13"/>
    </row>
    <row r="17242" spans="3:17" x14ac:dyDescent="0.25">
      <c r="C17242" s="12"/>
      <c r="D17242" s="7"/>
      <c r="P17242" s="14"/>
      <c r="Q17242" s="13"/>
    </row>
    <row r="17243" spans="3:17" x14ac:dyDescent="0.25">
      <c r="C17243" s="12"/>
      <c r="D17243" s="7"/>
      <c r="P17243" s="14"/>
      <c r="Q17243" s="13"/>
    </row>
    <row r="17244" spans="3:17" x14ac:dyDescent="0.25">
      <c r="C17244" s="12"/>
      <c r="D17244" s="7"/>
      <c r="P17244" s="14"/>
      <c r="Q17244" s="13"/>
    </row>
    <row r="17245" spans="3:17" x14ac:dyDescent="0.25">
      <c r="C17245" s="12"/>
      <c r="D17245" s="7"/>
      <c r="P17245" s="14"/>
      <c r="Q17245" s="13"/>
    </row>
    <row r="17246" spans="3:17" x14ac:dyDescent="0.25">
      <c r="C17246" s="12"/>
      <c r="D17246" s="7"/>
      <c r="P17246" s="14"/>
      <c r="Q17246" s="13"/>
    </row>
    <row r="17247" spans="3:17" x14ac:dyDescent="0.25">
      <c r="C17247" s="12"/>
      <c r="D17247" s="7"/>
      <c r="P17247" s="14"/>
      <c r="Q17247" s="13"/>
    </row>
    <row r="17248" spans="3:17" x14ac:dyDescent="0.25">
      <c r="C17248" s="12"/>
      <c r="D17248" s="7"/>
      <c r="P17248" s="14"/>
      <c r="Q17248" s="13"/>
    </row>
    <row r="17249" spans="3:17" x14ac:dyDescent="0.25">
      <c r="C17249" s="12"/>
      <c r="D17249" s="7"/>
      <c r="P17249" s="14"/>
      <c r="Q17249" s="13"/>
    </row>
    <row r="17250" spans="3:17" x14ac:dyDescent="0.25">
      <c r="C17250" s="12"/>
      <c r="D17250" s="7"/>
      <c r="P17250" s="14"/>
      <c r="Q17250" s="13"/>
    </row>
    <row r="17251" spans="3:17" x14ac:dyDescent="0.25">
      <c r="C17251" s="12"/>
      <c r="D17251" s="7"/>
      <c r="P17251" s="14"/>
      <c r="Q17251" s="13"/>
    </row>
    <row r="17252" spans="3:17" x14ac:dyDescent="0.25">
      <c r="C17252" s="12"/>
      <c r="D17252" s="7"/>
      <c r="P17252" s="14"/>
      <c r="Q17252" s="13"/>
    </row>
    <row r="17253" spans="3:17" x14ac:dyDescent="0.25">
      <c r="C17253" s="12"/>
      <c r="D17253" s="7"/>
      <c r="P17253" s="14"/>
      <c r="Q17253" s="13"/>
    </row>
    <row r="17254" spans="3:17" x14ac:dyDescent="0.25">
      <c r="C17254" s="12"/>
      <c r="D17254" s="7"/>
      <c r="P17254" s="14"/>
      <c r="Q17254" s="13"/>
    </row>
    <row r="17255" spans="3:17" x14ac:dyDescent="0.25">
      <c r="C17255" s="12"/>
      <c r="D17255" s="7"/>
      <c r="P17255" s="14"/>
      <c r="Q17255" s="13"/>
    </row>
    <row r="17256" spans="3:17" x14ac:dyDescent="0.25">
      <c r="C17256" s="12"/>
      <c r="D17256" s="7"/>
      <c r="P17256" s="14"/>
      <c r="Q17256" s="13"/>
    </row>
    <row r="17257" spans="3:17" x14ac:dyDescent="0.25">
      <c r="C17257" s="12"/>
      <c r="D17257" s="7"/>
      <c r="P17257" s="14"/>
      <c r="Q17257" s="13"/>
    </row>
    <row r="17258" spans="3:17" x14ac:dyDescent="0.25">
      <c r="C17258" s="12"/>
      <c r="D17258" s="7"/>
      <c r="P17258" s="14"/>
      <c r="Q17258" s="13"/>
    </row>
    <row r="17259" spans="3:17" x14ac:dyDescent="0.25">
      <c r="C17259" s="12"/>
      <c r="D17259" s="7"/>
      <c r="P17259" s="14"/>
      <c r="Q17259" s="13"/>
    </row>
    <row r="17260" spans="3:17" x14ac:dyDescent="0.25">
      <c r="C17260" s="12"/>
      <c r="D17260" s="7"/>
      <c r="P17260" s="14"/>
      <c r="Q17260" s="13"/>
    </row>
    <row r="17261" spans="3:17" x14ac:dyDescent="0.25">
      <c r="C17261" s="12"/>
      <c r="D17261" s="7"/>
      <c r="P17261" s="14"/>
      <c r="Q17261" s="13"/>
    </row>
    <row r="17262" spans="3:17" x14ac:dyDescent="0.25">
      <c r="C17262" s="12"/>
      <c r="D17262" s="7"/>
      <c r="P17262" s="14"/>
      <c r="Q17262" s="13"/>
    </row>
    <row r="17263" spans="3:17" x14ac:dyDescent="0.25">
      <c r="C17263" s="12"/>
      <c r="D17263" s="7"/>
      <c r="P17263" s="14"/>
      <c r="Q17263" s="13"/>
    </row>
    <row r="17264" spans="3:17" x14ac:dyDescent="0.25">
      <c r="C17264" s="12"/>
      <c r="D17264" s="7"/>
      <c r="P17264" s="14"/>
      <c r="Q17264" s="13"/>
    </row>
    <row r="17265" spans="3:17" x14ac:dyDescent="0.25">
      <c r="C17265" s="12"/>
      <c r="D17265" s="7"/>
      <c r="P17265" s="14"/>
      <c r="Q17265" s="13"/>
    </row>
    <row r="17266" spans="3:17" x14ac:dyDescent="0.25">
      <c r="C17266" s="12"/>
      <c r="D17266" s="7"/>
      <c r="P17266" s="14"/>
      <c r="Q17266" s="13"/>
    </row>
    <row r="17267" spans="3:17" x14ac:dyDescent="0.25">
      <c r="C17267" s="12"/>
      <c r="D17267" s="7"/>
      <c r="P17267" s="14"/>
      <c r="Q17267" s="13"/>
    </row>
    <row r="17268" spans="3:17" x14ac:dyDescent="0.25">
      <c r="C17268" s="12"/>
      <c r="D17268" s="7"/>
      <c r="P17268" s="14"/>
      <c r="Q17268" s="13"/>
    </row>
    <row r="17269" spans="3:17" x14ac:dyDescent="0.25">
      <c r="C17269" s="12"/>
      <c r="D17269" s="7"/>
      <c r="P17269" s="14"/>
      <c r="Q17269" s="13"/>
    </row>
    <row r="17270" spans="3:17" x14ac:dyDescent="0.25">
      <c r="C17270" s="12"/>
      <c r="D17270" s="7"/>
      <c r="P17270" s="14"/>
      <c r="Q17270" s="13"/>
    </row>
    <row r="17271" spans="3:17" x14ac:dyDescent="0.25">
      <c r="C17271" s="12"/>
      <c r="D17271" s="7"/>
      <c r="P17271" s="14"/>
      <c r="Q17271" s="13"/>
    </row>
    <row r="17272" spans="3:17" x14ac:dyDescent="0.25">
      <c r="C17272" s="12"/>
      <c r="D17272" s="7"/>
      <c r="P17272" s="14"/>
      <c r="Q17272" s="13"/>
    </row>
    <row r="17273" spans="3:17" x14ac:dyDescent="0.25">
      <c r="C17273" s="12"/>
      <c r="D17273" s="7"/>
      <c r="P17273" s="14"/>
      <c r="Q17273" s="13"/>
    </row>
    <row r="17274" spans="3:17" x14ac:dyDescent="0.25">
      <c r="C17274" s="12"/>
      <c r="D17274" s="7"/>
      <c r="P17274" s="14"/>
      <c r="Q17274" s="13"/>
    </row>
    <row r="17275" spans="3:17" x14ac:dyDescent="0.25">
      <c r="C17275" s="12"/>
      <c r="D17275" s="7"/>
      <c r="P17275" s="14"/>
      <c r="Q17275" s="13"/>
    </row>
    <row r="17276" spans="3:17" x14ac:dyDescent="0.25">
      <c r="C17276" s="12"/>
      <c r="D17276" s="7"/>
      <c r="P17276" s="14"/>
      <c r="Q17276" s="13"/>
    </row>
    <row r="17277" spans="3:17" x14ac:dyDescent="0.25">
      <c r="C17277" s="12"/>
      <c r="D17277" s="7"/>
      <c r="P17277" s="14"/>
      <c r="Q17277" s="13"/>
    </row>
    <row r="17278" spans="3:17" x14ac:dyDescent="0.25">
      <c r="C17278" s="12"/>
      <c r="D17278" s="7"/>
      <c r="P17278" s="14"/>
      <c r="Q17278" s="13"/>
    </row>
    <row r="17279" spans="3:17" x14ac:dyDescent="0.25">
      <c r="C17279" s="12"/>
      <c r="D17279" s="7"/>
      <c r="P17279" s="14"/>
      <c r="Q17279" s="13"/>
    </row>
    <row r="17280" spans="3:17" x14ac:dyDescent="0.25">
      <c r="C17280" s="12"/>
      <c r="D17280" s="7"/>
      <c r="P17280" s="14"/>
      <c r="Q17280" s="13"/>
    </row>
    <row r="17281" spans="3:17" x14ac:dyDescent="0.25">
      <c r="C17281" s="12"/>
      <c r="D17281" s="7"/>
      <c r="P17281" s="14"/>
      <c r="Q17281" s="13"/>
    </row>
    <row r="17282" spans="3:17" x14ac:dyDescent="0.25">
      <c r="C17282" s="12"/>
      <c r="D17282" s="7"/>
      <c r="P17282" s="14"/>
      <c r="Q17282" s="13"/>
    </row>
    <row r="17283" spans="3:17" x14ac:dyDescent="0.25">
      <c r="C17283" s="12"/>
      <c r="D17283" s="7"/>
      <c r="P17283" s="14"/>
      <c r="Q17283" s="13"/>
    </row>
    <row r="17284" spans="3:17" x14ac:dyDescent="0.25">
      <c r="C17284" s="12"/>
      <c r="D17284" s="7"/>
      <c r="P17284" s="14"/>
      <c r="Q17284" s="13"/>
    </row>
    <row r="17285" spans="3:17" x14ac:dyDescent="0.25">
      <c r="C17285" s="12"/>
      <c r="D17285" s="7"/>
      <c r="P17285" s="14"/>
      <c r="Q17285" s="13"/>
    </row>
    <row r="17286" spans="3:17" x14ac:dyDescent="0.25">
      <c r="C17286" s="12"/>
      <c r="D17286" s="7"/>
      <c r="P17286" s="14"/>
      <c r="Q17286" s="13"/>
    </row>
    <row r="17287" spans="3:17" x14ac:dyDescent="0.25">
      <c r="C17287" s="12"/>
      <c r="D17287" s="7"/>
      <c r="P17287" s="14"/>
      <c r="Q17287" s="13"/>
    </row>
    <row r="17288" spans="3:17" x14ac:dyDescent="0.25">
      <c r="C17288" s="12"/>
      <c r="D17288" s="7"/>
      <c r="P17288" s="14"/>
      <c r="Q17288" s="13"/>
    </row>
    <row r="17289" spans="3:17" x14ac:dyDescent="0.25">
      <c r="C17289" s="12"/>
      <c r="D17289" s="7"/>
      <c r="P17289" s="14"/>
      <c r="Q17289" s="13"/>
    </row>
    <row r="17290" spans="3:17" x14ac:dyDescent="0.25">
      <c r="C17290" s="12"/>
      <c r="D17290" s="7"/>
      <c r="P17290" s="14"/>
      <c r="Q17290" s="13"/>
    </row>
    <row r="17291" spans="3:17" x14ac:dyDescent="0.25">
      <c r="C17291" s="12"/>
      <c r="D17291" s="7"/>
      <c r="P17291" s="14"/>
      <c r="Q17291" s="13"/>
    </row>
    <row r="17292" spans="3:17" x14ac:dyDescent="0.25">
      <c r="C17292" s="12"/>
      <c r="D17292" s="7"/>
      <c r="P17292" s="14"/>
      <c r="Q17292" s="13"/>
    </row>
    <row r="17293" spans="3:17" x14ac:dyDescent="0.25">
      <c r="C17293" s="12"/>
      <c r="D17293" s="7"/>
      <c r="P17293" s="14"/>
      <c r="Q17293" s="13"/>
    </row>
    <row r="17294" spans="3:17" x14ac:dyDescent="0.25">
      <c r="C17294" s="12"/>
      <c r="D17294" s="7"/>
      <c r="P17294" s="14"/>
      <c r="Q17294" s="13"/>
    </row>
    <row r="17295" spans="3:17" x14ac:dyDescent="0.25">
      <c r="C17295" s="12"/>
      <c r="D17295" s="7"/>
      <c r="P17295" s="14"/>
      <c r="Q17295" s="13"/>
    </row>
    <row r="17296" spans="3:17" x14ac:dyDescent="0.25">
      <c r="C17296" s="12"/>
      <c r="D17296" s="7"/>
      <c r="P17296" s="14"/>
      <c r="Q17296" s="13"/>
    </row>
    <row r="17297" spans="3:17" x14ac:dyDescent="0.25">
      <c r="C17297" s="12"/>
      <c r="D17297" s="7"/>
      <c r="P17297" s="14"/>
      <c r="Q17297" s="13"/>
    </row>
    <row r="17298" spans="3:17" x14ac:dyDescent="0.25">
      <c r="C17298" s="12"/>
      <c r="D17298" s="7"/>
      <c r="P17298" s="14"/>
      <c r="Q17298" s="13"/>
    </row>
    <row r="17299" spans="3:17" x14ac:dyDescent="0.25">
      <c r="C17299" s="12"/>
      <c r="D17299" s="7"/>
      <c r="P17299" s="14"/>
      <c r="Q17299" s="13"/>
    </row>
    <row r="17300" spans="3:17" x14ac:dyDescent="0.25">
      <c r="C17300" s="12"/>
      <c r="D17300" s="7"/>
      <c r="P17300" s="14"/>
      <c r="Q17300" s="13"/>
    </row>
    <row r="17301" spans="3:17" x14ac:dyDescent="0.25">
      <c r="C17301" s="12"/>
      <c r="D17301" s="7"/>
      <c r="P17301" s="14"/>
      <c r="Q17301" s="13"/>
    </row>
    <row r="17302" spans="3:17" x14ac:dyDescent="0.25">
      <c r="C17302" s="12"/>
      <c r="D17302" s="7"/>
      <c r="P17302" s="14"/>
      <c r="Q17302" s="13"/>
    </row>
    <row r="17303" spans="3:17" x14ac:dyDescent="0.25">
      <c r="C17303" s="12"/>
      <c r="D17303" s="7"/>
      <c r="P17303" s="14"/>
      <c r="Q17303" s="13"/>
    </row>
    <row r="17304" spans="3:17" x14ac:dyDescent="0.25">
      <c r="C17304" s="12"/>
      <c r="D17304" s="7"/>
      <c r="P17304" s="14"/>
      <c r="Q17304" s="13"/>
    </row>
    <row r="17305" spans="3:17" x14ac:dyDescent="0.25">
      <c r="C17305" s="12"/>
      <c r="D17305" s="7"/>
      <c r="P17305" s="14"/>
      <c r="Q17305" s="13"/>
    </row>
    <row r="17306" spans="3:17" x14ac:dyDescent="0.25">
      <c r="C17306" s="12"/>
      <c r="D17306" s="7"/>
      <c r="P17306" s="14"/>
      <c r="Q17306" s="13"/>
    </row>
    <row r="17307" spans="3:17" x14ac:dyDescent="0.25">
      <c r="C17307" s="12"/>
      <c r="D17307" s="7"/>
      <c r="P17307" s="14"/>
      <c r="Q17307" s="13"/>
    </row>
    <row r="17308" spans="3:17" x14ac:dyDescent="0.25">
      <c r="C17308" s="12"/>
      <c r="D17308" s="7"/>
      <c r="P17308" s="14"/>
      <c r="Q17308" s="13"/>
    </row>
    <row r="17309" spans="3:17" x14ac:dyDescent="0.25">
      <c r="C17309" s="12"/>
      <c r="D17309" s="7"/>
      <c r="P17309" s="14"/>
      <c r="Q17309" s="13"/>
    </row>
    <row r="17310" spans="3:17" x14ac:dyDescent="0.25">
      <c r="C17310" s="12"/>
      <c r="D17310" s="7"/>
      <c r="P17310" s="14"/>
      <c r="Q17310" s="13"/>
    </row>
    <row r="17311" spans="3:17" x14ac:dyDescent="0.25">
      <c r="C17311" s="12"/>
      <c r="D17311" s="7"/>
      <c r="P17311" s="14"/>
      <c r="Q17311" s="13"/>
    </row>
    <row r="17312" spans="3:17" x14ac:dyDescent="0.25">
      <c r="C17312" s="12"/>
      <c r="D17312" s="7"/>
      <c r="P17312" s="14"/>
      <c r="Q17312" s="13"/>
    </row>
    <row r="17313" spans="3:17" x14ac:dyDescent="0.25">
      <c r="C17313" s="12"/>
      <c r="D17313" s="7"/>
      <c r="P17313" s="14"/>
      <c r="Q17313" s="13"/>
    </row>
    <row r="17314" spans="3:17" x14ac:dyDescent="0.25">
      <c r="C17314" s="12"/>
      <c r="D17314" s="7"/>
      <c r="P17314" s="14"/>
      <c r="Q17314" s="13"/>
    </row>
    <row r="17315" spans="3:17" x14ac:dyDescent="0.25">
      <c r="C17315" s="12"/>
      <c r="D17315" s="7"/>
      <c r="P17315" s="14"/>
      <c r="Q17315" s="13"/>
    </row>
    <row r="17316" spans="3:17" x14ac:dyDescent="0.25">
      <c r="C17316" s="12"/>
      <c r="D17316" s="7"/>
      <c r="P17316" s="14"/>
      <c r="Q17316" s="13"/>
    </row>
    <row r="17317" spans="3:17" x14ac:dyDescent="0.25">
      <c r="C17317" s="12"/>
      <c r="D17317" s="7"/>
      <c r="P17317" s="14"/>
      <c r="Q17317" s="13"/>
    </row>
    <row r="17318" spans="3:17" x14ac:dyDescent="0.25">
      <c r="C17318" s="12"/>
      <c r="D17318" s="7"/>
      <c r="P17318" s="14"/>
      <c r="Q17318" s="13"/>
    </row>
    <row r="17319" spans="3:17" x14ac:dyDescent="0.25">
      <c r="C17319" s="12"/>
      <c r="D17319" s="7"/>
      <c r="P17319" s="14"/>
      <c r="Q17319" s="13"/>
    </row>
    <row r="17320" spans="3:17" x14ac:dyDescent="0.25">
      <c r="C17320" s="12"/>
      <c r="D17320" s="7"/>
      <c r="P17320" s="14"/>
      <c r="Q17320" s="13"/>
    </row>
    <row r="17321" spans="3:17" x14ac:dyDescent="0.25">
      <c r="C17321" s="12"/>
      <c r="D17321" s="7"/>
      <c r="P17321" s="14"/>
      <c r="Q17321" s="13"/>
    </row>
    <row r="17322" spans="3:17" x14ac:dyDescent="0.25">
      <c r="C17322" s="12"/>
      <c r="D17322" s="7"/>
      <c r="P17322" s="14"/>
      <c r="Q17322" s="13"/>
    </row>
    <row r="17323" spans="3:17" x14ac:dyDescent="0.25">
      <c r="C17323" s="12"/>
      <c r="D17323" s="7"/>
      <c r="P17323" s="14"/>
      <c r="Q17323" s="13"/>
    </row>
    <row r="17324" spans="3:17" x14ac:dyDescent="0.25">
      <c r="C17324" s="12"/>
      <c r="D17324" s="7"/>
      <c r="P17324" s="14"/>
      <c r="Q17324" s="13"/>
    </row>
    <row r="17325" spans="3:17" x14ac:dyDescent="0.25">
      <c r="C17325" s="12"/>
      <c r="D17325" s="7"/>
      <c r="P17325" s="14"/>
      <c r="Q17325" s="13"/>
    </row>
    <row r="17326" spans="3:17" x14ac:dyDescent="0.25">
      <c r="C17326" s="12"/>
      <c r="D17326" s="7"/>
      <c r="P17326" s="14"/>
      <c r="Q17326" s="13"/>
    </row>
    <row r="17327" spans="3:17" x14ac:dyDescent="0.25">
      <c r="C17327" s="12"/>
      <c r="D17327" s="7"/>
      <c r="P17327" s="14"/>
      <c r="Q17327" s="13"/>
    </row>
    <row r="17328" spans="3:17" x14ac:dyDescent="0.25">
      <c r="C17328" s="12"/>
      <c r="D17328" s="7"/>
      <c r="P17328" s="14"/>
      <c r="Q17328" s="13"/>
    </row>
    <row r="17329" spans="3:17" x14ac:dyDescent="0.25">
      <c r="C17329" s="12"/>
      <c r="D17329" s="7"/>
      <c r="P17329" s="14"/>
      <c r="Q17329" s="13"/>
    </row>
    <row r="17330" spans="3:17" x14ac:dyDescent="0.25">
      <c r="C17330" s="12"/>
      <c r="D17330" s="7"/>
      <c r="P17330" s="14"/>
      <c r="Q17330" s="13"/>
    </row>
    <row r="17331" spans="3:17" x14ac:dyDescent="0.25">
      <c r="C17331" s="12"/>
      <c r="D17331" s="7"/>
      <c r="P17331" s="14"/>
      <c r="Q17331" s="13"/>
    </row>
    <row r="17332" spans="3:17" x14ac:dyDescent="0.25">
      <c r="C17332" s="12"/>
      <c r="D17332" s="7"/>
      <c r="P17332" s="14"/>
      <c r="Q17332" s="13"/>
    </row>
    <row r="17333" spans="3:17" x14ac:dyDescent="0.25">
      <c r="C17333" s="12"/>
      <c r="D17333" s="7"/>
      <c r="P17333" s="14"/>
      <c r="Q17333" s="13"/>
    </row>
    <row r="17334" spans="3:17" x14ac:dyDescent="0.25">
      <c r="C17334" s="12"/>
      <c r="D17334" s="7"/>
      <c r="P17334" s="14"/>
      <c r="Q17334" s="13"/>
    </row>
    <row r="17335" spans="3:17" x14ac:dyDescent="0.25">
      <c r="C17335" s="12"/>
      <c r="D17335" s="7"/>
      <c r="P17335" s="14"/>
      <c r="Q17335" s="13"/>
    </row>
    <row r="17336" spans="3:17" x14ac:dyDescent="0.25">
      <c r="C17336" s="12"/>
      <c r="D17336" s="7"/>
      <c r="P17336" s="14"/>
      <c r="Q17336" s="13"/>
    </row>
    <row r="17337" spans="3:17" x14ac:dyDescent="0.25">
      <c r="C17337" s="12"/>
      <c r="D17337" s="7"/>
      <c r="P17337" s="14"/>
      <c r="Q17337" s="13"/>
    </row>
    <row r="17338" spans="3:17" x14ac:dyDescent="0.25">
      <c r="C17338" s="12"/>
      <c r="D17338" s="7"/>
      <c r="P17338" s="14"/>
      <c r="Q17338" s="13"/>
    </row>
    <row r="17339" spans="3:17" x14ac:dyDescent="0.25">
      <c r="C17339" s="12"/>
      <c r="D17339" s="7"/>
      <c r="P17339" s="14"/>
      <c r="Q17339" s="13"/>
    </row>
    <row r="17340" spans="3:17" x14ac:dyDescent="0.25">
      <c r="C17340" s="12"/>
      <c r="D17340" s="7"/>
      <c r="P17340" s="14"/>
      <c r="Q17340" s="13"/>
    </row>
    <row r="17341" spans="3:17" x14ac:dyDescent="0.25">
      <c r="C17341" s="12"/>
      <c r="D17341" s="7"/>
      <c r="P17341" s="14"/>
      <c r="Q17341" s="13"/>
    </row>
    <row r="17342" spans="3:17" x14ac:dyDescent="0.25">
      <c r="C17342" s="12"/>
      <c r="D17342" s="7"/>
      <c r="P17342" s="14"/>
      <c r="Q17342" s="13"/>
    </row>
    <row r="17343" spans="3:17" x14ac:dyDescent="0.25">
      <c r="C17343" s="12"/>
      <c r="D17343" s="7"/>
      <c r="P17343" s="14"/>
      <c r="Q17343" s="13"/>
    </row>
    <row r="17344" spans="3:17" x14ac:dyDescent="0.25">
      <c r="C17344" s="12"/>
      <c r="D17344" s="7"/>
      <c r="P17344" s="14"/>
      <c r="Q17344" s="13"/>
    </row>
    <row r="17345" spans="3:17" x14ac:dyDescent="0.25">
      <c r="C17345" s="12"/>
      <c r="D17345" s="7"/>
      <c r="P17345" s="14"/>
      <c r="Q17345" s="13"/>
    </row>
    <row r="17346" spans="3:17" x14ac:dyDescent="0.25">
      <c r="C17346" s="12"/>
      <c r="D17346" s="7"/>
      <c r="P17346" s="14"/>
      <c r="Q17346" s="13"/>
    </row>
    <row r="17347" spans="3:17" x14ac:dyDescent="0.25">
      <c r="C17347" s="12"/>
      <c r="D17347" s="7"/>
      <c r="P17347" s="14"/>
      <c r="Q17347" s="13"/>
    </row>
    <row r="17348" spans="3:17" x14ac:dyDescent="0.25">
      <c r="C17348" s="12"/>
      <c r="D17348" s="7"/>
      <c r="P17348" s="14"/>
      <c r="Q17348" s="13"/>
    </row>
    <row r="17349" spans="3:17" x14ac:dyDescent="0.25">
      <c r="C17349" s="12"/>
      <c r="D17349" s="7"/>
      <c r="P17349" s="14"/>
      <c r="Q17349" s="13"/>
    </row>
    <row r="17350" spans="3:17" x14ac:dyDescent="0.25">
      <c r="C17350" s="12"/>
      <c r="D17350" s="7"/>
      <c r="P17350" s="14"/>
      <c r="Q17350" s="13"/>
    </row>
    <row r="17351" spans="3:17" x14ac:dyDescent="0.25">
      <c r="C17351" s="12"/>
      <c r="D17351" s="7"/>
      <c r="P17351" s="14"/>
      <c r="Q17351" s="13"/>
    </row>
    <row r="17352" spans="3:17" x14ac:dyDescent="0.25">
      <c r="C17352" s="12"/>
      <c r="D17352" s="7"/>
      <c r="P17352" s="14"/>
      <c r="Q17352" s="13"/>
    </row>
    <row r="17353" spans="3:17" x14ac:dyDescent="0.25">
      <c r="C17353" s="12"/>
      <c r="D17353" s="7"/>
      <c r="P17353" s="14"/>
      <c r="Q17353" s="13"/>
    </row>
    <row r="17354" spans="3:17" x14ac:dyDescent="0.25">
      <c r="C17354" s="12"/>
      <c r="D17354" s="7"/>
      <c r="P17354" s="14"/>
      <c r="Q17354" s="13"/>
    </row>
    <row r="17355" spans="3:17" x14ac:dyDescent="0.25">
      <c r="C17355" s="12"/>
      <c r="D17355" s="7"/>
      <c r="P17355" s="14"/>
      <c r="Q17355" s="13"/>
    </row>
    <row r="17356" spans="3:17" x14ac:dyDescent="0.25">
      <c r="C17356" s="12"/>
      <c r="D17356" s="7"/>
      <c r="P17356" s="14"/>
      <c r="Q17356" s="13"/>
    </row>
    <row r="17357" spans="3:17" x14ac:dyDescent="0.25">
      <c r="C17357" s="12"/>
      <c r="D17357" s="7"/>
      <c r="P17357" s="14"/>
      <c r="Q17357" s="13"/>
    </row>
    <row r="17358" spans="3:17" x14ac:dyDescent="0.25">
      <c r="C17358" s="12"/>
      <c r="D17358" s="7"/>
      <c r="P17358" s="14"/>
      <c r="Q17358" s="13"/>
    </row>
    <row r="17359" spans="3:17" x14ac:dyDescent="0.25">
      <c r="C17359" s="12"/>
      <c r="D17359" s="7"/>
      <c r="P17359" s="14"/>
      <c r="Q17359" s="13"/>
    </row>
    <row r="17360" spans="3:17" x14ac:dyDescent="0.25">
      <c r="C17360" s="12"/>
      <c r="D17360" s="7"/>
      <c r="P17360" s="14"/>
      <c r="Q17360" s="13"/>
    </row>
    <row r="17361" spans="3:17" x14ac:dyDescent="0.25">
      <c r="C17361" s="12"/>
      <c r="D17361" s="7"/>
      <c r="P17361" s="14"/>
      <c r="Q17361" s="13"/>
    </row>
    <row r="17362" spans="3:17" x14ac:dyDescent="0.25">
      <c r="C17362" s="12"/>
      <c r="D17362" s="7"/>
      <c r="P17362" s="14"/>
      <c r="Q17362" s="13"/>
    </row>
    <row r="17363" spans="3:17" x14ac:dyDescent="0.25">
      <c r="C17363" s="12"/>
      <c r="D17363" s="7"/>
      <c r="P17363" s="14"/>
      <c r="Q17363" s="13"/>
    </row>
    <row r="17364" spans="3:17" x14ac:dyDescent="0.25">
      <c r="C17364" s="12"/>
      <c r="D17364" s="7"/>
      <c r="P17364" s="14"/>
      <c r="Q17364" s="13"/>
    </row>
    <row r="17365" spans="3:17" x14ac:dyDescent="0.25">
      <c r="C17365" s="12"/>
      <c r="D17365" s="7"/>
      <c r="P17365" s="14"/>
      <c r="Q17365" s="13"/>
    </row>
    <row r="17366" spans="3:17" x14ac:dyDescent="0.25">
      <c r="C17366" s="12"/>
      <c r="D17366" s="7"/>
      <c r="P17366" s="14"/>
      <c r="Q17366" s="13"/>
    </row>
    <row r="17367" spans="3:17" x14ac:dyDescent="0.25">
      <c r="C17367" s="12"/>
      <c r="D17367" s="7"/>
      <c r="P17367" s="14"/>
      <c r="Q17367" s="13"/>
    </row>
    <row r="17368" spans="3:17" x14ac:dyDescent="0.25">
      <c r="C17368" s="12"/>
      <c r="D17368" s="7"/>
      <c r="P17368" s="14"/>
      <c r="Q17368" s="13"/>
    </row>
    <row r="17369" spans="3:17" x14ac:dyDescent="0.25">
      <c r="C17369" s="12"/>
      <c r="D17369" s="7"/>
      <c r="P17369" s="14"/>
      <c r="Q17369" s="13"/>
    </row>
    <row r="17370" spans="3:17" x14ac:dyDescent="0.25">
      <c r="C17370" s="12"/>
      <c r="D17370" s="7"/>
      <c r="P17370" s="14"/>
      <c r="Q17370" s="13"/>
    </row>
    <row r="17371" spans="3:17" x14ac:dyDescent="0.25">
      <c r="C17371" s="12"/>
      <c r="D17371" s="7"/>
      <c r="P17371" s="14"/>
      <c r="Q17371" s="13"/>
    </row>
    <row r="17372" spans="3:17" x14ac:dyDescent="0.25">
      <c r="C17372" s="12"/>
      <c r="D17372" s="7"/>
      <c r="P17372" s="14"/>
      <c r="Q17372" s="13"/>
    </row>
    <row r="17373" spans="3:17" x14ac:dyDescent="0.25">
      <c r="C17373" s="12"/>
      <c r="D17373" s="7"/>
      <c r="P17373" s="14"/>
      <c r="Q17373" s="13"/>
    </row>
    <row r="17374" spans="3:17" x14ac:dyDescent="0.25">
      <c r="C17374" s="12"/>
      <c r="D17374" s="7"/>
      <c r="P17374" s="14"/>
      <c r="Q17374" s="13"/>
    </row>
    <row r="17375" spans="3:17" x14ac:dyDescent="0.25">
      <c r="C17375" s="12"/>
      <c r="D17375" s="7"/>
      <c r="P17375" s="14"/>
      <c r="Q17375" s="13"/>
    </row>
    <row r="17376" spans="3:17" x14ac:dyDescent="0.25">
      <c r="C17376" s="12"/>
      <c r="D17376" s="7"/>
      <c r="P17376" s="14"/>
      <c r="Q17376" s="13"/>
    </row>
    <row r="17377" spans="3:17" x14ac:dyDescent="0.25">
      <c r="C17377" s="12"/>
      <c r="D17377" s="7"/>
      <c r="P17377" s="14"/>
      <c r="Q17377" s="13"/>
    </row>
    <row r="17378" spans="3:17" x14ac:dyDescent="0.25">
      <c r="C17378" s="12"/>
      <c r="D17378" s="7"/>
      <c r="P17378" s="14"/>
      <c r="Q17378" s="13"/>
    </row>
    <row r="17379" spans="3:17" x14ac:dyDescent="0.25">
      <c r="C17379" s="12"/>
      <c r="D17379" s="7"/>
      <c r="P17379" s="14"/>
      <c r="Q17379" s="13"/>
    </row>
    <row r="17380" spans="3:17" x14ac:dyDescent="0.25">
      <c r="C17380" s="12"/>
      <c r="D17380" s="7"/>
      <c r="P17380" s="14"/>
      <c r="Q17380" s="13"/>
    </row>
    <row r="17381" spans="3:17" x14ac:dyDescent="0.25">
      <c r="C17381" s="12"/>
      <c r="D17381" s="7"/>
      <c r="P17381" s="14"/>
      <c r="Q17381" s="13"/>
    </row>
    <row r="17382" spans="3:17" x14ac:dyDescent="0.25">
      <c r="C17382" s="12"/>
      <c r="D17382" s="7"/>
      <c r="P17382" s="14"/>
      <c r="Q17382" s="13"/>
    </row>
    <row r="17383" spans="3:17" x14ac:dyDescent="0.25">
      <c r="C17383" s="12"/>
      <c r="D17383" s="7"/>
      <c r="P17383" s="14"/>
      <c r="Q17383" s="13"/>
    </row>
    <row r="17384" spans="3:17" x14ac:dyDescent="0.25">
      <c r="C17384" s="12"/>
      <c r="D17384" s="7"/>
      <c r="P17384" s="14"/>
      <c r="Q17384" s="13"/>
    </row>
    <row r="17385" spans="3:17" x14ac:dyDescent="0.25">
      <c r="C17385" s="12"/>
      <c r="D17385" s="7"/>
      <c r="P17385" s="14"/>
      <c r="Q17385" s="13"/>
    </row>
    <row r="17386" spans="3:17" x14ac:dyDescent="0.25">
      <c r="C17386" s="12"/>
      <c r="D17386" s="7"/>
      <c r="P17386" s="14"/>
      <c r="Q17386" s="13"/>
    </row>
    <row r="17387" spans="3:17" x14ac:dyDescent="0.25">
      <c r="C17387" s="12"/>
      <c r="D17387" s="7"/>
      <c r="P17387" s="14"/>
      <c r="Q17387" s="13"/>
    </row>
    <row r="17388" spans="3:17" x14ac:dyDescent="0.25">
      <c r="C17388" s="12"/>
      <c r="D17388" s="7"/>
      <c r="P17388" s="14"/>
      <c r="Q17388" s="13"/>
    </row>
    <row r="17389" spans="3:17" x14ac:dyDescent="0.25">
      <c r="C17389" s="12"/>
      <c r="D17389" s="7"/>
      <c r="P17389" s="14"/>
      <c r="Q17389" s="13"/>
    </row>
    <row r="17390" spans="3:17" x14ac:dyDescent="0.25">
      <c r="C17390" s="12"/>
      <c r="D17390" s="7"/>
      <c r="P17390" s="14"/>
      <c r="Q17390" s="13"/>
    </row>
    <row r="17391" spans="3:17" x14ac:dyDescent="0.25">
      <c r="C17391" s="12"/>
      <c r="D17391" s="7"/>
      <c r="P17391" s="14"/>
      <c r="Q17391" s="13"/>
    </row>
    <row r="17392" spans="3:17" x14ac:dyDescent="0.25">
      <c r="C17392" s="12"/>
      <c r="D17392" s="7"/>
      <c r="P17392" s="14"/>
      <c r="Q17392" s="13"/>
    </row>
    <row r="17393" spans="3:17" x14ac:dyDescent="0.25">
      <c r="C17393" s="12"/>
      <c r="D17393" s="7"/>
      <c r="P17393" s="14"/>
      <c r="Q17393" s="13"/>
    </row>
    <row r="17394" spans="3:17" x14ac:dyDescent="0.25">
      <c r="C17394" s="12"/>
      <c r="D17394" s="7"/>
      <c r="P17394" s="14"/>
      <c r="Q17394" s="13"/>
    </row>
    <row r="17395" spans="3:17" x14ac:dyDescent="0.25">
      <c r="C17395" s="12"/>
      <c r="D17395" s="7"/>
      <c r="P17395" s="14"/>
      <c r="Q17395" s="13"/>
    </row>
    <row r="17396" spans="3:17" x14ac:dyDescent="0.25">
      <c r="C17396" s="12"/>
      <c r="D17396" s="7"/>
      <c r="P17396" s="14"/>
      <c r="Q17396" s="13"/>
    </row>
    <row r="17397" spans="3:17" x14ac:dyDescent="0.25">
      <c r="C17397" s="12"/>
      <c r="D17397" s="7"/>
      <c r="P17397" s="14"/>
      <c r="Q17397" s="13"/>
    </row>
    <row r="17398" spans="3:17" x14ac:dyDescent="0.25">
      <c r="C17398" s="12"/>
      <c r="D17398" s="7"/>
      <c r="P17398" s="14"/>
      <c r="Q17398" s="13"/>
    </row>
    <row r="17399" spans="3:17" x14ac:dyDescent="0.25">
      <c r="C17399" s="12"/>
      <c r="D17399" s="7"/>
      <c r="P17399" s="14"/>
      <c r="Q17399" s="13"/>
    </row>
    <row r="17400" spans="3:17" x14ac:dyDescent="0.25">
      <c r="C17400" s="12"/>
      <c r="D17400" s="7"/>
      <c r="P17400" s="14"/>
      <c r="Q17400" s="13"/>
    </row>
    <row r="17401" spans="3:17" x14ac:dyDescent="0.25">
      <c r="C17401" s="12"/>
      <c r="D17401" s="7"/>
      <c r="P17401" s="14"/>
      <c r="Q17401" s="13"/>
    </row>
    <row r="17402" spans="3:17" x14ac:dyDescent="0.25">
      <c r="C17402" s="12"/>
      <c r="D17402" s="7"/>
      <c r="P17402" s="14"/>
      <c r="Q17402" s="13"/>
    </row>
    <row r="17403" spans="3:17" x14ac:dyDescent="0.25">
      <c r="C17403" s="12"/>
      <c r="D17403" s="7"/>
      <c r="P17403" s="14"/>
      <c r="Q17403" s="13"/>
    </row>
    <row r="17404" spans="3:17" x14ac:dyDescent="0.25">
      <c r="C17404" s="12"/>
      <c r="D17404" s="7"/>
      <c r="P17404" s="14"/>
      <c r="Q17404" s="13"/>
    </row>
    <row r="17405" spans="3:17" x14ac:dyDescent="0.25">
      <c r="C17405" s="12"/>
      <c r="D17405" s="7"/>
      <c r="P17405" s="14"/>
      <c r="Q17405" s="13"/>
    </row>
    <row r="17406" spans="3:17" x14ac:dyDescent="0.25">
      <c r="C17406" s="12"/>
      <c r="D17406" s="7"/>
      <c r="P17406" s="14"/>
      <c r="Q17406" s="13"/>
    </row>
    <row r="17407" spans="3:17" x14ac:dyDescent="0.25">
      <c r="C17407" s="12"/>
      <c r="D17407" s="7"/>
      <c r="P17407" s="14"/>
      <c r="Q17407" s="13"/>
    </row>
    <row r="17408" spans="3:17" x14ac:dyDescent="0.25">
      <c r="C17408" s="12"/>
      <c r="D17408" s="7"/>
      <c r="P17408" s="14"/>
      <c r="Q17408" s="13"/>
    </row>
    <row r="17409" spans="3:17" x14ac:dyDescent="0.25">
      <c r="C17409" s="12"/>
      <c r="D17409" s="7"/>
      <c r="P17409" s="14"/>
      <c r="Q17409" s="13"/>
    </row>
    <row r="17410" spans="3:17" x14ac:dyDescent="0.25">
      <c r="C17410" s="12"/>
      <c r="D17410" s="7"/>
      <c r="P17410" s="14"/>
      <c r="Q17410" s="13"/>
    </row>
    <row r="17411" spans="3:17" x14ac:dyDescent="0.25">
      <c r="C17411" s="12"/>
      <c r="D17411" s="7"/>
      <c r="P17411" s="14"/>
      <c r="Q17411" s="13"/>
    </row>
    <row r="17412" spans="3:17" x14ac:dyDescent="0.25">
      <c r="C17412" s="12"/>
      <c r="D17412" s="7"/>
      <c r="P17412" s="14"/>
      <c r="Q17412" s="13"/>
    </row>
    <row r="17413" spans="3:17" x14ac:dyDescent="0.25">
      <c r="C17413" s="12"/>
      <c r="D17413" s="7"/>
      <c r="P17413" s="14"/>
      <c r="Q17413" s="13"/>
    </row>
    <row r="17414" spans="3:17" x14ac:dyDescent="0.25">
      <c r="C17414" s="12"/>
      <c r="D17414" s="7"/>
      <c r="P17414" s="14"/>
      <c r="Q17414" s="13"/>
    </row>
    <row r="17415" spans="3:17" x14ac:dyDescent="0.25">
      <c r="C17415" s="12"/>
      <c r="D17415" s="7"/>
      <c r="P17415" s="14"/>
      <c r="Q17415" s="13"/>
    </row>
    <row r="17416" spans="3:17" x14ac:dyDescent="0.25">
      <c r="C17416" s="12"/>
      <c r="D17416" s="7"/>
      <c r="P17416" s="14"/>
      <c r="Q17416" s="13"/>
    </row>
    <row r="17417" spans="3:17" x14ac:dyDescent="0.25">
      <c r="C17417" s="12"/>
      <c r="D17417" s="7"/>
      <c r="P17417" s="14"/>
      <c r="Q17417" s="13"/>
    </row>
    <row r="17418" spans="3:17" x14ac:dyDescent="0.25">
      <c r="C17418" s="12"/>
      <c r="D17418" s="7"/>
      <c r="P17418" s="14"/>
      <c r="Q17418" s="13"/>
    </row>
    <row r="17419" spans="3:17" x14ac:dyDescent="0.25">
      <c r="C17419" s="12"/>
      <c r="D17419" s="7"/>
      <c r="P17419" s="14"/>
      <c r="Q17419" s="13"/>
    </row>
    <row r="17420" spans="3:17" x14ac:dyDescent="0.25">
      <c r="C17420" s="12"/>
      <c r="D17420" s="7"/>
      <c r="P17420" s="14"/>
      <c r="Q17420" s="13"/>
    </row>
    <row r="17421" spans="3:17" x14ac:dyDescent="0.25">
      <c r="C17421" s="12"/>
      <c r="D17421" s="7"/>
      <c r="P17421" s="14"/>
      <c r="Q17421" s="13"/>
    </row>
    <row r="17422" spans="3:17" x14ac:dyDescent="0.25">
      <c r="C17422" s="12"/>
      <c r="D17422" s="7"/>
      <c r="P17422" s="14"/>
      <c r="Q17422" s="13"/>
    </row>
    <row r="17423" spans="3:17" x14ac:dyDescent="0.25">
      <c r="C17423" s="12"/>
      <c r="D17423" s="7"/>
      <c r="P17423" s="14"/>
      <c r="Q17423" s="13"/>
    </row>
    <row r="17424" spans="3:17" x14ac:dyDescent="0.25">
      <c r="C17424" s="12"/>
      <c r="D17424" s="7"/>
      <c r="P17424" s="14"/>
      <c r="Q17424" s="13"/>
    </row>
    <row r="17425" spans="3:17" x14ac:dyDescent="0.25">
      <c r="C17425" s="12"/>
      <c r="D17425" s="7"/>
      <c r="P17425" s="14"/>
      <c r="Q17425" s="13"/>
    </row>
    <row r="17426" spans="3:17" x14ac:dyDescent="0.25">
      <c r="C17426" s="12"/>
      <c r="D17426" s="7"/>
      <c r="P17426" s="14"/>
      <c r="Q17426" s="13"/>
    </row>
    <row r="17427" spans="3:17" x14ac:dyDescent="0.25">
      <c r="C17427" s="12"/>
      <c r="D17427" s="7"/>
      <c r="P17427" s="14"/>
      <c r="Q17427" s="13"/>
    </row>
    <row r="17428" spans="3:17" x14ac:dyDescent="0.25">
      <c r="C17428" s="12"/>
      <c r="D17428" s="7"/>
      <c r="P17428" s="14"/>
      <c r="Q17428" s="13"/>
    </row>
    <row r="17429" spans="3:17" x14ac:dyDescent="0.25">
      <c r="C17429" s="12"/>
      <c r="D17429" s="7"/>
      <c r="P17429" s="14"/>
      <c r="Q17429" s="13"/>
    </row>
    <row r="17430" spans="3:17" x14ac:dyDescent="0.25">
      <c r="C17430" s="12"/>
      <c r="D17430" s="7"/>
      <c r="P17430" s="14"/>
      <c r="Q17430" s="13"/>
    </row>
    <row r="17431" spans="3:17" x14ac:dyDescent="0.25">
      <c r="C17431" s="12"/>
      <c r="D17431" s="7"/>
      <c r="P17431" s="14"/>
      <c r="Q17431" s="13"/>
    </row>
    <row r="17432" spans="3:17" x14ac:dyDescent="0.25">
      <c r="C17432" s="12"/>
      <c r="D17432" s="7"/>
      <c r="P17432" s="14"/>
      <c r="Q17432" s="13"/>
    </row>
    <row r="17433" spans="3:17" x14ac:dyDescent="0.25">
      <c r="C17433" s="12"/>
      <c r="D17433" s="7"/>
      <c r="P17433" s="14"/>
      <c r="Q17433" s="13"/>
    </row>
    <row r="17434" spans="3:17" x14ac:dyDescent="0.25">
      <c r="C17434" s="12"/>
      <c r="D17434" s="7"/>
      <c r="P17434" s="14"/>
      <c r="Q17434" s="13"/>
    </row>
    <row r="17435" spans="3:17" x14ac:dyDescent="0.25">
      <c r="C17435" s="12"/>
      <c r="D17435" s="7"/>
      <c r="P17435" s="14"/>
      <c r="Q17435" s="13"/>
    </row>
    <row r="17436" spans="3:17" x14ac:dyDescent="0.25">
      <c r="C17436" s="12"/>
      <c r="D17436" s="7"/>
      <c r="P17436" s="14"/>
      <c r="Q17436" s="13"/>
    </row>
    <row r="17437" spans="3:17" x14ac:dyDescent="0.25">
      <c r="C17437" s="12"/>
      <c r="D17437" s="7"/>
      <c r="P17437" s="14"/>
      <c r="Q17437" s="13"/>
    </row>
    <row r="17438" spans="3:17" x14ac:dyDescent="0.25">
      <c r="C17438" s="12"/>
      <c r="D17438" s="7"/>
      <c r="P17438" s="14"/>
      <c r="Q17438" s="13"/>
    </row>
    <row r="17439" spans="3:17" x14ac:dyDescent="0.25">
      <c r="C17439" s="12"/>
      <c r="D17439" s="7"/>
      <c r="P17439" s="14"/>
      <c r="Q17439" s="13"/>
    </row>
    <row r="17440" spans="3:17" x14ac:dyDescent="0.25">
      <c r="C17440" s="12"/>
      <c r="D17440" s="7"/>
      <c r="P17440" s="14"/>
      <c r="Q17440" s="13"/>
    </row>
    <row r="17441" spans="3:17" x14ac:dyDescent="0.25">
      <c r="C17441" s="12"/>
      <c r="D17441" s="7"/>
      <c r="P17441" s="14"/>
      <c r="Q17441" s="13"/>
    </row>
    <row r="17442" spans="3:17" x14ac:dyDescent="0.25">
      <c r="C17442" s="12"/>
      <c r="D17442" s="7"/>
      <c r="P17442" s="14"/>
      <c r="Q17442" s="13"/>
    </row>
    <row r="17443" spans="3:17" x14ac:dyDescent="0.25">
      <c r="C17443" s="12"/>
      <c r="D17443" s="7"/>
      <c r="P17443" s="14"/>
      <c r="Q17443" s="13"/>
    </row>
    <row r="17444" spans="3:17" x14ac:dyDescent="0.25">
      <c r="C17444" s="12"/>
      <c r="D17444" s="7"/>
      <c r="P17444" s="14"/>
      <c r="Q17444" s="13"/>
    </row>
    <row r="17445" spans="3:17" x14ac:dyDescent="0.25">
      <c r="C17445" s="12"/>
      <c r="D17445" s="7"/>
      <c r="P17445" s="14"/>
      <c r="Q17445" s="13"/>
    </row>
    <row r="17446" spans="3:17" x14ac:dyDescent="0.25">
      <c r="C17446" s="12"/>
      <c r="D17446" s="7"/>
      <c r="P17446" s="14"/>
      <c r="Q17446" s="13"/>
    </row>
    <row r="17447" spans="3:17" x14ac:dyDescent="0.25">
      <c r="C17447" s="12"/>
      <c r="D17447" s="7"/>
      <c r="P17447" s="14"/>
      <c r="Q17447" s="13"/>
    </row>
    <row r="17448" spans="3:17" x14ac:dyDescent="0.25">
      <c r="C17448" s="12"/>
      <c r="D17448" s="7"/>
      <c r="P17448" s="14"/>
      <c r="Q17448" s="13"/>
    </row>
    <row r="17449" spans="3:17" x14ac:dyDescent="0.25">
      <c r="C17449" s="12"/>
      <c r="D17449" s="7"/>
      <c r="P17449" s="14"/>
      <c r="Q17449" s="13"/>
    </row>
    <row r="17450" spans="3:17" x14ac:dyDescent="0.25">
      <c r="C17450" s="12"/>
      <c r="D17450" s="7"/>
      <c r="P17450" s="14"/>
      <c r="Q17450" s="13"/>
    </row>
    <row r="17451" spans="3:17" x14ac:dyDescent="0.25">
      <c r="C17451" s="12"/>
      <c r="D17451" s="7"/>
      <c r="P17451" s="14"/>
      <c r="Q17451" s="13"/>
    </row>
    <row r="17452" spans="3:17" x14ac:dyDescent="0.25">
      <c r="C17452" s="12"/>
      <c r="D17452" s="7"/>
      <c r="P17452" s="14"/>
      <c r="Q17452" s="13"/>
    </row>
    <row r="17453" spans="3:17" x14ac:dyDescent="0.25">
      <c r="C17453" s="12"/>
      <c r="D17453" s="7"/>
      <c r="P17453" s="14"/>
      <c r="Q17453" s="13"/>
    </row>
    <row r="17454" spans="3:17" x14ac:dyDescent="0.25">
      <c r="C17454" s="12"/>
      <c r="D17454" s="7"/>
      <c r="P17454" s="14"/>
      <c r="Q17454" s="13"/>
    </row>
    <row r="17455" spans="3:17" x14ac:dyDescent="0.25">
      <c r="C17455" s="12"/>
      <c r="D17455" s="7"/>
      <c r="P17455" s="14"/>
      <c r="Q17455" s="13"/>
    </row>
    <row r="17456" spans="3:17" x14ac:dyDescent="0.25">
      <c r="C17456" s="12"/>
      <c r="D17456" s="7"/>
      <c r="P17456" s="14"/>
      <c r="Q17456" s="13"/>
    </row>
    <row r="17457" spans="3:17" x14ac:dyDescent="0.25">
      <c r="C17457" s="12"/>
      <c r="D17457" s="7"/>
      <c r="P17457" s="14"/>
      <c r="Q17457" s="13"/>
    </row>
    <row r="17458" spans="3:17" x14ac:dyDescent="0.25">
      <c r="C17458" s="12"/>
      <c r="D17458" s="7"/>
      <c r="P17458" s="14"/>
      <c r="Q17458" s="13"/>
    </row>
    <row r="17459" spans="3:17" x14ac:dyDescent="0.25">
      <c r="C17459" s="12"/>
      <c r="D17459" s="7"/>
      <c r="P17459" s="14"/>
      <c r="Q17459" s="13"/>
    </row>
    <row r="17460" spans="3:17" x14ac:dyDescent="0.25">
      <c r="C17460" s="12"/>
      <c r="D17460" s="7"/>
      <c r="P17460" s="14"/>
      <c r="Q17460" s="13"/>
    </row>
    <row r="17461" spans="3:17" x14ac:dyDescent="0.25">
      <c r="C17461" s="12"/>
      <c r="D17461" s="7"/>
      <c r="P17461" s="14"/>
      <c r="Q17461" s="13"/>
    </row>
    <row r="17462" spans="3:17" x14ac:dyDescent="0.25">
      <c r="C17462" s="12"/>
      <c r="D17462" s="7"/>
      <c r="P17462" s="14"/>
      <c r="Q17462" s="13"/>
    </row>
    <row r="17463" spans="3:17" x14ac:dyDescent="0.25">
      <c r="C17463" s="12"/>
      <c r="D17463" s="7"/>
      <c r="P17463" s="14"/>
      <c r="Q17463" s="13"/>
    </row>
    <row r="17464" spans="3:17" x14ac:dyDescent="0.25">
      <c r="C17464" s="12"/>
      <c r="D17464" s="7"/>
      <c r="P17464" s="14"/>
      <c r="Q17464" s="13"/>
    </row>
    <row r="17465" spans="3:17" x14ac:dyDescent="0.25">
      <c r="C17465" s="12"/>
      <c r="D17465" s="7"/>
      <c r="P17465" s="14"/>
      <c r="Q17465" s="13"/>
    </row>
    <row r="17466" spans="3:17" x14ac:dyDescent="0.25">
      <c r="C17466" s="12"/>
      <c r="D17466" s="7"/>
      <c r="P17466" s="14"/>
      <c r="Q17466" s="13"/>
    </row>
    <row r="17467" spans="3:17" x14ac:dyDescent="0.25">
      <c r="C17467" s="12"/>
      <c r="D17467" s="7"/>
      <c r="P17467" s="14"/>
      <c r="Q17467" s="13"/>
    </row>
    <row r="17468" spans="3:17" x14ac:dyDescent="0.25">
      <c r="C17468" s="12"/>
      <c r="D17468" s="7"/>
      <c r="P17468" s="14"/>
      <c r="Q17468" s="13"/>
    </row>
    <row r="17469" spans="3:17" x14ac:dyDescent="0.25">
      <c r="C17469" s="12"/>
      <c r="D17469" s="7"/>
      <c r="P17469" s="14"/>
      <c r="Q17469" s="13"/>
    </row>
    <row r="17470" spans="3:17" x14ac:dyDescent="0.25">
      <c r="C17470" s="12"/>
      <c r="D17470" s="7"/>
      <c r="P17470" s="14"/>
      <c r="Q17470" s="13"/>
    </row>
    <row r="17471" spans="3:17" x14ac:dyDescent="0.25">
      <c r="C17471" s="12"/>
      <c r="D17471" s="7"/>
      <c r="P17471" s="14"/>
      <c r="Q17471" s="13"/>
    </row>
    <row r="17472" spans="3:17" x14ac:dyDescent="0.25">
      <c r="C17472" s="12"/>
      <c r="D17472" s="7"/>
      <c r="P17472" s="14"/>
      <c r="Q17472" s="13"/>
    </row>
    <row r="17473" spans="3:17" x14ac:dyDescent="0.25">
      <c r="C17473" s="12"/>
      <c r="D17473" s="7"/>
      <c r="P17473" s="14"/>
      <c r="Q17473" s="13"/>
    </row>
    <row r="17474" spans="3:17" x14ac:dyDescent="0.25">
      <c r="C17474" s="12"/>
      <c r="D17474" s="7"/>
      <c r="P17474" s="14"/>
      <c r="Q17474" s="13"/>
    </row>
    <row r="17475" spans="3:17" x14ac:dyDescent="0.25">
      <c r="C17475" s="12"/>
      <c r="D17475" s="7"/>
      <c r="P17475" s="14"/>
      <c r="Q17475" s="13"/>
    </row>
    <row r="17476" spans="3:17" x14ac:dyDescent="0.25">
      <c r="C17476" s="12"/>
      <c r="D17476" s="7"/>
      <c r="P17476" s="14"/>
      <c r="Q17476" s="13"/>
    </row>
    <row r="17477" spans="3:17" x14ac:dyDescent="0.25">
      <c r="C17477" s="12"/>
      <c r="D17477" s="7"/>
      <c r="P17477" s="14"/>
      <c r="Q17477" s="13"/>
    </row>
    <row r="17478" spans="3:17" x14ac:dyDescent="0.25">
      <c r="C17478" s="12"/>
      <c r="D17478" s="7"/>
      <c r="P17478" s="14"/>
      <c r="Q17478" s="13"/>
    </row>
    <row r="17479" spans="3:17" x14ac:dyDescent="0.25">
      <c r="C17479" s="12"/>
      <c r="D17479" s="7"/>
      <c r="P17479" s="14"/>
      <c r="Q17479" s="13"/>
    </row>
    <row r="17480" spans="3:17" x14ac:dyDescent="0.25">
      <c r="C17480" s="12"/>
      <c r="D17480" s="7"/>
      <c r="P17480" s="14"/>
      <c r="Q17480" s="13"/>
    </row>
    <row r="17481" spans="3:17" x14ac:dyDescent="0.25">
      <c r="C17481" s="12"/>
      <c r="D17481" s="7"/>
      <c r="P17481" s="14"/>
      <c r="Q17481" s="13"/>
    </row>
    <row r="17482" spans="3:17" x14ac:dyDescent="0.25">
      <c r="C17482" s="12"/>
      <c r="D17482" s="7"/>
      <c r="P17482" s="14"/>
      <c r="Q17482" s="13"/>
    </row>
    <row r="17483" spans="3:17" x14ac:dyDescent="0.25">
      <c r="C17483" s="12"/>
      <c r="D17483" s="7"/>
      <c r="P17483" s="14"/>
      <c r="Q17483" s="13"/>
    </row>
    <row r="17484" spans="3:17" x14ac:dyDescent="0.25">
      <c r="C17484" s="12"/>
      <c r="D17484" s="7"/>
      <c r="P17484" s="14"/>
      <c r="Q17484" s="13"/>
    </row>
    <row r="17485" spans="3:17" x14ac:dyDescent="0.25">
      <c r="C17485" s="12"/>
      <c r="D17485" s="7"/>
      <c r="P17485" s="14"/>
      <c r="Q17485" s="13"/>
    </row>
    <row r="17486" spans="3:17" x14ac:dyDescent="0.25">
      <c r="C17486" s="12"/>
      <c r="D17486" s="7"/>
      <c r="P17486" s="14"/>
      <c r="Q17486" s="13"/>
    </row>
    <row r="17487" spans="3:17" x14ac:dyDescent="0.25">
      <c r="C17487" s="12"/>
      <c r="D17487" s="7"/>
      <c r="P17487" s="14"/>
      <c r="Q17487" s="13"/>
    </row>
    <row r="17488" spans="3:17" x14ac:dyDescent="0.25">
      <c r="C17488" s="12"/>
      <c r="D17488" s="7"/>
      <c r="P17488" s="14"/>
      <c r="Q17488" s="13"/>
    </row>
    <row r="17489" spans="3:17" x14ac:dyDescent="0.25">
      <c r="C17489" s="12"/>
      <c r="D17489" s="7"/>
      <c r="P17489" s="14"/>
      <c r="Q17489" s="13"/>
    </row>
    <row r="17490" spans="3:17" x14ac:dyDescent="0.25">
      <c r="C17490" s="12"/>
      <c r="D17490" s="7"/>
      <c r="P17490" s="14"/>
      <c r="Q17490" s="13"/>
    </row>
    <row r="17491" spans="3:17" x14ac:dyDescent="0.25">
      <c r="C17491" s="12"/>
      <c r="D17491" s="7"/>
      <c r="P17491" s="14"/>
      <c r="Q17491" s="13"/>
    </row>
    <row r="17492" spans="3:17" x14ac:dyDescent="0.25">
      <c r="C17492" s="12"/>
      <c r="D17492" s="7"/>
      <c r="P17492" s="14"/>
      <c r="Q17492" s="13"/>
    </row>
    <row r="17493" spans="3:17" x14ac:dyDescent="0.25">
      <c r="C17493" s="12"/>
      <c r="D17493" s="7"/>
      <c r="P17493" s="14"/>
      <c r="Q17493" s="13"/>
    </row>
    <row r="17494" spans="3:17" x14ac:dyDescent="0.25">
      <c r="C17494" s="12"/>
      <c r="D17494" s="7"/>
      <c r="P17494" s="14"/>
      <c r="Q17494" s="13"/>
    </row>
    <row r="17495" spans="3:17" x14ac:dyDescent="0.25">
      <c r="C17495" s="12"/>
      <c r="D17495" s="7"/>
      <c r="P17495" s="14"/>
      <c r="Q17495" s="13"/>
    </row>
    <row r="17496" spans="3:17" x14ac:dyDescent="0.25">
      <c r="C17496" s="12"/>
      <c r="D17496" s="7"/>
      <c r="P17496" s="14"/>
      <c r="Q17496" s="13"/>
    </row>
    <row r="17497" spans="3:17" x14ac:dyDescent="0.25">
      <c r="C17497" s="12"/>
      <c r="D17497" s="7"/>
      <c r="P17497" s="14"/>
      <c r="Q17497" s="13"/>
    </row>
    <row r="17498" spans="3:17" x14ac:dyDescent="0.25">
      <c r="C17498" s="12"/>
      <c r="D17498" s="7"/>
      <c r="P17498" s="14"/>
      <c r="Q17498" s="13"/>
    </row>
    <row r="17499" spans="3:17" x14ac:dyDescent="0.25">
      <c r="C17499" s="12"/>
      <c r="D17499" s="7"/>
      <c r="P17499" s="14"/>
      <c r="Q17499" s="13"/>
    </row>
    <row r="17500" spans="3:17" x14ac:dyDescent="0.25">
      <c r="C17500" s="12"/>
      <c r="D17500" s="7"/>
      <c r="P17500" s="14"/>
      <c r="Q17500" s="13"/>
    </row>
    <row r="17501" spans="3:17" x14ac:dyDescent="0.25">
      <c r="C17501" s="12"/>
      <c r="D17501" s="7"/>
      <c r="P17501" s="14"/>
      <c r="Q17501" s="13"/>
    </row>
    <row r="17502" spans="3:17" x14ac:dyDescent="0.25">
      <c r="C17502" s="12"/>
      <c r="D17502" s="7"/>
      <c r="P17502" s="14"/>
      <c r="Q17502" s="13"/>
    </row>
    <row r="17503" spans="3:17" x14ac:dyDescent="0.25">
      <c r="C17503" s="12"/>
      <c r="D17503" s="7"/>
      <c r="P17503" s="14"/>
      <c r="Q17503" s="13"/>
    </row>
    <row r="17504" spans="3:17" x14ac:dyDescent="0.25">
      <c r="C17504" s="12"/>
      <c r="D17504" s="7"/>
      <c r="P17504" s="14"/>
      <c r="Q17504" s="13"/>
    </row>
    <row r="17505" spans="3:17" x14ac:dyDescent="0.25">
      <c r="C17505" s="12"/>
      <c r="D17505" s="7"/>
      <c r="P17505" s="14"/>
      <c r="Q17505" s="13"/>
    </row>
    <row r="17506" spans="3:17" x14ac:dyDescent="0.25">
      <c r="C17506" s="12"/>
      <c r="D17506" s="7"/>
      <c r="P17506" s="14"/>
      <c r="Q17506" s="13"/>
    </row>
    <row r="17507" spans="3:17" x14ac:dyDescent="0.25">
      <c r="C17507" s="12"/>
      <c r="D17507" s="7"/>
      <c r="P17507" s="14"/>
      <c r="Q17507" s="13"/>
    </row>
    <row r="17508" spans="3:17" x14ac:dyDescent="0.25">
      <c r="C17508" s="12"/>
      <c r="D17508" s="7"/>
      <c r="P17508" s="14"/>
      <c r="Q17508" s="13"/>
    </row>
    <row r="17509" spans="3:17" x14ac:dyDescent="0.25">
      <c r="C17509" s="12"/>
      <c r="D17509" s="7"/>
      <c r="P17509" s="14"/>
      <c r="Q17509" s="13"/>
    </row>
    <row r="17510" spans="3:17" x14ac:dyDescent="0.25">
      <c r="C17510" s="12"/>
      <c r="D17510" s="7"/>
      <c r="P17510" s="14"/>
      <c r="Q17510" s="13"/>
    </row>
    <row r="17511" spans="3:17" x14ac:dyDescent="0.25">
      <c r="C17511" s="12"/>
      <c r="D17511" s="7"/>
      <c r="P17511" s="14"/>
      <c r="Q17511" s="13"/>
    </row>
    <row r="17512" spans="3:17" x14ac:dyDescent="0.25">
      <c r="C17512" s="12"/>
      <c r="D17512" s="7"/>
      <c r="P17512" s="14"/>
      <c r="Q17512" s="13"/>
    </row>
    <row r="17513" spans="3:17" x14ac:dyDescent="0.25">
      <c r="C17513" s="12"/>
      <c r="D17513" s="7"/>
      <c r="P17513" s="14"/>
      <c r="Q17513" s="13"/>
    </row>
    <row r="17514" spans="3:17" x14ac:dyDescent="0.25">
      <c r="C17514" s="12"/>
      <c r="D17514" s="7"/>
      <c r="P17514" s="14"/>
      <c r="Q17514" s="13"/>
    </row>
    <row r="17515" spans="3:17" x14ac:dyDescent="0.25">
      <c r="C17515" s="12"/>
      <c r="D17515" s="7"/>
      <c r="P17515" s="14"/>
      <c r="Q17515" s="13"/>
    </row>
    <row r="17516" spans="3:17" x14ac:dyDescent="0.25">
      <c r="C17516" s="12"/>
      <c r="D17516" s="7"/>
      <c r="P17516" s="14"/>
      <c r="Q17516" s="13"/>
    </row>
    <row r="17517" spans="3:17" x14ac:dyDescent="0.25">
      <c r="C17517" s="12"/>
      <c r="D17517" s="7"/>
      <c r="P17517" s="14"/>
      <c r="Q17517" s="13"/>
    </row>
    <row r="17518" spans="3:17" x14ac:dyDescent="0.25">
      <c r="C17518" s="12"/>
      <c r="D17518" s="7"/>
      <c r="P17518" s="14"/>
      <c r="Q17518" s="13"/>
    </row>
    <row r="17519" spans="3:17" x14ac:dyDescent="0.25">
      <c r="C17519" s="12"/>
      <c r="D17519" s="7"/>
      <c r="P17519" s="14"/>
      <c r="Q17519" s="13"/>
    </row>
    <row r="17520" spans="3:17" x14ac:dyDescent="0.25">
      <c r="C17520" s="12"/>
      <c r="D17520" s="7"/>
      <c r="P17520" s="14"/>
      <c r="Q17520" s="13"/>
    </row>
    <row r="17521" spans="3:17" x14ac:dyDescent="0.25">
      <c r="C17521" s="12"/>
      <c r="D17521" s="7"/>
      <c r="P17521" s="14"/>
      <c r="Q17521" s="13"/>
    </row>
    <row r="17522" spans="3:17" x14ac:dyDescent="0.25">
      <c r="C17522" s="12"/>
      <c r="D17522" s="7"/>
      <c r="P17522" s="14"/>
      <c r="Q17522" s="13"/>
    </row>
    <row r="17523" spans="3:17" x14ac:dyDescent="0.25">
      <c r="C17523" s="12"/>
      <c r="D17523" s="7"/>
      <c r="P17523" s="14"/>
      <c r="Q17523" s="13"/>
    </row>
    <row r="17524" spans="3:17" x14ac:dyDescent="0.25">
      <c r="C17524" s="12"/>
      <c r="D17524" s="7"/>
      <c r="P17524" s="14"/>
      <c r="Q17524" s="13"/>
    </row>
    <row r="17525" spans="3:17" x14ac:dyDescent="0.25">
      <c r="C17525" s="12"/>
      <c r="D17525" s="7"/>
      <c r="P17525" s="14"/>
      <c r="Q17525" s="13"/>
    </row>
    <row r="17526" spans="3:17" x14ac:dyDescent="0.25">
      <c r="C17526" s="12"/>
      <c r="D17526" s="7"/>
      <c r="P17526" s="14"/>
      <c r="Q17526" s="13"/>
    </row>
    <row r="17527" spans="3:17" x14ac:dyDescent="0.25">
      <c r="C17527" s="12"/>
      <c r="D17527" s="7"/>
      <c r="P17527" s="14"/>
      <c r="Q17527" s="13"/>
    </row>
    <row r="17528" spans="3:17" x14ac:dyDescent="0.25">
      <c r="C17528" s="12"/>
      <c r="D17528" s="7"/>
      <c r="P17528" s="14"/>
      <c r="Q17528" s="13"/>
    </row>
    <row r="17529" spans="3:17" x14ac:dyDescent="0.25">
      <c r="C17529" s="12"/>
      <c r="D17529" s="7"/>
      <c r="P17529" s="14"/>
      <c r="Q17529" s="13"/>
    </row>
    <row r="17530" spans="3:17" x14ac:dyDescent="0.25">
      <c r="C17530" s="12"/>
      <c r="D17530" s="7"/>
      <c r="P17530" s="14"/>
      <c r="Q17530" s="13"/>
    </row>
    <row r="17531" spans="3:17" x14ac:dyDescent="0.25">
      <c r="C17531" s="12"/>
      <c r="D17531" s="7"/>
      <c r="P17531" s="14"/>
      <c r="Q17531" s="13"/>
    </row>
    <row r="17532" spans="3:17" x14ac:dyDescent="0.25">
      <c r="C17532" s="12"/>
      <c r="D17532" s="7"/>
      <c r="P17532" s="14"/>
      <c r="Q17532" s="13"/>
    </row>
    <row r="17533" spans="3:17" x14ac:dyDescent="0.25">
      <c r="C17533" s="12"/>
      <c r="D17533" s="7"/>
      <c r="P17533" s="14"/>
      <c r="Q17533" s="13"/>
    </row>
    <row r="17534" spans="3:17" x14ac:dyDescent="0.25">
      <c r="C17534" s="12"/>
      <c r="D17534" s="7"/>
      <c r="P17534" s="14"/>
      <c r="Q17534" s="13"/>
    </row>
    <row r="17535" spans="3:17" x14ac:dyDescent="0.25">
      <c r="C17535" s="12"/>
      <c r="D17535" s="7"/>
      <c r="P17535" s="14"/>
      <c r="Q17535" s="13"/>
    </row>
    <row r="17536" spans="3:17" x14ac:dyDescent="0.25">
      <c r="C17536" s="12"/>
      <c r="D17536" s="7"/>
      <c r="P17536" s="14"/>
      <c r="Q17536" s="13"/>
    </row>
    <row r="17537" spans="3:17" x14ac:dyDescent="0.25">
      <c r="C17537" s="12"/>
      <c r="D17537" s="7"/>
      <c r="P17537" s="14"/>
      <c r="Q17537" s="13"/>
    </row>
    <row r="17538" spans="3:17" x14ac:dyDescent="0.25">
      <c r="C17538" s="12"/>
      <c r="D17538" s="7"/>
      <c r="P17538" s="14"/>
      <c r="Q17538" s="13"/>
    </row>
    <row r="17539" spans="3:17" x14ac:dyDescent="0.25">
      <c r="C17539" s="12"/>
      <c r="D17539" s="7"/>
      <c r="P17539" s="14"/>
      <c r="Q17539" s="13"/>
    </row>
    <row r="17540" spans="3:17" x14ac:dyDescent="0.25">
      <c r="C17540" s="12"/>
      <c r="D17540" s="7"/>
      <c r="P17540" s="14"/>
      <c r="Q17540" s="13"/>
    </row>
    <row r="17541" spans="3:17" x14ac:dyDescent="0.25">
      <c r="C17541" s="12"/>
      <c r="D17541" s="7"/>
      <c r="P17541" s="14"/>
      <c r="Q17541" s="13"/>
    </row>
    <row r="17542" spans="3:17" x14ac:dyDescent="0.25">
      <c r="C17542" s="12"/>
      <c r="D17542" s="7"/>
      <c r="P17542" s="14"/>
      <c r="Q17542" s="13"/>
    </row>
    <row r="17543" spans="3:17" x14ac:dyDescent="0.25">
      <c r="C17543" s="12"/>
      <c r="D17543" s="7"/>
      <c r="P17543" s="14"/>
      <c r="Q17543" s="13"/>
    </row>
    <row r="17544" spans="3:17" x14ac:dyDescent="0.25">
      <c r="C17544" s="12"/>
      <c r="D17544" s="7"/>
      <c r="P17544" s="14"/>
      <c r="Q17544" s="13"/>
    </row>
    <row r="17545" spans="3:17" x14ac:dyDescent="0.25">
      <c r="C17545" s="12"/>
      <c r="D17545" s="7"/>
      <c r="P17545" s="14"/>
      <c r="Q17545" s="13"/>
    </row>
    <row r="17546" spans="3:17" x14ac:dyDescent="0.25">
      <c r="C17546" s="12"/>
      <c r="D17546" s="7"/>
      <c r="P17546" s="14"/>
      <c r="Q17546" s="13"/>
    </row>
    <row r="17547" spans="3:17" x14ac:dyDescent="0.25">
      <c r="C17547" s="12"/>
      <c r="D17547" s="7"/>
      <c r="P17547" s="14"/>
      <c r="Q17547" s="13"/>
    </row>
    <row r="17548" spans="3:17" x14ac:dyDescent="0.25">
      <c r="C17548" s="12"/>
      <c r="D17548" s="7"/>
      <c r="P17548" s="14"/>
      <c r="Q17548" s="13"/>
    </row>
    <row r="17549" spans="3:17" x14ac:dyDescent="0.25">
      <c r="C17549" s="12"/>
      <c r="D17549" s="7"/>
      <c r="P17549" s="14"/>
      <c r="Q17549" s="13"/>
    </row>
    <row r="17550" spans="3:17" x14ac:dyDescent="0.25">
      <c r="C17550" s="12"/>
      <c r="D17550" s="7"/>
      <c r="P17550" s="14"/>
      <c r="Q17550" s="13"/>
    </row>
    <row r="17551" spans="3:17" x14ac:dyDescent="0.25">
      <c r="C17551" s="12"/>
      <c r="D17551" s="7"/>
      <c r="P17551" s="14"/>
      <c r="Q17551" s="13"/>
    </row>
    <row r="17552" spans="3:17" x14ac:dyDescent="0.25">
      <c r="C17552" s="12"/>
      <c r="D17552" s="7"/>
      <c r="P17552" s="14"/>
      <c r="Q17552" s="13"/>
    </row>
    <row r="17553" spans="3:17" x14ac:dyDescent="0.25">
      <c r="C17553" s="12"/>
      <c r="D17553" s="7"/>
      <c r="P17553" s="14"/>
      <c r="Q17553" s="13"/>
    </row>
    <row r="17554" spans="3:17" x14ac:dyDescent="0.25">
      <c r="C17554" s="12"/>
      <c r="D17554" s="7"/>
      <c r="P17554" s="14"/>
      <c r="Q17554" s="13"/>
    </row>
    <row r="17555" spans="3:17" x14ac:dyDescent="0.25">
      <c r="C17555" s="12"/>
      <c r="D17555" s="7"/>
      <c r="P17555" s="14"/>
      <c r="Q17555" s="13"/>
    </row>
    <row r="17556" spans="3:17" x14ac:dyDescent="0.25">
      <c r="C17556" s="12"/>
      <c r="D17556" s="7"/>
      <c r="P17556" s="14"/>
      <c r="Q17556" s="13"/>
    </row>
    <row r="17557" spans="3:17" x14ac:dyDescent="0.25">
      <c r="C17557" s="12"/>
      <c r="D17557" s="7"/>
      <c r="P17557" s="14"/>
      <c r="Q17557" s="13"/>
    </row>
    <row r="17558" spans="3:17" x14ac:dyDescent="0.25">
      <c r="C17558" s="12"/>
      <c r="D17558" s="7"/>
      <c r="P17558" s="14"/>
      <c r="Q17558" s="13"/>
    </row>
    <row r="17559" spans="3:17" x14ac:dyDescent="0.25">
      <c r="C17559" s="12"/>
      <c r="D17559" s="7"/>
      <c r="P17559" s="14"/>
      <c r="Q17559" s="13"/>
    </row>
    <row r="17560" spans="3:17" x14ac:dyDescent="0.25">
      <c r="C17560" s="12"/>
      <c r="D17560" s="7"/>
      <c r="P17560" s="14"/>
      <c r="Q17560" s="13"/>
    </row>
    <row r="17561" spans="3:17" x14ac:dyDescent="0.25">
      <c r="C17561" s="12"/>
      <c r="D17561" s="7"/>
      <c r="P17561" s="14"/>
      <c r="Q17561" s="13"/>
    </row>
    <row r="17562" spans="3:17" x14ac:dyDescent="0.25">
      <c r="C17562" s="12"/>
      <c r="D17562" s="7"/>
      <c r="P17562" s="14"/>
      <c r="Q17562" s="13"/>
    </row>
    <row r="17563" spans="3:17" x14ac:dyDescent="0.25">
      <c r="C17563" s="12"/>
      <c r="D17563" s="7"/>
      <c r="P17563" s="14"/>
      <c r="Q17563" s="13"/>
    </row>
    <row r="17564" spans="3:17" x14ac:dyDescent="0.25">
      <c r="C17564" s="12"/>
      <c r="D17564" s="7"/>
      <c r="P17564" s="14"/>
      <c r="Q17564" s="13"/>
    </row>
    <row r="17565" spans="3:17" x14ac:dyDescent="0.25">
      <c r="C17565" s="12"/>
      <c r="D17565" s="7"/>
      <c r="P17565" s="14"/>
      <c r="Q17565" s="13"/>
    </row>
    <row r="17566" spans="3:17" x14ac:dyDescent="0.25">
      <c r="C17566" s="12"/>
      <c r="D17566" s="7"/>
      <c r="P17566" s="14"/>
      <c r="Q17566" s="13"/>
    </row>
    <row r="17567" spans="3:17" x14ac:dyDescent="0.25">
      <c r="C17567" s="12"/>
      <c r="D17567" s="7"/>
      <c r="P17567" s="14"/>
      <c r="Q17567" s="13"/>
    </row>
    <row r="17568" spans="3:17" x14ac:dyDescent="0.25">
      <c r="C17568" s="12"/>
      <c r="D17568" s="7"/>
      <c r="P17568" s="14"/>
      <c r="Q17568" s="13"/>
    </row>
    <row r="17569" spans="3:17" x14ac:dyDescent="0.25">
      <c r="C17569" s="12"/>
      <c r="D17569" s="7"/>
      <c r="P17569" s="14"/>
      <c r="Q17569" s="13"/>
    </row>
    <row r="17570" spans="3:17" x14ac:dyDescent="0.25">
      <c r="C17570" s="12"/>
      <c r="D17570" s="7"/>
      <c r="P17570" s="14"/>
      <c r="Q17570" s="13"/>
    </row>
    <row r="17571" spans="3:17" x14ac:dyDescent="0.25">
      <c r="C17571" s="12"/>
      <c r="D17571" s="7"/>
      <c r="P17571" s="14"/>
      <c r="Q17571" s="13"/>
    </row>
    <row r="17572" spans="3:17" x14ac:dyDescent="0.25">
      <c r="C17572" s="12"/>
      <c r="D17572" s="7"/>
      <c r="P17572" s="14"/>
      <c r="Q17572" s="13"/>
    </row>
    <row r="17573" spans="3:17" x14ac:dyDescent="0.25">
      <c r="C17573" s="12"/>
      <c r="D17573" s="7"/>
      <c r="P17573" s="14"/>
      <c r="Q17573" s="13"/>
    </row>
    <row r="17574" spans="3:17" x14ac:dyDescent="0.25">
      <c r="C17574" s="12"/>
      <c r="D17574" s="7"/>
      <c r="P17574" s="14"/>
      <c r="Q17574" s="13"/>
    </row>
    <row r="17575" spans="3:17" x14ac:dyDescent="0.25">
      <c r="C17575" s="12"/>
      <c r="D17575" s="7"/>
      <c r="P17575" s="14"/>
      <c r="Q17575" s="13"/>
    </row>
    <row r="17576" spans="3:17" x14ac:dyDescent="0.25">
      <c r="C17576" s="12"/>
      <c r="D17576" s="7"/>
      <c r="P17576" s="14"/>
      <c r="Q17576" s="13"/>
    </row>
    <row r="17577" spans="3:17" x14ac:dyDescent="0.25">
      <c r="C17577" s="12"/>
      <c r="D17577" s="7"/>
      <c r="P17577" s="14"/>
      <c r="Q17577" s="13"/>
    </row>
    <row r="17578" spans="3:17" x14ac:dyDescent="0.25">
      <c r="C17578" s="12"/>
      <c r="D17578" s="7"/>
      <c r="P17578" s="14"/>
      <c r="Q17578" s="13"/>
    </row>
    <row r="17579" spans="3:17" x14ac:dyDescent="0.25">
      <c r="C17579" s="12"/>
      <c r="D17579" s="7"/>
      <c r="P17579" s="14"/>
      <c r="Q17579" s="13"/>
    </row>
    <row r="17580" spans="3:17" x14ac:dyDescent="0.25">
      <c r="C17580" s="12"/>
      <c r="D17580" s="7"/>
      <c r="P17580" s="14"/>
      <c r="Q17580" s="13"/>
    </row>
    <row r="17581" spans="3:17" x14ac:dyDescent="0.25">
      <c r="C17581" s="12"/>
      <c r="D17581" s="7"/>
      <c r="P17581" s="14"/>
      <c r="Q17581" s="13"/>
    </row>
    <row r="17582" spans="3:17" x14ac:dyDescent="0.25">
      <c r="C17582" s="12"/>
      <c r="D17582" s="7"/>
      <c r="P17582" s="14"/>
      <c r="Q17582" s="13"/>
    </row>
    <row r="17583" spans="3:17" x14ac:dyDescent="0.25">
      <c r="C17583" s="12"/>
      <c r="D17583" s="7"/>
      <c r="P17583" s="14"/>
      <c r="Q17583" s="13"/>
    </row>
    <row r="17584" spans="3:17" x14ac:dyDescent="0.25">
      <c r="C17584" s="12"/>
      <c r="D17584" s="7"/>
      <c r="P17584" s="14"/>
      <c r="Q17584" s="13"/>
    </row>
    <row r="17585" spans="3:17" x14ac:dyDescent="0.25">
      <c r="C17585" s="12"/>
      <c r="D17585" s="7"/>
      <c r="P17585" s="14"/>
      <c r="Q17585" s="13"/>
    </row>
    <row r="17586" spans="3:17" x14ac:dyDescent="0.25">
      <c r="C17586" s="12"/>
      <c r="D17586" s="7"/>
      <c r="P17586" s="14"/>
      <c r="Q17586" s="13"/>
    </row>
    <row r="17587" spans="3:17" x14ac:dyDescent="0.25">
      <c r="C17587" s="12"/>
      <c r="D17587" s="7"/>
      <c r="P17587" s="14"/>
      <c r="Q17587" s="13"/>
    </row>
    <row r="17588" spans="3:17" x14ac:dyDescent="0.25">
      <c r="C17588" s="12"/>
      <c r="D17588" s="7"/>
      <c r="P17588" s="14"/>
      <c r="Q17588" s="13"/>
    </row>
    <row r="17589" spans="3:17" x14ac:dyDescent="0.25">
      <c r="C17589" s="12"/>
      <c r="D17589" s="7"/>
      <c r="P17589" s="14"/>
      <c r="Q17589" s="13"/>
    </row>
    <row r="17590" spans="3:17" x14ac:dyDescent="0.25">
      <c r="C17590" s="12"/>
      <c r="D17590" s="7"/>
      <c r="P17590" s="14"/>
      <c r="Q17590" s="13"/>
    </row>
    <row r="17591" spans="3:17" x14ac:dyDescent="0.25">
      <c r="C17591" s="12"/>
      <c r="D17591" s="7"/>
      <c r="P17591" s="14"/>
      <c r="Q17591" s="13"/>
    </row>
    <row r="17592" spans="3:17" x14ac:dyDescent="0.25">
      <c r="C17592" s="12"/>
      <c r="D17592" s="7"/>
      <c r="P17592" s="14"/>
      <c r="Q17592" s="13"/>
    </row>
    <row r="17593" spans="3:17" x14ac:dyDescent="0.25">
      <c r="C17593" s="12"/>
      <c r="D17593" s="7"/>
      <c r="P17593" s="14"/>
      <c r="Q17593" s="13"/>
    </row>
    <row r="17594" spans="3:17" x14ac:dyDescent="0.25">
      <c r="C17594" s="12"/>
      <c r="D17594" s="7"/>
      <c r="P17594" s="14"/>
      <c r="Q17594" s="13"/>
    </row>
    <row r="17595" spans="3:17" x14ac:dyDescent="0.25">
      <c r="C17595" s="12"/>
      <c r="D17595" s="7"/>
      <c r="P17595" s="14"/>
      <c r="Q17595" s="13"/>
    </row>
    <row r="17596" spans="3:17" x14ac:dyDescent="0.25">
      <c r="C17596" s="12"/>
      <c r="D17596" s="7"/>
      <c r="P17596" s="14"/>
      <c r="Q17596" s="13"/>
    </row>
    <row r="17597" spans="3:17" x14ac:dyDescent="0.25">
      <c r="C17597" s="12"/>
      <c r="D17597" s="7"/>
      <c r="P17597" s="14"/>
      <c r="Q17597" s="13"/>
    </row>
    <row r="17598" spans="3:17" x14ac:dyDescent="0.25">
      <c r="C17598" s="12"/>
      <c r="D17598" s="7"/>
      <c r="P17598" s="14"/>
      <c r="Q17598" s="13"/>
    </row>
    <row r="17599" spans="3:17" x14ac:dyDescent="0.25">
      <c r="C17599" s="12"/>
      <c r="D17599" s="7"/>
      <c r="P17599" s="14"/>
      <c r="Q17599" s="13"/>
    </row>
    <row r="17600" spans="3:17" x14ac:dyDescent="0.25">
      <c r="C17600" s="12"/>
      <c r="D17600" s="7"/>
      <c r="P17600" s="14"/>
      <c r="Q17600" s="13"/>
    </row>
    <row r="17601" spans="3:17" x14ac:dyDescent="0.25">
      <c r="C17601" s="12"/>
      <c r="D17601" s="7"/>
      <c r="P17601" s="14"/>
      <c r="Q17601" s="13"/>
    </row>
    <row r="17602" spans="3:17" x14ac:dyDescent="0.25">
      <c r="C17602" s="12"/>
      <c r="D17602" s="7"/>
      <c r="P17602" s="14"/>
      <c r="Q17602" s="13"/>
    </row>
    <row r="17603" spans="3:17" x14ac:dyDescent="0.25">
      <c r="C17603" s="12"/>
      <c r="D17603" s="7"/>
      <c r="P17603" s="14"/>
      <c r="Q17603" s="13"/>
    </row>
    <row r="17604" spans="3:17" x14ac:dyDescent="0.25">
      <c r="C17604" s="12"/>
      <c r="D17604" s="7"/>
      <c r="P17604" s="14"/>
      <c r="Q17604" s="13"/>
    </row>
    <row r="17605" spans="3:17" x14ac:dyDescent="0.25">
      <c r="C17605" s="12"/>
      <c r="D17605" s="7"/>
      <c r="P17605" s="14"/>
      <c r="Q17605" s="13"/>
    </row>
    <row r="17606" spans="3:17" x14ac:dyDescent="0.25">
      <c r="C17606" s="12"/>
      <c r="D17606" s="7"/>
      <c r="P17606" s="14"/>
      <c r="Q17606" s="13"/>
    </row>
    <row r="17607" spans="3:17" x14ac:dyDescent="0.25">
      <c r="C17607" s="12"/>
      <c r="D17607" s="7"/>
      <c r="P17607" s="14"/>
      <c r="Q17607" s="13"/>
    </row>
    <row r="17608" spans="3:17" x14ac:dyDescent="0.25">
      <c r="C17608" s="12"/>
      <c r="D17608" s="7"/>
      <c r="P17608" s="14"/>
      <c r="Q17608" s="13"/>
    </row>
    <row r="17609" spans="3:17" x14ac:dyDescent="0.25">
      <c r="C17609" s="12"/>
      <c r="D17609" s="7"/>
      <c r="P17609" s="14"/>
      <c r="Q17609" s="13"/>
    </row>
    <row r="17610" spans="3:17" x14ac:dyDescent="0.25">
      <c r="C17610" s="12"/>
      <c r="D17610" s="7"/>
      <c r="P17610" s="14"/>
      <c r="Q17610" s="13"/>
    </row>
    <row r="17611" spans="3:17" x14ac:dyDescent="0.25">
      <c r="C17611" s="12"/>
      <c r="D17611" s="7"/>
      <c r="P17611" s="14"/>
      <c r="Q17611" s="13"/>
    </row>
    <row r="17612" spans="3:17" x14ac:dyDescent="0.25">
      <c r="C17612" s="12"/>
      <c r="D17612" s="7"/>
      <c r="P17612" s="14"/>
      <c r="Q17612" s="13"/>
    </row>
    <row r="17613" spans="3:17" x14ac:dyDescent="0.25">
      <c r="C17613" s="12"/>
      <c r="D17613" s="7"/>
      <c r="P17613" s="14"/>
      <c r="Q17613" s="13"/>
    </row>
    <row r="17614" spans="3:17" x14ac:dyDescent="0.25">
      <c r="C17614" s="12"/>
      <c r="D17614" s="7"/>
      <c r="P17614" s="14"/>
      <c r="Q17614" s="13"/>
    </row>
    <row r="17615" spans="3:17" x14ac:dyDescent="0.25">
      <c r="C17615" s="12"/>
      <c r="D17615" s="7"/>
      <c r="P17615" s="14"/>
      <c r="Q17615" s="13"/>
    </row>
    <row r="17616" spans="3:17" x14ac:dyDescent="0.25">
      <c r="C17616" s="12"/>
      <c r="D17616" s="7"/>
      <c r="P17616" s="14"/>
      <c r="Q17616" s="13"/>
    </row>
    <row r="17617" spans="3:17" x14ac:dyDescent="0.25">
      <c r="C17617" s="12"/>
      <c r="D17617" s="7"/>
      <c r="P17617" s="14"/>
      <c r="Q17617" s="13"/>
    </row>
    <row r="17618" spans="3:17" x14ac:dyDescent="0.25">
      <c r="C17618" s="12"/>
      <c r="D17618" s="7"/>
      <c r="P17618" s="14"/>
      <c r="Q17618" s="13"/>
    </row>
    <row r="17619" spans="3:17" x14ac:dyDescent="0.25">
      <c r="C17619" s="12"/>
      <c r="D17619" s="7"/>
      <c r="P17619" s="14"/>
      <c r="Q17619" s="13"/>
    </row>
    <row r="17620" spans="3:17" x14ac:dyDescent="0.25">
      <c r="C17620" s="12"/>
      <c r="D17620" s="7"/>
      <c r="P17620" s="14"/>
      <c r="Q17620" s="13"/>
    </row>
    <row r="17621" spans="3:17" x14ac:dyDescent="0.25">
      <c r="C17621" s="12"/>
      <c r="D17621" s="7"/>
      <c r="P17621" s="14"/>
      <c r="Q17621" s="13"/>
    </row>
    <row r="17622" spans="3:17" x14ac:dyDescent="0.25">
      <c r="C17622" s="12"/>
      <c r="D17622" s="7"/>
      <c r="P17622" s="14"/>
      <c r="Q17622" s="13"/>
    </row>
    <row r="17623" spans="3:17" x14ac:dyDescent="0.25">
      <c r="C17623" s="12"/>
      <c r="D17623" s="7"/>
      <c r="P17623" s="14"/>
      <c r="Q17623" s="13"/>
    </row>
    <row r="17624" spans="3:17" x14ac:dyDescent="0.25">
      <c r="C17624" s="12"/>
      <c r="D17624" s="7"/>
      <c r="P17624" s="14"/>
      <c r="Q17624" s="13"/>
    </row>
    <row r="17625" spans="3:17" x14ac:dyDescent="0.25">
      <c r="C17625" s="12"/>
      <c r="D17625" s="7"/>
      <c r="P17625" s="14"/>
      <c r="Q17625" s="13"/>
    </row>
    <row r="17626" spans="3:17" x14ac:dyDescent="0.25">
      <c r="C17626" s="12"/>
      <c r="D17626" s="7"/>
      <c r="P17626" s="14"/>
      <c r="Q17626" s="13"/>
    </row>
    <row r="17627" spans="3:17" x14ac:dyDescent="0.25">
      <c r="C17627" s="12"/>
      <c r="D17627" s="7"/>
      <c r="P17627" s="14"/>
      <c r="Q17627" s="13"/>
    </row>
    <row r="17628" spans="3:17" x14ac:dyDescent="0.25">
      <c r="C17628" s="12"/>
      <c r="D17628" s="7"/>
      <c r="P17628" s="14"/>
      <c r="Q17628" s="13"/>
    </row>
    <row r="17629" spans="3:17" x14ac:dyDescent="0.25">
      <c r="C17629" s="12"/>
      <c r="D17629" s="7"/>
      <c r="P17629" s="14"/>
      <c r="Q17629" s="13"/>
    </row>
    <row r="17630" spans="3:17" x14ac:dyDescent="0.25">
      <c r="C17630" s="12"/>
      <c r="D17630" s="7"/>
      <c r="P17630" s="14"/>
      <c r="Q17630" s="13"/>
    </row>
    <row r="17631" spans="3:17" x14ac:dyDescent="0.25">
      <c r="C17631" s="12"/>
      <c r="D17631" s="7"/>
      <c r="P17631" s="14"/>
      <c r="Q17631" s="13"/>
    </row>
    <row r="17632" spans="3:17" x14ac:dyDescent="0.25">
      <c r="C17632" s="12"/>
      <c r="D17632" s="7"/>
      <c r="P17632" s="14"/>
      <c r="Q17632" s="13"/>
    </row>
    <row r="17633" spans="3:17" x14ac:dyDescent="0.25">
      <c r="C17633" s="12"/>
      <c r="D17633" s="7"/>
      <c r="P17633" s="14"/>
      <c r="Q17633" s="13"/>
    </row>
    <row r="17634" spans="3:17" x14ac:dyDescent="0.25">
      <c r="C17634" s="12"/>
      <c r="D17634" s="7"/>
      <c r="P17634" s="14"/>
      <c r="Q17634" s="13"/>
    </row>
    <row r="17635" spans="3:17" x14ac:dyDescent="0.25">
      <c r="C17635" s="12"/>
      <c r="D17635" s="7"/>
      <c r="P17635" s="14"/>
      <c r="Q17635" s="13"/>
    </row>
    <row r="17636" spans="3:17" x14ac:dyDescent="0.25">
      <c r="C17636" s="12"/>
      <c r="D17636" s="7"/>
      <c r="P17636" s="14"/>
      <c r="Q17636" s="13"/>
    </row>
    <row r="17637" spans="3:17" x14ac:dyDescent="0.25">
      <c r="C17637" s="12"/>
      <c r="D17637" s="7"/>
      <c r="P17637" s="14"/>
      <c r="Q17637" s="13"/>
    </row>
    <row r="17638" spans="3:17" x14ac:dyDescent="0.25">
      <c r="C17638" s="12"/>
      <c r="D17638" s="7"/>
      <c r="P17638" s="14"/>
      <c r="Q17638" s="13"/>
    </row>
    <row r="17639" spans="3:17" x14ac:dyDescent="0.25">
      <c r="C17639" s="12"/>
      <c r="D17639" s="7"/>
      <c r="P17639" s="14"/>
      <c r="Q17639" s="13"/>
    </row>
    <row r="17640" spans="3:17" x14ac:dyDescent="0.25">
      <c r="C17640" s="12"/>
      <c r="D17640" s="7"/>
      <c r="P17640" s="14"/>
      <c r="Q17640" s="13"/>
    </row>
    <row r="17641" spans="3:17" x14ac:dyDescent="0.25">
      <c r="C17641" s="12"/>
      <c r="D17641" s="7"/>
      <c r="P17641" s="14"/>
      <c r="Q17641" s="13"/>
    </row>
    <row r="17642" spans="3:17" x14ac:dyDescent="0.25">
      <c r="C17642" s="12"/>
      <c r="D17642" s="7"/>
      <c r="P17642" s="14"/>
      <c r="Q17642" s="13"/>
    </row>
    <row r="17643" spans="3:17" x14ac:dyDescent="0.25">
      <c r="C17643" s="12"/>
      <c r="D17643" s="7"/>
      <c r="P17643" s="14"/>
      <c r="Q17643" s="13"/>
    </row>
    <row r="17644" spans="3:17" x14ac:dyDescent="0.25">
      <c r="C17644" s="12"/>
      <c r="D17644" s="7"/>
      <c r="P17644" s="14"/>
      <c r="Q17644" s="13"/>
    </row>
    <row r="17645" spans="3:17" x14ac:dyDescent="0.25">
      <c r="C17645" s="12"/>
      <c r="D17645" s="7"/>
      <c r="P17645" s="14"/>
      <c r="Q17645" s="13"/>
    </row>
    <row r="17646" spans="3:17" x14ac:dyDescent="0.25">
      <c r="C17646" s="12"/>
      <c r="D17646" s="7"/>
      <c r="P17646" s="14"/>
      <c r="Q17646" s="13"/>
    </row>
    <row r="17647" spans="3:17" x14ac:dyDescent="0.25">
      <c r="C17647" s="12"/>
      <c r="D17647" s="7"/>
      <c r="P17647" s="14"/>
      <c r="Q17647" s="13"/>
    </row>
    <row r="17648" spans="3:17" x14ac:dyDescent="0.25">
      <c r="C17648" s="12"/>
      <c r="D17648" s="7"/>
      <c r="P17648" s="14"/>
      <c r="Q17648" s="13"/>
    </row>
    <row r="17649" spans="3:17" x14ac:dyDescent="0.25">
      <c r="C17649" s="12"/>
      <c r="D17649" s="7"/>
      <c r="P17649" s="14"/>
      <c r="Q17649" s="13"/>
    </row>
    <row r="17650" spans="3:17" x14ac:dyDescent="0.25">
      <c r="C17650" s="12"/>
      <c r="D17650" s="7"/>
      <c r="P17650" s="14"/>
      <c r="Q17650" s="13"/>
    </row>
    <row r="17651" spans="3:17" x14ac:dyDescent="0.25">
      <c r="C17651" s="12"/>
      <c r="D17651" s="7"/>
      <c r="P17651" s="14"/>
      <c r="Q17651" s="13"/>
    </row>
    <row r="17652" spans="3:17" x14ac:dyDescent="0.25">
      <c r="C17652" s="12"/>
      <c r="D17652" s="7"/>
      <c r="P17652" s="14"/>
      <c r="Q17652" s="13"/>
    </row>
    <row r="17653" spans="3:17" x14ac:dyDescent="0.25">
      <c r="C17653" s="12"/>
      <c r="D17653" s="7"/>
      <c r="P17653" s="14"/>
      <c r="Q17653" s="13"/>
    </row>
    <row r="17654" spans="3:17" x14ac:dyDescent="0.25">
      <c r="C17654" s="12"/>
      <c r="D17654" s="7"/>
      <c r="P17654" s="14"/>
      <c r="Q17654" s="13"/>
    </row>
    <row r="17655" spans="3:17" x14ac:dyDescent="0.25">
      <c r="C17655" s="12"/>
      <c r="D17655" s="7"/>
      <c r="P17655" s="14"/>
      <c r="Q17655" s="13"/>
    </row>
    <row r="17656" spans="3:17" x14ac:dyDescent="0.25">
      <c r="C17656" s="12"/>
      <c r="D17656" s="7"/>
      <c r="P17656" s="14"/>
      <c r="Q17656" s="13"/>
    </row>
    <row r="17657" spans="3:17" x14ac:dyDescent="0.25">
      <c r="C17657" s="12"/>
      <c r="D17657" s="7"/>
      <c r="P17657" s="14"/>
      <c r="Q17657" s="13"/>
    </row>
    <row r="17658" spans="3:17" x14ac:dyDescent="0.25">
      <c r="C17658" s="12"/>
      <c r="D17658" s="7"/>
      <c r="P17658" s="14"/>
      <c r="Q17658" s="13"/>
    </row>
    <row r="17659" spans="3:17" x14ac:dyDescent="0.25">
      <c r="C17659" s="12"/>
      <c r="D17659" s="7"/>
      <c r="P17659" s="14"/>
      <c r="Q17659" s="13"/>
    </row>
    <row r="17660" spans="3:17" x14ac:dyDescent="0.25">
      <c r="C17660" s="12"/>
      <c r="D17660" s="7"/>
      <c r="P17660" s="14"/>
      <c r="Q17660" s="13"/>
    </row>
    <row r="17661" spans="3:17" x14ac:dyDescent="0.25">
      <c r="C17661" s="12"/>
      <c r="D17661" s="7"/>
      <c r="P17661" s="14"/>
      <c r="Q17661" s="13"/>
    </row>
    <row r="17662" spans="3:17" x14ac:dyDescent="0.25">
      <c r="C17662" s="12"/>
      <c r="D17662" s="7"/>
      <c r="P17662" s="14"/>
      <c r="Q17662" s="13"/>
    </row>
    <row r="17663" spans="3:17" x14ac:dyDescent="0.25">
      <c r="C17663" s="12"/>
      <c r="D17663" s="7"/>
      <c r="P17663" s="14"/>
      <c r="Q17663" s="13"/>
    </row>
    <row r="17664" spans="3:17" x14ac:dyDescent="0.25">
      <c r="C17664" s="12"/>
      <c r="D17664" s="7"/>
      <c r="P17664" s="14"/>
      <c r="Q17664" s="13"/>
    </row>
    <row r="17665" spans="3:17" x14ac:dyDescent="0.25">
      <c r="C17665" s="12"/>
      <c r="D17665" s="7"/>
      <c r="P17665" s="14"/>
      <c r="Q17665" s="13"/>
    </row>
    <row r="17666" spans="3:17" x14ac:dyDescent="0.25">
      <c r="C17666" s="12"/>
      <c r="D17666" s="7"/>
      <c r="P17666" s="14"/>
      <c r="Q17666" s="13"/>
    </row>
    <row r="17667" spans="3:17" x14ac:dyDescent="0.25">
      <c r="C17667" s="12"/>
      <c r="D17667" s="7"/>
      <c r="P17667" s="14"/>
      <c r="Q17667" s="13"/>
    </row>
    <row r="17668" spans="3:17" x14ac:dyDescent="0.25">
      <c r="C17668" s="12"/>
      <c r="D17668" s="7"/>
      <c r="P17668" s="14"/>
      <c r="Q17668" s="13"/>
    </row>
    <row r="17669" spans="3:17" x14ac:dyDescent="0.25">
      <c r="C17669" s="12"/>
      <c r="D17669" s="7"/>
      <c r="P17669" s="14"/>
      <c r="Q17669" s="13"/>
    </row>
    <row r="17670" spans="3:17" x14ac:dyDescent="0.25">
      <c r="C17670" s="12"/>
      <c r="D17670" s="7"/>
      <c r="P17670" s="14"/>
      <c r="Q17670" s="13"/>
    </row>
    <row r="17671" spans="3:17" x14ac:dyDescent="0.25">
      <c r="C17671" s="12"/>
      <c r="D17671" s="7"/>
      <c r="P17671" s="14"/>
      <c r="Q17671" s="13"/>
    </row>
    <row r="17672" spans="3:17" x14ac:dyDescent="0.25">
      <c r="C17672" s="12"/>
      <c r="D17672" s="7"/>
      <c r="P17672" s="14"/>
      <c r="Q17672" s="13"/>
    </row>
    <row r="17673" spans="3:17" x14ac:dyDescent="0.25">
      <c r="C17673" s="12"/>
      <c r="D17673" s="7"/>
      <c r="P17673" s="14"/>
      <c r="Q17673" s="13"/>
    </row>
    <row r="17674" spans="3:17" x14ac:dyDescent="0.25">
      <c r="C17674" s="12"/>
      <c r="D17674" s="7"/>
      <c r="P17674" s="14"/>
      <c r="Q17674" s="13"/>
    </row>
    <row r="17675" spans="3:17" x14ac:dyDescent="0.25">
      <c r="C17675" s="12"/>
      <c r="D17675" s="7"/>
      <c r="P17675" s="14"/>
      <c r="Q17675" s="13"/>
    </row>
    <row r="17676" spans="3:17" x14ac:dyDescent="0.25">
      <c r="C17676" s="12"/>
      <c r="D17676" s="7"/>
      <c r="P17676" s="14"/>
      <c r="Q17676" s="13"/>
    </row>
    <row r="17677" spans="3:17" x14ac:dyDescent="0.25">
      <c r="C17677" s="12"/>
      <c r="D17677" s="7"/>
      <c r="P17677" s="14"/>
      <c r="Q17677" s="13"/>
    </row>
    <row r="17678" spans="3:17" x14ac:dyDescent="0.25">
      <c r="C17678" s="12"/>
      <c r="D17678" s="7"/>
      <c r="P17678" s="14"/>
      <c r="Q17678" s="13"/>
    </row>
    <row r="17679" spans="3:17" x14ac:dyDescent="0.25">
      <c r="C17679" s="12"/>
      <c r="D17679" s="7"/>
      <c r="P17679" s="14"/>
      <c r="Q17679" s="13"/>
    </row>
    <row r="17680" spans="3:17" x14ac:dyDescent="0.25">
      <c r="C17680" s="12"/>
      <c r="D17680" s="7"/>
      <c r="P17680" s="14"/>
      <c r="Q17680" s="13"/>
    </row>
    <row r="17681" spans="3:17" x14ac:dyDescent="0.25">
      <c r="C17681" s="12"/>
      <c r="D17681" s="7"/>
      <c r="P17681" s="14"/>
      <c r="Q17681" s="13"/>
    </row>
    <row r="17682" spans="3:17" x14ac:dyDescent="0.25">
      <c r="C17682" s="12"/>
      <c r="D17682" s="7"/>
      <c r="P17682" s="14"/>
      <c r="Q17682" s="13"/>
    </row>
    <row r="17683" spans="3:17" x14ac:dyDescent="0.25">
      <c r="C17683" s="12"/>
      <c r="D17683" s="7"/>
      <c r="P17683" s="14"/>
      <c r="Q17683" s="13"/>
    </row>
    <row r="17684" spans="3:17" x14ac:dyDescent="0.25">
      <c r="C17684" s="12"/>
      <c r="D17684" s="7"/>
      <c r="P17684" s="14"/>
      <c r="Q17684" s="13"/>
    </row>
    <row r="17685" spans="3:17" x14ac:dyDescent="0.25">
      <c r="C17685" s="12"/>
      <c r="D17685" s="7"/>
      <c r="P17685" s="14"/>
      <c r="Q17685" s="13"/>
    </row>
    <row r="17686" spans="3:17" x14ac:dyDescent="0.25">
      <c r="C17686" s="12"/>
      <c r="D17686" s="7"/>
      <c r="P17686" s="14"/>
      <c r="Q17686" s="13"/>
    </row>
    <row r="17687" spans="3:17" x14ac:dyDescent="0.25">
      <c r="C17687" s="12"/>
      <c r="D17687" s="7"/>
      <c r="P17687" s="14"/>
      <c r="Q17687" s="13"/>
    </row>
    <row r="17688" spans="3:17" x14ac:dyDescent="0.25">
      <c r="C17688" s="12"/>
      <c r="D17688" s="7"/>
      <c r="P17688" s="14"/>
      <c r="Q17688" s="13"/>
    </row>
    <row r="17689" spans="3:17" x14ac:dyDescent="0.25">
      <c r="C17689" s="12"/>
      <c r="D17689" s="7"/>
      <c r="P17689" s="14"/>
      <c r="Q17689" s="13"/>
    </row>
    <row r="17690" spans="3:17" x14ac:dyDescent="0.25">
      <c r="C17690" s="12"/>
      <c r="D17690" s="7"/>
      <c r="P17690" s="14"/>
      <c r="Q17690" s="13"/>
    </row>
    <row r="17691" spans="3:17" x14ac:dyDescent="0.25">
      <c r="C17691" s="12"/>
      <c r="D17691" s="7"/>
      <c r="P17691" s="14"/>
      <c r="Q17691" s="13"/>
    </row>
    <row r="17692" spans="3:17" x14ac:dyDescent="0.25">
      <c r="C17692" s="12"/>
      <c r="D17692" s="7"/>
      <c r="P17692" s="14"/>
      <c r="Q17692" s="13"/>
    </row>
    <row r="17693" spans="3:17" x14ac:dyDescent="0.25">
      <c r="C17693" s="12"/>
      <c r="D17693" s="7"/>
      <c r="P17693" s="14"/>
      <c r="Q17693" s="13"/>
    </row>
    <row r="17694" spans="3:17" x14ac:dyDescent="0.25">
      <c r="C17694" s="12"/>
      <c r="D17694" s="7"/>
      <c r="P17694" s="14"/>
      <c r="Q17694" s="13"/>
    </row>
    <row r="17695" spans="3:17" x14ac:dyDescent="0.25">
      <c r="C17695" s="12"/>
      <c r="D17695" s="7"/>
      <c r="P17695" s="14"/>
      <c r="Q17695" s="13"/>
    </row>
    <row r="17696" spans="3:17" x14ac:dyDescent="0.25">
      <c r="C17696" s="12"/>
      <c r="D17696" s="7"/>
      <c r="P17696" s="14"/>
      <c r="Q17696" s="13"/>
    </row>
    <row r="17697" spans="3:17" x14ac:dyDescent="0.25">
      <c r="C17697" s="12"/>
      <c r="D17697" s="7"/>
      <c r="P17697" s="14"/>
      <c r="Q17697" s="13"/>
    </row>
    <row r="17698" spans="3:17" x14ac:dyDescent="0.25">
      <c r="C17698" s="12"/>
      <c r="D17698" s="7"/>
      <c r="P17698" s="14"/>
      <c r="Q17698" s="13"/>
    </row>
    <row r="17699" spans="3:17" x14ac:dyDescent="0.25">
      <c r="C17699" s="12"/>
      <c r="D17699" s="7"/>
      <c r="P17699" s="14"/>
      <c r="Q17699" s="13"/>
    </row>
    <row r="17700" spans="3:17" x14ac:dyDescent="0.25">
      <c r="C17700" s="12"/>
      <c r="D17700" s="7"/>
      <c r="P17700" s="14"/>
      <c r="Q17700" s="13"/>
    </row>
    <row r="17701" spans="3:17" x14ac:dyDescent="0.25">
      <c r="C17701" s="12"/>
      <c r="D17701" s="7"/>
      <c r="P17701" s="14"/>
      <c r="Q17701" s="13"/>
    </row>
    <row r="17702" spans="3:17" x14ac:dyDescent="0.25">
      <c r="C17702" s="12"/>
      <c r="D17702" s="7"/>
      <c r="P17702" s="14"/>
      <c r="Q17702" s="13"/>
    </row>
    <row r="17703" spans="3:17" x14ac:dyDescent="0.25">
      <c r="C17703" s="12"/>
      <c r="D17703" s="7"/>
      <c r="P17703" s="14"/>
      <c r="Q17703" s="13"/>
    </row>
    <row r="17704" spans="3:17" x14ac:dyDescent="0.25">
      <c r="C17704" s="12"/>
      <c r="D17704" s="7"/>
      <c r="P17704" s="14"/>
      <c r="Q17704" s="13"/>
    </row>
    <row r="17705" spans="3:17" x14ac:dyDescent="0.25">
      <c r="C17705" s="12"/>
      <c r="D17705" s="7"/>
      <c r="P17705" s="14"/>
      <c r="Q17705" s="13"/>
    </row>
    <row r="17706" spans="3:17" x14ac:dyDescent="0.25">
      <c r="C17706" s="12"/>
      <c r="D17706" s="7"/>
      <c r="P17706" s="14"/>
      <c r="Q17706" s="13"/>
    </row>
    <row r="17707" spans="3:17" x14ac:dyDescent="0.25">
      <c r="C17707" s="12"/>
      <c r="D17707" s="7"/>
      <c r="P17707" s="14"/>
      <c r="Q17707" s="13"/>
    </row>
    <row r="17708" spans="3:17" x14ac:dyDescent="0.25">
      <c r="C17708" s="12"/>
      <c r="D17708" s="7"/>
      <c r="P17708" s="14"/>
      <c r="Q17708" s="13"/>
    </row>
    <row r="17709" spans="3:17" x14ac:dyDescent="0.25">
      <c r="C17709" s="12"/>
      <c r="D17709" s="7"/>
      <c r="P17709" s="14"/>
      <c r="Q17709" s="13"/>
    </row>
    <row r="17710" spans="3:17" x14ac:dyDescent="0.25">
      <c r="C17710" s="12"/>
      <c r="D17710" s="7"/>
      <c r="P17710" s="14"/>
      <c r="Q17710" s="13"/>
    </row>
    <row r="17711" spans="3:17" x14ac:dyDescent="0.25">
      <c r="C17711" s="12"/>
      <c r="D17711" s="7"/>
      <c r="P17711" s="14"/>
      <c r="Q17711" s="13"/>
    </row>
    <row r="17712" spans="3:17" x14ac:dyDescent="0.25">
      <c r="C17712" s="12"/>
      <c r="D17712" s="7"/>
      <c r="P17712" s="14"/>
      <c r="Q17712" s="13"/>
    </row>
    <row r="17713" spans="3:17" x14ac:dyDescent="0.25">
      <c r="C17713" s="12"/>
      <c r="D17713" s="7"/>
      <c r="P17713" s="14"/>
      <c r="Q17713" s="13"/>
    </row>
    <row r="17714" spans="3:17" x14ac:dyDescent="0.25">
      <c r="C17714" s="12"/>
      <c r="D17714" s="7"/>
      <c r="P17714" s="14"/>
      <c r="Q17714" s="13"/>
    </row>
    <row r="17715" spans="3:17" x14ac:dyDescent="0.25">
      <c r="C17715" s="12"/>
      <c r="D17715" s="7"/>
      <c r="P17715" s="14"/>
      <c r="Q17715" s="13"/>
    </row>
    <row r="17716" spans="3:17" x14ac:dyDescent="0.25">
      <c r="C17716" s="12"/>
      <c r="D17716" s="7"/>
      <c r="P17716" s="14"/>
      <c r="Q17716" s="13"/>
    </row>
    <row r="17717" spans="3:17" x14ac:dyDescent="0.25">
      <c r="C17717" s="12"/>
      <c r="D17717" s="7"/>
      <c r="P17717" s="14"/>
      <c r="Q17717" s="13"/>
    </row>
    <row r="17718" spans="3:17" x14ac:dyDescent="0.25">
      <c r="C17718" s="12"/>
      <c r="D17718" s="7"/>
      <c r="P17718" s="14"/>
      <c r="Q17718" s="13"/>
    </row>
    <row r="17719" spans="3:17" x14ac:dyDescent="0.25">
      <c r="C17719" s="12"/>
      <c r="D17719" s="7"/>
      <c r="P17719" s="14"/>
      <c r="Q17719" s="13"/>
    </row>
    <row r="17720" spans="3:17" x14ac:dyDescent="0.25">
      <c r="C17720" s="12"/>
      <c r="D17720" s="7"/>
      <c r="P17720" s="14"/>
      <c r="Q17720" s="13"/>
    </row>
    <row r="17721" spans="3:17" x14ac:dyDescent="0.25">
      <c r="C17721" s="12"/>
      <c r="D17721" s="7"/>
      <c r="P17721" s="14"/>
      <c r="Q17721" s="13"/>
    </row>
    <row r="17722" spans="3:17" x14ac:dyDescent="0.25">
      <c r="C17722" s="12"/>
      <c r="D17722" s="7"/>
      <c r="P17722" s="14"/>
      <c r="Q17722" s="13"/>
    </row>
    <row r="17723" spans="3:17" x14ac:dyDescent="0.25">
      <c r="C17723" s="12"/>
      <c r="D17723" s="7"/>
      <c r="P17723" s="14"/>
      <c r="Q17723" s="13"/>
    </row>
    <row r="17724" spans="3:17" x14ac:dyDescent="0.25">
      <c r="C17724" s="12"/>
      <c r="D17724" s="7"/>
      <c r="P17724" s="14"/>
      <c r="Q17724" s="13"/>
    </row>
    <row r="17725" spans="3:17" x14ac:dyDescent="0.25">
      <c r="C17725" s="12"/>
      <c r="D17725" s="7"/>
      <c r="P17725" s="14"/>
      <c r="Q17725" s="13"/>
    </row>
    <row r="17726" spans="3:17" x14ac:dyDescent="0.25">
      <c r="C17726" s="12"/>
      <c r="D17726" s="7"/>
      <c r="P17726" s="14"/>
      <c r="Q17726" s="13"/>
    </row>
    <row r="17727" spans="3:17" x14ac:dyDescent="0.25">
      <c r="C17727" s="12"/>
      <c r="D17727" s="7"/>
      <c r="P17727" s="14"/>
      <c r="Q17727" s="13"/>
    </row>
    <row r="17728" spans="3:17" x14ac:dyDescent="0.25">
      <c r="C17728" s="12"/>
      <c r="D17728" s="7"/>
      <c r="P17728" s="14"/>
      <c r="Q17728" s="13"/>
    </row>
    <row r="17729" spans="3:17" x14ac:dyDescent="0.25">
      <c r="C17729" s="12"/>
      <c r="D17729" s="7"/>
      <c r="P17729" s="14"/>
      <c r="Q17729" s="13"/>
    </row>
    <row r="17730" spans="3:17" x14ac:dyDescent="0.25">
      <c r="C17730" s="12"/>
      <c r="D17730" s="7"/>
      <c r="P17730" s="14"/>
      <c r="Q17730" s="13"/>
    </row>
    <row r="17731" spans="3:17" x14ac:dyDescent="0.25">
      <c r="C17731" s="12"/>
      <c r="D17731" s="7"/>
      <c r="P17731" s="14"/>
      <c r="Q17731" s="13"/>
    </row>
    <row r="17732" spans="3:17" x14ac:dyDescent="0.25">
      <c r="C17732" s="12"/>
      <c r="D17732" s="7"/>
      <c r="P17732" s="14"/>
      <c r="Q17732" s="13"/>
    </row>
    <row r="17733" spans="3:17" x14ac:dyDescent="0.25">
      <c r="C17733" s="12"/>
      <c r="D17733" s="7"/>
      <c r="P17733" s="14"/>
      <c r="Q17733" s="13"/>
    </row>
    <row r="17734" spans="3:17" x14ac:dyDescent="0.25">
      <c r="C17734" s="12"/>
      <c r="D17734" s="7"/>
      <c r="P17734" s="14"/>
      <c r="Q17734" s="13"/>
    </row>
    <row r="17735" spans="3:17" x14ac:dyDescent="0.25">
      <c r="C17735" s="12"/>
      <c r="D17735" s="7"/>
      <c r="P17735" s="14"/>
      <c r="Q17735" s="13"/>
    </row>
    <row r="17736" spans="3:17" x14ac:dyDescent="0.25">
      <c r="C17736" s="12"/>
      <c r="D17736" s="7"/>
      <c r="P17736" s="14"/>
      <c r="Q17736" s="13"/>
    </row>
    <row r="17737" spans="3:17" x14ac:dyDescent="0.25">
      <c r="C17737" s="12"/>
      <c r="D17737" s="7"/>
      <c r="P17737" s="14"/>
      <c r="Q17737" s="13"/>
    </row>
    <row r="17738" spans="3:17" x14ac:dyDescent="0.25">
      <c r="C17738" s="12"/>
      <c r="D17738" s="7"/>
      <c r="P17738" s="14"/>
      <c r="Q17738" s="13"/>
    </row>
    <row r="17739" spans="3:17" x14ac:dyDescent="0.25">
      <c r="C17739" s="12"/>
      <c r="D17739" s="7"/>
      <c r="P17739" s="14"/>
      <c r="Q17739" s="13"/>
    </row>
    <row r="17740" spans="3:17" x14ac:dyDescent="0.25">
      <c r="C17740" s="12"/>
      <c r="D17740" s="7"/>
      <c r="P17740" s="14"/>
      <c r="Q17740" s="13"/>
    </row>
    <row r="17741" spans="3:17" x14ac:dyDescent="0.25">
      <c r="C17741" s="12"/>
      <c r="D17741" s="7"/>
      <c r="P17741" s="14"/>
      <c r="Q17741" s="13"/>
    </row>
    <row r="17742" spans="3:17" x14ac:dyDescent="0.25">
      <c r="C17742" s="12"/>
      <c r="D17742" s="7"/>
      <c r="P17742" s="14"/>
      <c r="Q17742" s="13"/>
    </row>
    <row r="17743" spans="3:17" x14ac:dyDescent="0.25">
      <c r="C17743" s="12"/>
      <c r="D17743" s="7"/>
      <c r="P17743" s="14"/>
      <c r="Q17743" s="13"/>
    </row>
    <row r="17744" spans="3:17" x14ac:dyDescent="0.25">
      <c r="C17744" s="12"/>
      <c r="D17744" s="7"/>
      <c r="P17744" s="14"/>
      <c r="Q17744" s="13"/>
    </row>
    <row r="17745" spans="3:17" x14ac:dyDescent="0.25">
      <c r="C17745" s="12"/>
      <c r="D17745" s="7"/>
      <c r="P17745" s="14"/>
      <c r="Q17745" s="13"/>
    </row>
    <row r="17746" spans="3:17" x14ac:dyDescent="0.25">
      <c r="C17746" s="12"/>
      <c r="D17746" s="7"/>
      <c r="P17746" s="14"/>
      <c r="Q17746" s="13"/>
    </row>
    <row r="17747" spans="3:17" x14ac:dyDescent="0.25">
      <c r="C17747" s="12"/>
      <c r="D17747" s="7"/>
      <c r="P17747" s="14"/>
      <c r="Q17747" s="13"/>
    </row>
    <row r="17748" spans="3:17" x14ac:dyDescent="0.25">
      <c r="C17748" s="12"/>
      <c r="D17748" s="7"/>
      <c r="P17748" s="14"/>
      <c r="Q17748" s="13"/>
    </row>
    <row r="17749" spans="3:17" x14ac:dyDescent="0.25">
      <c r="C17749" s="12"/>
      <c r="D17749" s="7"/>
      <c r="P17749" s="14"/>
      <c r="Q17749" s="13"/>
    </row>
    <row r="17750" spans="3:17" x14ac:dyDescent="0.25">
      <c r="C17750" s="12"/>
      <c r="D17750" s="7"/>
      <c r="P17750" s="14"/>
      <c r="Q17750" s="13"/>
    </row>
    <row r="17751" spans="3:17" x14ac:dyDescent="0.25">
      <c r="C17751" s="12"/>
      <c r="D17751" s="7"/>
      <c r="P17751" s="14"/>
      <c r="Q17751" s="13"/>
    </row>
    <row r="17752" spans="3:17" x14ac:dyDescent="0.25">
      <c r="C17752" s="12"/>
      <c r="D17752" s="7"/>
      <c r="P17752" s="14"/>
      <c r="Q17752" s="13"/>
    </row>
    <row r="17753" spans="3:17" x14ac:dyDescent="0.25">
      <c r="C17753" s="12"/>
      <c r="D17753" s="7"/>
      <c r="P17753" s="14"/>
      <c r="Q17753" s="13"/>
    </row>
    <row r="17754" spans="3:17" x14ac:dyDescent="0.25">
      <c r="C17754" s="12"/>
      <c r="D17754" s="7"/>
      <c r="P17754" s="14"/>
      <c r="Q17754" s="13"/>
    </row>
    <row r="17755" spans="3:17" x14ac:dyDescent="0.25">
      <c r="C17755" s="12"/>
      <c r="D17755" s="7"/>
      <c r="P17755" s="14"/>
      <c r="Q17755" s="13"/>
    </row>
    <row r="17756" spans="3:17" x14ac:dyDescent="0.25">
      <c r="C17756" s="12"/>
      <c r="D17756" s="7"/>
      <c r="P17756" s="14"/>
      <c r="Q17756" s="13"/>
    </row>
    <row r="17757" spans="3:17" x14ac:dyDescent="0.25">
      <c r="C17757" s="12"/>
      <c r="D17757" s="7"/>
      <c r="P17757" s="14"/>
      <c r="Q17757" s="13"/>
    </row>
    <row r="17758" spans="3:17" x14ac:dyDescent="0.25">
      <c r="C17758" s="12"/>
      <c r="D17758" s="7"/>
      <c r="P17758" s="14"/>
      <c r="Q17758" s="13"/>
    </row>
    <row r="17759" spans="3:17" x14ac:dyDescent="0.25">
      <c r="C17759" s="12"/>
      <c r="D17759" s="7"/>
      <c r="P17759" s="14"/>
      <c r="Q17759" s="13"/>
    </row>
    <row r="17760" spans="3:17" x14ac:dyDescent="0.25">
      <c r="C17760" s="12"/>
      <c r="D17760" s="7"/>
      <c r="P17760" s="14"/>
      <c r="Q17760" s="13"/>
    </row>
    <row r="17761" spans="3:17" x14ac:dyDescent="0.25">
      <c r="C17761" s="12"/>
      <c r="D17761" s="7"/>
      <c r="P17761" s="14"/>
      <c r="Q17761" s="13"/>
    </row>
    <row r="17762" spans="3:17" x14ac:dyDescent="0.25">
      <c r="C17762" s="12"/>
      <c r="D17762" s="7"/>
      <c r="P17762" s="14"/>
      <c r="Q17762" s="13"/>
    </row>
    <row r="17763" spans="3:17" x14ac:dyDescent="0.25">
      <c r="C17763" s="12"/>
      <c r="D17763" s="7"/>
      <c r="P17763" s="14"/>
      <c r="Q17763" s="13"/>
    </row>
    <row r="17764" spans="3:17" x14ac:dyDescent="0.25">
      <c r="C17764" s="12"/>
      <c r="D17764" s="7"/>
      <c r="P17764" s="14"/>
      <c r="Q17764" s="13"/>
    </row>
    <row r="17765" spans="3:17" x14ac:dyDescent="0.25">
      <c r="C17765" s="12"/>
      <c r="D17765" s="7"/>
      <c r="P17765" s="14"/>
      <c r="Q17765" s="13"/>
    </row>
    <row r="17766" spans="3:17" x14ac:dyDescent="0.25">
      <c r="C17766" s="12"/>
      <c r="D17766" s="7"/>
      <c r="P17766" s="14"/>
      <c r="Q17766" s="13"/>
    </row>
    <row r="17767" spans="3:17" x14ac:dyDescent="0.25">
      <c r="C17767" s="12"/>
      <c r="D17767" s="7"/>
      <c r="P17767" s="14"/>
      <c r="Q17767" s="13"/>
    </row>
    <row r="17768" spans="3:17" x14ac:dyDescent="0.25">
      <c r="C17768" s="12"/>
      <c r="D17768" s="7"/>
      <c r="P17768" s="14"/>
      <c r="Q17768" s="13"/>
    </row>
    <row r="17769" spans="3:17" x14ac:dyDescent="0.25">
      <c r="C17769" s="12"/>
      <c r="D17769" s="7"/>
      <c r="P17769" s="14"/>
      <c r="Q17769" s="13"/>
    </row>
    <row r="17770" spans="3:17" x14ac:dyDescent="0.25">
      <c r="C17770" s="12"/>
      <c r="D17770" s="7"/>
      <c r="P17770" s="14"/>
      <c r="Q17770" s="13"/>
    </row>
    <row r="17771" spans="3:17" x14ac:dyDescent="0.25">
      <c r="C17771" s="12"/>
      <c r="D17771" s="7"/>
      <c r="P17771" s="14"/>
      <c r="Q17771" s="13"/>
    </row>
    <row r="17772" spans="3:17" x14ac:dyDescent="0.25">
      <c r="C17772" s="12"/>
      <c r="D17772" s="7"/>
      <c r="P17772" s="14"/>
      <c r="Q17772" s="13"/>
    </row>
    <row r="17773" spans="3:17" x14ac:dyDescent="0.25">
      <c r="C17773" s="12"/>
      <c r="D17773" s="7"/>
      <c r="P17773" s="14"/>
      <c r="Q17773" s="13"/>
    </row>
    <row r="17774" spans="3:17" x14ac:dyDescent="0.25">
      <c r="C17774" s="12"/>
      <c r="D17774" s="7"/>
      <c r="P17774" s="14"/>
      <c r="Q17774" s="13"/>
    </row>
    <row r="17775" spans="3:17" x14ac:dyDescent="0.25">
      <c r="C17775" s="12"/>
      <c r="D17775" s="7"/>
      <c r="P17775" s="14"/>
      <c r="Q17775" s="13"/>
    </row>
    <row r="17776" spans="3:17" x14ac:dyDescent="0.25">
      <c r="C17776" s="12"/>
      <c r="D17776" s="7"/>
      <c r="P17776" s="14"/>
      <c r="Q17776" s="13"/>
    </row>
    <row r="17777" spans="3:17" x14ac:dyDescent="0.25">
      <c r="C17777" s="12"/>
      <c r="D17777" s="7"/>
      <c r="P17777" s="14"/>
      <c r="Q17777" s="13"/>
    </row>
    <row r="17778" spans="3:17" x14ac:dyDescent="0.25">
      <c r="C17778" s="12"/>
      <c r="D17778" s="7"/>
      <c r="P17778" s="14"/>
      <c r="Q17778" s="13"/>
    </row>
    <row r="17779" spans="3:17" x14ac:dyDescent="0.25">
      <c r="C17779" s="12"/>
      <c r="D17779" s="7"/>
      <c r="P17779" s="14"/>
      <c r="Q17779" s="13"/>
    </row>
    <row r="17780" spans="3:17" x14ac:dyDescent="0.25">
      <c r="C17780" s="12"/>
      <c r="D17780" s="7"/>
      <c r="P17780" s="14"/>
      <c r="Q17780" s="13"/>
    </row>
    <row r="17781" spans="3:17" x14ac:dyDescent="0.25">
      <c r="C17781" s="12"/>
      <c r="D17781" s="7"/>
      <c r="P17781" s="14"/>
      <c r="Q17781" s="13"/>
    </row>
    <row r="17782" spans="3:17" x14ac:dyDescent="0.25">
      <c r="C17782" s="12"/>
      <c r="D17782" s="7"/>
      <c r="P17782" s="14"/>
      <c r="Q17782" s="13"/>
    </row>
    <row r="17783" spans="3:17" x14ac:dyDescent="0.25">
      <c r="C17783" s="12"/>
      <c r="D17783" s="7"/>
      <c r="P17783" s="14"/>
      <c r="Q17783" s="13"/>
    </row>
    <row r="17784" spans="3:17" x14ac:dyDescent="0.25">
      <c r="C17784" s="12"/>
      <c r="D17784" s="7"/>
      <c r="P17784" s="14"/>
      <c r="Q17784" s="13"/>
    </row>
    <row r="17785" spans="3:17" x14ac:dyDescent="0.25">
      <c r="C17785" s="12"/>
      <c r="D17785" s="7"/>
      <c r="P17785" s="14"/>
      <c r="Q17785" s="13"/>
    </row>
    <row r="17786" spans="3:17" x14ac:dyDescent="0.25">
      <c r="C17786" s="12"/>
      <c r="D17786" s="7"/>
      <c r="P17786" s="14"/>
      <c r="Q17786" s="13"/>
    </row>
    <row r="17787" spans="3:17" x14ac:dyDescent="0.25">
      <c r="C17787" s="12"/>
      <c r="D17787" s="7"/>
      <c r="P17787" s="14"/>
      <c r="Q17787" s="13"/>
    </row>
    <row r="17788" spans="3:17" x14ac:dyDescent="0.25">
      <c r="C17788" s="12"/>
      <c r="D17788" s="7"/>
      <c r="P17788" s="14"/>
      <c r="Q17788" s="13"/>
    </row>
    <row r="17789" spans="3:17" x14ac:dyDescent="0.25">
      <c r="C17789" s="12"/>
      <c r="D17789" s="7"/>
      <c r="P17789" s="14"/>
      <c r="Q17789" s="13"/>
    </row>
    <row r="17790" spans="3:17" x14ac:dyDescent="0.25">
      <c r="C17790" s="12"/>
      <c r="D17790" s="7"/>
      <c r="P17790" s="14"/>
      <c r="Q17790" s="13"/>
    </row>
    <row r="17791" spans="3:17" x14ac:dyDescent="0.25">
      <c r="C17791" s="12"/>
      <c r="D17791" s="7"/>
      <c r="P17791" s="14"/>
      <c r="Q17791" s="13"/>
    </row>
    <row r="17792" spans="3:17" x14ac:dyDescent="0.25">
      <c r="C17792" s="12"/>
      <c r="D17792" s="7"/>
      <c r="P17792" s="14"/>
      <c r="Q17792" s="13"/>
    </row>
    <row r="17793" spans="3:17" x14ac:dyDescent="0.25">
      <c r="C17793" s="12"/>
      <c r="D17793" s="7"/>
      <c r="P17793" s="14"/>
      <c r="Q17793" s="13"/>
    </row>
    <row r="17794" spans="3:17" x14ac:dyDescent="0.25">
      <c r="C17794" s="12"/>
      <c r="D17794" s="7"/>
      <c r="P17794" s="14"/>
      <c r="Q17794" s="13"/>
    </row>
    <row r="17795" spans="3:17" x14ac:dyDescent="0.25">
      <c r="C17795" s="12"/>
      <c r="D17795" s="7"/>
      <c r="P17795" s="14"/>
      <c r="Q17795" s="13"/>
    </row>
    <row r="17796" spans="3:17" x14ac:dyDescent="0.25">
      <c r="C17796" s="12"/>
      <c r="D17796" s="7"/>
      <c r="P17796" s="14"/>
      <c r="Q17796" s="13"/>
    </row>
    <row r="17797" spans="3:17" x14ac:dyDescent="0.25">
      <c r="C17797" s="12"/>
      <c r="D17797" s="7"/>
      <c r="P17797" s="14"/>
      <c r="Q17797" s="13"/>
    </row>
    <row r="17798" spans="3:17" x14ac:dyDescent="0.25">
      <c r="C17798" s="12"/>
      <c r="D17798" s="7"/>
      <c r="P17798" s="14"/>
      <c r="Q17798" s="13"/>
    </row>
    <row r="17799" spans="3:17" x14ac:dyDescent="0.25">
      <c r="C17799" s="12"/>
      <c r="D17799" s="7"/>
      <c r="P17799" s="14"/>
      <c r="Q17799" s="13"/>
    </row>
    <row r="17800" spans="3:17" x14ac:dyDescent="0.25">
      <c r="C17800" s="12"/>
      <c r="D17800" s="7"/>
      <c r="P17800" s="14"/>
      <c r="Q17800" s="13"/>
    </row>
    <row r="17801" spans="3:17" x14ac:dyDescent="0.25">
      <c r="C17801" s="12"/>
      <c r="D17801" s="7"/>
      <c r="P17801" s="14"/>
      <c r="Q17801" s="13"/>
    </row>
    <row r="17802" spans="3:17" x14ac:dyDescent="0.25">
      <c r="C17802" s="12"/>
      <c r="D17802" s="7"/>
      <c r="P17802" s="14"/>
      <c r="Q17802" s="13"/>
    </row>
    <row r="17803" spans="3:17" x14ac:dyDescent="0.25">
      <c r="C17803" s="12"/>
      <c r="D17803" s="7"/>
      <c r="P17803" s="14"/>
      <c r="Q17803" s="13"/>
    </row>
    <row r="17804" spans="3:17" x14ac:dyDescent="0.25">
      <c r="C17804" s="12"/>
      <c r="D17804" s="7"/>
      <c r="P17804" s="14"/>
      <c r="Q17804" s="13"/>
    </row>
    <row r="17805" spans="3:17" x14ac:dyDescent="0.25">
      <c r="C17805" s="12"/>
      <c r="D17805" s="7"/>
      <c r="P17805" s="14"/>
      <c r="Q17805" s="13"/>
    </row>
    <row r="17806" spans="3:17" x14ac:dyDescent="0.25">
      <c r="C17806" s="12"/>
      <c r="D17806" s="7"/>
      <c r="P17806" s="14"/>
      <c r="Q17806" s="13"/>
    </row>
    <row r="17807" spans="3:17" x14ac:dyDescent="0.25">
      <c r="C17807" s="12"/>
      <c r="D17807" s="7"/>
      <c r="P17807" s="14"/>
      <c r="Q17807" s="13"/>
    </row>
    <row r="17808" spans="3:17" x14ac:dyDescent="0.25">
      <c r="C17808" s="12"/>
      <c r="D17808" s="7"/>
      <c r="P17808" s="14"/>
      <c r="Q17808" s="13"/>
    </row>
    <row r="17809" spans="3:17" x14ac:dyDescent="0.25">
      <c r="C17809" s="12"/>
      <c r="D17809" s="7"/>
      <c r="P17809" s="14"/>
      <c r="Q17809" s="13"/>
    </row>
    <row r="17810" spans="3:17" x14ac:dyDescent="0.25">
      <c r="C17810" s="12"/>
      <c r="D17810" s="7"/>
      <c r="P17810" s="14"/>
      <c r="Q17810" s="13"/>
    </row>
    <row r="17811" spans="3:17" x14ac:dyDescent="0.25">
      <c r="C17811" s="12"/>
      <c r="D17811" s="7"/>
      <c r="P17811" s="14"/>
      <c r="Q17811" s="13"/>
    </row>
    <row r="17812" spans="3:17" x14ac:dyDescent="0.25">
      <c r="C17812" s="12"/>
      <c r="D17812" s="7"/>
      <c r="P17812" s="14"/>
      <c r="Q17812" s="13"/>
    </row>
    <row r="17813" spans="3:17" x14ac:dyDescent="0.25">
      <c r="C17813" s="12"/>
      <c r="D17813" s="7"/>
      <c r="P17813" s="14"/>
      <c r="Q17813" s="13"/>
    </row>
    <row r="17814" spans="3:17" x14ac:dyDescent="0.25">
      <c r="C17814" s="12"/>
      <c r="D17814" s="7"/>
      <c r="P17814" s="14"/>
      <c r="Q17814" s="13"/>
    </row>
    <row r="17815" spans="3:17" x14ac:dyDescent="0.25">
      <c r="C17815" s="12"/>
      <c r="D17815" s="7"/>
      <c r="P17815" s="14"/>
      <c r="Q17815" s="13"/>
    </row>
    <row r="17816" spans="3:17" x14ac:dyDescent="0.25">
      <c r="C17816" s="12"/>
      <c r="D17816" s="7"/>
      <c r="P17816" s="14"/>
      <c r="Q17816" s="13"/>
    </row>
    <row r="17817" spans="3:17" x14ac:dyDescent="0.25">
      <c r="C17817" s="12"/>
      <c r="D17817" s="7"/>
      <c r="P17817" s="14"/>
      <c r="Q17817" s="13"/>
    </row>
    <row r="17818" spans="3:17" x14ac:dyDescent="0.25">
      <c r="C17818" s="12"/>
      <c r="D17818" s="7"/>
      <c r="P17818" s="14"/>
      <c r="Q17818" s="13"/>
    </row>
    <row r="17819" spans="3:17" x14ac:dyDescent="0.25">
      <c r="C17819" s="12"/>
      <c r="D17819" s="7"/>
      <c r="P17819" s="14"/>
      <c r="Q17819" s="13"/>
    </row>
    <row r="17820" spans="3:17" x14ac:dyDescent="0.25">
      <c r="C17820" s="12"/>
      <c r="D17820" s="7"/>
      <c r="P17820" s="14"/>
      <c r="Q17820" s="13"/>
    </row>
    <row r="17821" spans="3:17" x14ac:dyDescent="0.25">
      <c r="C17821" s="12"/>
      <c r="D17821" s="7"/>
      <c r="P17821" s="14"/>
      <c r="Q17821" s="13"/>
    </row>
    <row r="17822" spans="3:17" x14ac:dyDescent="0.25">
      <c r="C17822" s="12"/>
      <c r="D17822" s="7"/>
      <c r="P17822" s="14"/>
      <c r="Q17822" s="13"/>
    </row>
    <row r="17823" spans="3:17" x14ac:dyDescent="0.25">
      <c r="C17823" s="12"/>
      <c r="D17823" s="7"/>
      <c r="P17823" s="14"/>
      <c r="Q17823" s="13"/>
    </row>
    <row r="17824" spans="3:17" x14ac:dyDescent="0.25">
      <c r="C17824" s="12"/>
      <c r="D17824" s="7"/>
      <c r="P17824" s="14"/>
      <c r="Q17824" s="13"/>
    </row>
    <row r="17825" spans="3:17" x14ac:dyDescent="0.25">
      <c r="C17825" s="12"/>
      <c r="D17825" s="7"/>
      <c r="P17825" s="14"/>
      <c r="Q17825" s="13"/>
    </row>
    <row r="17826" spans="3:17" x14ac:dyDescent="0.25">
      <c r="C17826" s="12"/>
      <c r="D17826" s="7"/>
      <c r="P17826" s="14"/>
      <c r="Q17826" s="13"/>
    </row>
    <row r="17827" spans="3:17" x14ac:dyDescent="0.25">
      <c r="C17827" s="12"/>
      <c r="D17827" s="7"/>
      <c r="P17827" s="14"/>
      <c r="Q17827" s="13"/>
    </row>
    <row r="17828" spans="3:17" x14ac:dyDescent="0.25">
      <c r="C17828" s="12"/>
      <c r="D17828" s="7"/>
      <c r="P17828" s="14"/>
      <c r="Q17828" s="13"/>
    </row>
    <row r="17829" spans="3:17" x14ac:dyDescent="0.25">
      <c r="C17829" s="12"/>
      <c r="D17829" s="7"/>
      <c r="P17829" s="14"/>
      <c r="Q17829" s="13"/>
    </row>
    <row r="17830" spans="3:17" x14ac:dyDescent="0.25">
      <c r="C17830" s="12"/>
      <c r="D17830" s="7"/>
      <c r="P17830" s="14"/>
      <c r="Q17830" s="13"/>
    </row>
    <row r="17831" spans="3:17" x14ac:dyDescent="0.25">
      <c r="C17831" s="12"/>
      <c r="D17831" s="7"/>
      <c r="P17831" s="14"/>
      <c r="Q17831" s="13"/>
    </row>
    <row r="17832" spans="3:17" x14ac:dyDescent="0.25">
      <c r="C17832" s="12"/>
      <c r="D17832" s="7"/>
      <c r="P17832" s="14"/>
      <c r="Q17832" s="13"/>
    </row>
    <row r="17833" spans="3:17" x14ac:dyDescent="0.25">
      <c r="C17833" s="12"/>
      <c r="D17833" s="7"/>
      <c r="P17833" s="14"/>
      <c r="Q17833" s="13"/>
    </row>
    <row r="17834" spans="3:17" x14ac:dyDescent="0.25">
      <c r="C17834" s="12"/>
      <c r="D17834" s="7"/>
      <c r="P17834" s="14"/>
      <c r="Q17834" s="13"/>
    </row>
    <row r="17835" spans="3:17" x14ac:dyDescent="0.25">
      <c r="C17835" s="12"/>
      <c r="D17835" s="7"/>
      <c r="P17835" s="14"/>
      <c r="Q17835" s="13"/>
    </row>
    <row r="17836" spans="3:17" x14ac:dyDescent="0.25">
      <c r="C17836" s="12"/>
      <c r="D17836" s="7"/>
      <c r="P17836" s="14"/>
      <c r="Q17836" s="13"/>
    </row>
    <row r="17837" spans="3:17" x14ac:dyDescent="0.25">
      <c r="C17837" s="12"/>
      <c r="D17837" s="7"/>
      <c r="P17837" s="14"/>
      <c r="Q17837" s="13"/>
    </row>
    <row r="17838" spans="3:17" x14ac:dyDescent="0.25">
      <c r="C17838" s="12"/>
      <c r="D17838" s="7"/>
      <c r="P17838" s="14"/>
      <c r="Q17838" s="13"/>
    </row>
    <row r="17839" spans="3:17" x14ac:dyDescent="0.25">
      <c r="C17839" s="12"/>
      <c r="D17839" s="7"/>
      <c r="P17839" s="14"/>
      <c r="Q17839" s="13"/>
    </row>
    <row r="17840" spans="3:17" x14ac:dyDescent="0.25">
      <c r="C17840" s="12"/>
      <c r="D17840" s="7"/>
      <c r="P17840" s="14"/>
      <c r="Q17840" s="13"/>
    </row>
    <row r="17841" spans="3:17" x14ac:dyDescent="0.25">
      <c r="C17841" s="12"/>
      <c r="D17841" s="7"/>
      <c r="P17841" s="14"/>
      <c r="Q17841" s="13"/>
    </row>
    <row r="17842" spans="3:17" x14ac:dyDescent="0.25">
      <c r="C17842" s="12"/>
      <c r="D17842" s="7"/>
      <c r="P17842" s="14"/>
      <c r="Q17842" s="13"/>
    </row>
    <row r="17843" spans="3:17" x14ac:dyDescent="0.25">
      <c r="C17843" s="12"/>
      <c r="D17843" s="7"/>
      <c r="P17843" s="14"/>
      <c r="Q17843" s="13"/>
    </row>
    <row r="17844" spans="3:17" x14ac:dyDescent="0.25">
      <c r="C17844" s="12"/>
      <c r="D17844" s="7"/>
      <c r="P17844" s="14"/>
      <c r="Q17844" s="13"/>
    </row>
    <row r="17845" spans="3:17" x14ac:dyDescent="0.25">
      <c r="C17845" s="12"/>
      <c r="D17845" s="7"/>
      <c r="P17845" s="14"/>
      <c r="Q17845" s="13"/>
    </row>
    <row r="17846" spans="3:17" x14ac:dyDescent="0.25">
      <c r="C17846" s="12"/>
      <c r="D17846" s="7"/>
      <c r="P17846" s="14"/>
      <c r="Q17846" s="13"/>
    </row>
    <row r="17847" spans="3:17" x14ac:dyDescent="0.25">
      <c r="C17847" s="12"/>
      <c r="D17847" s="7"/>
      <c r="P17847" s="14"/>
      <c r="Q17847" s="13"/>
    </row>
    <row r="17848" spans="3:17" x14ac:dyDescent="0.25">
      <c r="C17848" s="12"/>
      <c r="D17848" s="7"/>
      <c r="P17848" s="14"/>
      <c r="Q17848" s="13"/>
    </row>
    <row r="17849" spans="3:17" x14ac:dyDescent="0.25">
      <c r="C17849" s="12"/>
      <c r="D17849" s="7"/>
      <c r="P17849" s="14"/>
      <c r="Q17849" s="13"/>
    </row>
    <row r="17850" spans="3:17" x14ac:dyDescent="0.25">
      <c r="C17850" s="12"/>
      <c r="D17850" s="7"/>
      <c r="P17850" s="14"/>
      <c r="Q17850" s="13"/>
    </row>
    <row r="17851" spans="3:17" x14ac:dyDescent="0.25">
      <c r="C17851" s="12"/>
      <c r="D17851" s="7"/>
      <c r="P17851" s="14"/>
      <c r="Q17851" s="13"/>
    </row>
    <row r="17852" spans="3:17" x14ac:dyDescent="0.25">
      <c r="C17852" s="12"/>
      <c r="D17852" s="7"/>
      <c r="P17852" s="14"/>
      <c r="Q17852" s="13"/>
    </row>
    <row r="17853" spans="3:17" x14ac:dyDescent="0.25">
      <c r="C17853" s="12"/>
      <c r="D17853" s="7"/>
      <c r="P17853" s="14"/>
      <c r="Q17853" s="13"/>
    </row>
    <row r="17854" spans="3:17" x14ac:dyDescent="0.25">
      <c r="C17854" s="12"/>
      <c r="D17854" s="7"/>
      <c r="P17854" s="14"/>
      <c r="Q17854" s="13"/>
    </row>
    <row r="17855" spans="3:17" x14ac:dyDescent="0.25">
      <c r="C17855" s="12"/>
      <c r="D17855" s="7"/>
      <c r="P17855" s="14"/>
      <c r="Q17855" s="13"/>
    </row>
    <row r="17856" spans="3:17" x14ac:dyDescent="0.25">
      <c r="C17856" s="12"/>
      <c r="D17856" s="7"/>
      <c r="P17856" s="14"/>
      <c r="Q17856" s="13"/>
    </row>
    <row r="17857" spans="3:17" x14ac:dyDescent="0.25">
      <c r="C17857" s="12"/>
      <c r="D17857" s="7"/>
      <c r="P17857" s="14"/>
      <c r="Q17857" s="13"/>
    </row>
    <row r="17858" spans="3:17" x14ac:dyDescent="0.25">
      <c r="C17858" s="12"/>
      <c r="D17858" s="7"/>
      <c r="P17858" s="14"/>
      <c r="Q17858" s="13"/>
    </row>
    <row r="17859" spans="3:17" x14ac:dyDescent="0.25">
      <c r="C17859" s="12"/>
      <c r="D17859" s="7"/>
      <c r="P17859" s="14"/>
      <c r="Q17859" s="13"/>
    </row>
    <row r="17860" spans="3:17" x14ac:dyDescent="0.25">
      <c r="C17860" s="12"/>
      <c r="D17860" s="7"/>
      <c r="P17860" s="14"/>
      <c r="Q17860" s="13"/>
    </row>
    <row r="17861" spans="3:17" x14ac:dyDescent="0.25">
      <c r="C17861" s="12"/>
      <c r="D17861" s="7"/>
      <c r="P17861" s="14"/>
      <c r="Q17861" s="13"/>
    </row>
    <row r="17862" spans="3:17" x14ac:dyDescent="0.25">
      <c r="C17862" s="12"/>
      <c r="D17862" s="7"/>
      <c r="P17862" s="14"/>
      <c r="Q17862" s="13"/>
    </row>
    <row r="17863" spans="3:17" x14ac:dyDescent="0.25">
      <c r="C17863" s="12"/>
      <c r="D17863" s="7"/>
      <c r="P17863" s="14"/>
      <c r="Q17863" s="13"/>
    </row>
    <row r="17864" spans="3:17" x14ac:dyDescent="0.25">
      <c r="C17864" s="12"/>
      <c r="D17864" s="7"/>
      <c r="P17864" s="14"/>
      <c r="Q17864" s="13"/>
    </row>
    <row r="17865" spans="3:17" x14ac:dyDescent="0.25">
      <c r="C17865" s="12"/>
      <c r="D17865" s="7"/>
      <c r="P17865" s="14"/>
      <c r="Q17865" s="13"/>
    </row>
    <row r="17866" spans="3:17" x14ac:dyDescent="0.25">
      <c r="C17866" s="12"/>
      <c r="D17866" s="7"/>
      <c r="P17866" s="14"/>
      <c r="Q17866" s="13"/>
    </row>
    <row r="17867" spans="3:17" x14ac:dyDescent="0.25">
      <c r="C17867" s="12"/>
      <c r="D17867" s="7"/>
      <c r="P17867" s="14"/>
      <c r="Q17867" s="13"/>
    </row>
    <row r="17868" spans="3:17" x14ac:dyDescent="0.25">
      <c r="C17868" s="12"/>
      <c r="D17868" s="7"/>
      <c r="P17868" s="14"/>
      <c r="Q17868" s="13"/>
    </row>
    <row r="17869" spans="3:17" x14ac:dyDescent="0.25">
      <c r="C17869" s="12"/>
      <c r="D17869" s="7"/>
      <c r="P17869" s="14"/>
      <c r="Q17869" s="13"/>
    </row>
    <row r="17870" spans="3:17" x14ac:dyDescent="0.25">
      <c r="C17870" s="12"/>
      <c r="D17870" s="7"/>
      <c r="P17870" s="14"/>
      <c r="Q17870" s="13"/>
    </row>
    <row r="17871" spans="3:17" x14ac:dyDescent="0.25">
      <c r="C17871" s="12"/>
      <c r="D17871" s="7"/>
      <c r="P17871" s="14"/>
      <c r="Q17871" s="13"/>
    </row>
    <row r="17872" spans="3:17" x14ac:dyDescent="0.25">
      <c r="C17872" s="12"/>
      <c r="D17872" s="7"/>
      <c r="P17872" s="14"/>
      <c r="Q17872" s="13"/>
    </row>
    <row r="17873" spans="3:17" x14ac:dyDescent="0.25">
      <c r="C17873" s="12"/>
      <c r="D17873" s="7"/>
      <c r="P17873" s="14"/>
      <c r="Q17873" s="13"/>
    </row>
    <row r="17874" spans="3:17" x14ac:dyDescent="0.25">
      <c r="C17874" s="12"/>
      <c r="D17874" s="7"/>
      <c r="P17874" s="14"/>
      <c r="Q17874" s="13"/>
    </row>
    <row r="17875" spans="3:17" x14ac:dyDescent="0.25">
      <c r="C17875" s="12"/>
      <c r="D17875" s="7"/>
      <c r="P17875" s="14"/>
      <c r="Q17875" s="13"/>
    </row>
    <row r="17876" spans="3:17" x14ac:dyDescent="0.25">
      <c r="C17876" s="12"/>
      <c r="D17876" s="7"/>
      <c r="P17876" s="14"/>
      <c r="Q17876" s="13"/>
    </row>
    <row r="17877" spans="3:17" x14ac:dyDescent="0.25">
      <c r="C17877" s="12"/>
      <c r="D17877" s="7"/>
      <c r="P17877" s="14"/>
      <c r="Q17877" s="13"/>
    </row>
    <row r="17878" spans="3:17" x14ac:dyDescent="0.25">
      <c r="C17878" s="12"/>
      <c r="D17878" s="7"/>
      <c r="P17878" s="14"/>
      <c r="Q17878" s="13"/>
    </row>
    <row r="17879" spans="3:17" x14ac:dyDescent="0.25">
      <c r="C17879" s="12"/>
      <c r="D17879" s="7"/>
      <c r="P17879" s="14"/>
      <c r="Q17879" s="13"/>
    </row>
    <row r="17880" spans="3:17" x14ac:dyDescent="0.25">
      <c r="C17880" s="12"/>
      <c r="D17880" s="7"/>
      <c r="P17880" s="14"/>
      <c r="Q17880" s="13"/>
    </row>
    <row r="17881" spans="3:17" x14ac:dyDescent="0.25">
      <c r="C17881" s="12"/>
      <c r="D17881" s="7"/>
      <c r="P17881" s="14"/>
      <c r="Q17881" s="13"/>
    </row>
    <row r="17882" spans="3:17" x14ac:dyDescent="0.25">
      <c r="C17882" s="12"/>
      <c r="D17882" s="7"/>
      <c r="P17882" s="14"/>
      <c r="Q17882" s="13"/>
    </row>
    <row r="17883" spans="3:17" x14ac:dyDescent="0.25">
      <c r="C17883" s="12"/>
      <c r="D17883" s="7"/>
      <c r="P17883" s="14"/>
      <c r="Q17883" s="13"/>
    </row>
    <row r="17884" spans="3:17" x14ac:dyDescent="0.25">
      <c r="C17884" s="12"/>
      <c r="D17884" s="7"/>
      <c r="P17884" s="14"/>
      <c r="Q17884" s="13"/>
    </row>
    <row r="17885" spans="3:17" x14ac:dyDescent="0.25">
      <c r="C17885" s="12"/>
      <c r="D17885" s="7"/>
      <c r="P17885" s="14"/>
      <c r="Q17885" s="13"/>
    </row>
    <row r="17886" spans="3:17" x14ac:dyDescent="0.25">
      <c r="C17886" s="12"/>
      <c r="D17886" s="7"/>
      <c r="P17886" s="14"/>
      <c r="Q17886" s="13"/>
    </row>
    <row r="17887" spans="3:17" x14ac:dyDescent="0.25">
      <c r="C17887" s="12"/>
      <c r="D17887" s="7"/>
      <c r="P17887" s="14"/>
      <c r="Q17887" s="13"/>
    </row>
    <row r="17888" spans="3:17" x14ac:dyDescent="0.25">
      <c r="C17888" s="12"/>
      <c r="D17888" s="7"/>
      <c r="P17888" s="14"/>
      <c r="Q17888" s="13"/>
    </row>
    <row r="17889" spans="3:17" x14ac:dyDescent="0.25">
      <c r="C17889" s="12"/>
      <c r="D17889" s="7"/>
      <c r="P17889" s="14"/>
      <c r="Q17889" s="13"/>
    </row>
    <row r="17890" spans="3:17" x14ac:dyDescent="0.25">
      <c r="C17890" s="12"/>
      <c r="D17890" s="7"/>
      <c r="P17890" s="14"/>
      <c r="Q17890" s="13"/>
    </row>
    <row r="17891" spans="3:17" x14ac:dyDescent="0.25">
      <c r="C17891" s="12"/>
      <c r="D17891" s="7"/>
      <c r="P17891" s="14"/>
      <c r="Q17891" s="13"/>
    </row>
    <row r="17892" spans="3:17" x14ac:dyDescent="0.25">
      <c r="C17892" s="12"/>
      <c r="D17892" s="7"/>
      <c r="P17892" s="14"/>
      <c r="Q17892" s="13"/>
    </row>
    <row r="17893" spans="3:17" x14ac:dyDescent="0.25">
      <c r="C17893" s="12"/>
      <c r="D17893" s="7"/>
      <c r="P17893" s="14"/>
      <c r="Q17893" s="13"/>
    </row>
    <row r="17894" spans="3:17" x14ac:dyDescent="0.25">
      <c r="C17894" s="12"/>
      <c r="D17894" s="7"/>
      <c r="P17894" s="14"/>
      <c r="Q17894" s="13"/>
    </row>
    <row r="17895" spans="3:17" x14ac:dyDescent="0.25">
      <c r="C17895" s="12"/>
      <c r="D17895" s="7"/>
      <c r="P17895" s="14"/>
      <c r="Q17895" s="13"/>
    </row>
    <row r="17896" spans="3:17" x14ac:dyDescent="0.25">
      <c r="C17896" s="12"/>
      <c r="D17896" s="7"/>
      <c r="P17896" s="14"/>
      <c r="Q17896" s="13"/>
    </row>
    <row r="17897" spans="3:17" x14ac:dyDescent="0.25">
      <c r="C17897" s="12"/>
      <c r="D17897" s="7"/>
      <c r="P17897" s="14"/>
      <c r="Q17897" s="13"/>
    </row>
    <row r="17898" spans="3:17" x14ac:dyDescent="0.25">
      <c r="C17898" s="12"/>
      <c r="D17898" s="7"/>
      <c r="P17898" s="14"/>
      <c r="Q17898" s="13"/>
    </row>
    <row r="17899" spans="3:17" x14ac:dyDescent="0.25">
      <c r="C17899" s="12"/>
      <c r="D17899" s="7"/>
      <c r="P17899" s="14"/>
      <c r="Q17899" s="13"/>
    </row>
    <row r="17900" spans="3:17" x14ac:dyDescent="0.25">
      <c r="C17900" s="12"/>
      <c r="D17900" s="7"/>
      <c r="P17900" s="14"/>
      <c r="Q17900" s="13"/>
    </row>
    <row r="17901" spans="3:17" x14ac:dyDescent="0.25">
      <c r="C17901" s="12"/>
      <c r="D17901" s="7"/>
      <c r="P17901" s="14"/>
      <c r="Q17901" s="13"/>
    </row>
    <row r="17902" spans="3:17" x14ac:dyDescent="0.25">
      <c r="C17902" s="12"/>
      <c r="D17902" s="7"/>
      <c r="P17902" s="14"/>
      <c r="Q17902" s="13"/>
    </row>
    <row r="17903" spans="3:17" x14ac:dyDescent="0.25">
      <c r="C17903" s="12"/>
      <c r="D17903" s="7"/>
      <c r="P17903" s="14"/>
      <c r="Q17903" s="13"/>
    </row>
    <row r="17904" spans="3:17" x14ac:dyDescent="0.25">
      <c r="C17904" s="12"/>
      <c r="D17904" s="7"/>
      <c r="P17904" s="14"/>
      <c r="Q17904" s="13"/>
    </row>
    <row r="17905" spans="3:17" x14ac:dyDescent="0.25">
      <c r="C17905" s="12"/>
      <c r="D17905" s="7"/>
      <c r="P17905" s="14"/>
      <c r="Q17905" s="13"/>
    </row>
    <row r="17906" spans="3:17" x14ac:dyDescent="0.25">
      <c r="C17906" s="12"/>
      <c r="D17906" s="7"/>
      <c r="P17906" s="14"/>
      <c r="Q17906" s="13"/>
    </row>
    <row r="17907" spans="3:17" x14ac:dyDescent="0.25">
      <c r="C17907" s="12"/>
      <c r="D17907" s="7"/>
      <c r="P17907" s="14"/>
      <c r="Q17907" s="13"/>
    </row>
    <row r="17908" spans="3:17" x14ac:dyDescent="0.25">
      <c r="C17908" s="12"/>
      <c r="D17908" s="7"/>
      <c r="P17908" s="14"/>
      <c r="Q17908" s="13"/>
    </row>
    <row r="17909" spans="3:17" x14ac:dyDescent="0.25">
      <c r="C17909" s="12"/>
      <c r="D17909" s="7"/>
      <c r="P17909" s="14"/>
      <c r="Q17909" s="13"/>
    </row>
    <row r="17910" spans="3:17" x14ac:dyDescent="0.25">
      <c r="C17910" s="12"/>
      <c r="D17910" s="7"/>
      <c r="P17910" s="14"/>
      <c r="Q17910" s="13"/>
    </row>
    <row r="17911" spans="3:17" x14ac:dyDescent="0.25">
      <c r="C17911" s="12"/>
      <c r="D17911" s="7"/>
      <c r="P17911" s="14"/>
      <c r="Q17911" s="13"/>
    </row>
    <row r="17912" spans="3:17" x14ac:dyDescent="0.25">
      <c r="C17912" s="12"/>
      <c r="D17912" s="7"/>
      <c r="P17912" s="14"/>
      <c r="Q17912" s="13"/>
    </row>
    <row r="17913" spans="3:17" x14ac:dyDescent="0.25">
      <c r="C17913" s="12"/>
      <c r="D17913" s="7"/>
      <c r="P17913" s="14"/>
      <c r="Q17913" s="13"/>
    </row>
    <row r="17914" spans="3:17" x14ac:dyDescent="0.25">
      <c r="C17914" s="12"/>
      <c r="D17914" s="7"/>
      <c r="P17914" s="14"/>
      <c r="Q17914" s="13"/>
    </row>
    <row r="17915" spans="3:17" x14ac:dyDescent="0.25">
      <c r="C17915" s="12"/>
      <c r="D17915" s="7"/>
      <c r="P17915" s="14"/>
      <c r="Q17915" s="13"/>
    </row>
    <row r="17916" spans="3:17" x14ac:dyDescent="0.25">
      <c r="C17916" s="12"/>
      <c r="D17916" s="7"/>
      <c r="P17916" s="14"/>
      <c r="Q17916" s="13"/>
    </row>
    <row r="17917" spans="3:17" x14ac:dyDescent="0.25">
      <c r="C17917" s="12"/>
      <c r="D17917" s="7"/>
      <c r="P17917" s="14"/>
      <c r="Q17917" s="13"/>
    </row>
    <row r="17918" spans="3:17" x14ac:dyDescent="0.25">
      <c r="C17918" s="12"/>
      <c r="D17918" s="7"/>
      <c r="P17918" s="14"/>
      <c r="Q17918" s="13"/>
    </row>
    <row r="17919" spans="3:17" x14ac:dyDescent="0.25">
      <c r="C17919" s="12"/>
      <c r="D17919" s="7"/>
      <c r="P17919" s="14"/>
      <c r="Q17919" s="13"/>
    </row>
    <row r="17920" spans="3:17" x14ac:dyDescent="0.25">
      <c r="C17920" s="12"/>
      <c r="D17920" s="7"/>
      <c r="P17920" s="14"/>
      <c r="Q17920" s="13"/>
    </row>
    <row r="17921" spans="3:17" x14ac:dyDescent="0.25">
      <c r="C17921" s="12"/>
      <c r="D17921" s="7"/>
      <c r="P17921" s="14"/>
      <c r="Q17921" s="13"/>
    </row>
    <row r="17922" spans="3:17" x14ac:dyDescent="0.25">
      <c r="C17922" s="12"/>
      <c r="D17922" s="7"/>
      <c r="P17922" s="14"/>
      <c r="Q17922" s="13"/>
    </row>
    <row r="17923" spans="3:17" x14ac:dyDescent="0.25">
      <c r="C17923" s="12"/>
      <c r="D17923" s="7"/>
      <c r="P17923" s="14"/>
      <c r="Q17923" s="13"/>
    </row>
    <row r="17924" spans="3:17" x14ac:dyDescent="0.25">
      <c r="C17924" s="12"/>
      <c r="D17924" s="7"/>
      <c r="P17924" s="14"/>
      <c r="Q17924" s="13"/>
    </row>
    <row r="17925" spans="3:17" x14ac:dyDescent="0.25">
      <c r="C17925" s="12"/>
      <c r="D17925" s="7"/>
      <c r="P17925" s="14"/>
      <c r="Q17925" s="13"/>
    </row>
    <row r="17926" spans="3:17" x14ac:dyDescent="0.25">
      <c r="C17926" s="12"/>
      <c r="D17926" s="7"/>
      <c r="P17926" s="14"/>
      <c r="Q17926" s="13"/>
    </row>
    <row r="17927" spans="3:17" x14ac:dyDescent="0.25">
      <c r="C17927" s="12"/>
      <c r="D17927" s="7"/>
      <c r="P17927" s="14"/>
      <c r="Q17927" s="13"/>
    </row>
    <row r="17928" spans="3:17" x14ac:dyDescent="0.25">
      <c r="C17928" s="12"/>
      <c r="D17928" s="7"/>
      <c r="P17928" s="14"/>
      <c r="Q17928" s="13"/>
    </row>
    <row r="17929" spans="3:17" x14ac:dyDescent="0.25">
      <c r="C17929" s="12"/>
      <c r="D17929" s="7"/>
      <c r="P17929" s="14"/>
      <c r="Q17929" s="13"/>
    </row>
    <row r="17930" spans="3:17" x14ac:dyDescent="0.25">
      <c r="C17930" s="12"/>
      <c r="D17930" s="7"/>
      <c r="P17930" s="14"/>
      <c r="Q17930" s="13"/>
    </row>
    <row r="17931" spans="3:17" x14ac:dyDescent="0.25">
      <c r="C17931" s="12"/>
      <c r="D17931" s="7"/>
      <c r="P17931" s="14"/>
      <c r="Q17931" s="13"/>
    </row>
    <row r="17932" spans="3:17" x14ac:dyDescent="0.25">
      <c r="C17932" s="12"/>
      <c r="D17932" s="7"/>
      <c r="P17932" s="14"/>
      <c r="Q17932" s="13"/>
    </row>
    <row r="17933" spans="3:17" x14ac:dyDescent="0.25">
      <c r="C17933" s="12"/>
      <c r="D17933" s="7"/>
      <c r="P17933" s="14"/>
      <c r="Q17933" s="13"/>
    </row>
    <row r="17934" spans="3:17" x14ac:dyDescent="0.25">
      <c r="C17934" s="12"/>
      <c r="D17934" s="7"/>
      <c r="P17934" s="14"/>
      <c r="Q17934" s="13"/>
    </row>
    <row r="17935" spans="3:17" x14ac:dyDescent="0.25">
      <c r="C17935" s="12"/>
      <c r="D17935" s="7"/>
      <c r="P17935" s="14"/>
      <c r="Q17935" s="13"/>
    </row>
    <row r="17936" spans="3:17" x14ac:dyDescent="0.25">
      <c r="C17936" s="12"/>
      <c r="D17936" s="7"/>
      <c r="P17936" s="14"/>
      <c r="Q17936" s="13"/>
    </row>
    <row r="17937" spans="3:17" x14ac:dyDescent="0.25">
      <c r="C17937" s="12"/>
      <c r="D17937" s="7"/>
      <c r="P17937" s="14"/>
      <c r="Q17937" s="13"/>
    </row>
    <row r="17938" spans="3:17" x14ac:dyDescent="0.25">
      <c r="C17938" s="12"/>
      <c r="D17938" s="7"/>
      <c r="P17938" s="14"/>
      <c r="Q17938" s="13"/>
    </row>
    <row r="17939" spans="3:17" x14ac:dyDescent="0.25">
      <c r="C17939" s="12"/>
      <c r="D17939" s="7"/>
      <c r="P17939" s="14"/>
      <c r="Q17939" s="13"/>
    </row>
    <row r="17940" spans="3:17" x14ac:dyDescent="0.25">
      <c r="C17940" s="12"/>
      <c r="D17940" s="7"/>
      <c r="P17940" s="14"/>
      <c r="Q17940" s="13"/>
    </row>
    <row r="17941" spans="3:17" x14ac:dyDescent="0.25">
      <c r="C17941" s="12"/>
      <c r="D17941" s="7"/>
      <c r="P17941" s="14"/>
      <c r="Q17941" s="13"/>
    </row>
    <row r="17942" spans="3:17" x14ac:dyDescent="0.25">
      <c r="C17942" s="12"/>
      <c r="D17942" s="7"/>
      <c r="P17942" s="14"/>
      <c r="Q17942" s="13"/>
    </row>
    <row r="17943" spans="3:17" x14ac:dyDescent="0.25">
      <c r="C17943" s="12"/>
      <c r="D17943" s="7"/>
      <c r="P17943" s="14"/>
      <c r="Q17943" s="13"/>
    </row>
    <row r="17944" spans="3:17" x14ac:dyDescent="0.25">
      <c r="C17944" s="12"/>
      <c r="D17944" s="7"/>
      <c r="P17944" s="14"/>
      <c r="Q17944" s="13"/>
    </row>
    <row r="17945" spans="3:17" x14ac:dyDescent="0.25">
      <c r="C17945" s="12"/>
      <c r="D17945" s="7"/>
      <c r="P17945" s="14"/>
      <c r="Q17945" s="13"/>
    </row>
    <row r="17946" spans="3:17" x14ac:dyDescent="0.25">
      <c r="C17946" s="12"/>
      <c r="D17946" s="7"/>
      <c r="P17946" s="14"/>
      <c r="Q17946" s="13"/>
    </row>
    <row r="17947" spans="3:17" x14ac:dyDescent="0.25">
      <c r="C17947" s="12"/>
      <c r="D17947" s="7"/>
      <c r="P17947" s="14"/>
      <c r="Q17947" s="13"/>
    </row>
    <row r="17948" spans="3:17" x14ac:dyDescent="0.25">
      <c r="C17948" s="12"/>
      <c r="D17948" s="7"/>
      <c r="P17948" s="14"/>
      <c r="Q17948" s="13"/>
    </row>
    <row r="17949" spans="3:17" x14ac:dyDescent="0.25">
      <c r="C17949" s="12"/>
      <c r="D17949" s="7"/>
      <c r="P17949" s="14"/>
      <c r="Q17949" s="13"/>
    </row>
    <row r="17950" spans="3:17" x14ac:dyDescent="0.25">
      <c r="C17950" s="12"/>
      <c r="D17950" s="7"/>
      <c r="P17950" s="14"/>
      <c r="Q17950" s="13"/>
    </row>
    <row r="17951" spans="3:17" x14ac:dyDescent="0.25">
      <c r="C17951" s="12"/>
      <c r="D17951" s="7"/>
      <c r="P17951" s="14"/>
      <c r="Q17951" s="13"/>
    </row>
    <row r="17952" spans="3:17" x14ac:dyDescent="0.25">
      <c r="C17952" s="12"/>
      <c r="D17952" s="7"/>
      <c r="P17952" s="14"/>
      <c r="Q17952" s="13"/>
    </row>
    <row r="17953" spans="3:17" x14ac:dyDescent="0.25">
      <c r="C17953" s="12"/>
      <c r="D17953" s="7"/>
      <c r="P17953" s="14"/>
      <c r="Q17953" s="13"/>
    </row>
    <row r="17954" spans="3:17" x14ac:dyDescent="0.25">
      <c r="C17954" s="12"/>
      <c r="D17954" s="7"/>
      <c r="P17954" s="14"/>
      <c r="Q17954" s="13"/>
    </row>
    <row r="17955" spans="3:17" x14ac:dyDescent="0.25">
      <c r="C17955" s="12"/>
      <c r="D17955" s="7"/>
      <c r="P17955" s="14"/>
      <c r="Q17955" s="13"/>
    </row>
    <row r="17956" spans="3:17" x14ac:dyDescent="0.25">
      <c r="C17956" s="12"/>
      <c r="D17956" s="7"/>
      <c r="P17956" s="14"/>
      <c r="Q17956" s="13"/>
    </row>
    <row r="17957" spans="3:17" x14ac:dyDescent="0.25">
      <c r="C17957" s="12"/>
      <c r="D17957" s="7"/>
      <c r="P17957" s="14"/>
      <c r="Q17957" s="13"/>
    </row>
    <row r="17958" spans="3:17" x14ac:dyDescent="0.25">
      <c r="C17958" s="12"/>
      <c r="D17958" s="7"/>
      <c r="P17958" s="14"/>
      <c r="Q17958" s="13"/>
    </row>
    <row r="17959" spans="3:17" x14ac:dyDescent="0.25">
      <c r="C17959" s="12"/>
      <c r="D17959" s="7"/>
      <c r="P17959" s="14"/>
      <c r="Q17959" s="13"/>
    </row>
    <row r="17960" spans="3:17" x14ac:dyDescent="0.25">
      <c r="C17960" s="12"/>
      <c r="D17960" s="7"/>
      <c r="P17960" s="14"/>
      <c r="Q17960" s="13"/>
    </row>
    <row r="17961" spans="3:17" x14ac:dyDescent="0.25">
      <c r="C17961" s="12"/>
      <c r="D17961" s="7"/>
      <c r="P17961" s="14"/>
      <c r="Q17961" s="13"/>
    </row>
    <row r="17962" spans="3:17" x14ac:dyDescent="0.25">
      <c r="C17962" s="12"/>
      <c r="D17962" s="7"/>
      <c r="P17962" s="14"/>
      <c r="Q17962" s="13"/>
    </row>
    <row r="17963" spans="3:17" x14ac:dyDescent="0.25">
      <c r="C17963" s="12"/>
      <c r="D17963" s="7"/>
      <c r="P17963" s="14"/>
      <c r="Q17963" s="13"/>
    </row>
    <row r="17964" spans="3:17" x14ac:dyDescent="0.25">
      <c r="C17964" s="12"/>
      <c r="D17964" s="7"/>
      <c r="P17964" s="14"/>
      <c r="Q17964" s="13"/>
    </row>
    <row r="17965" spans="3:17" x14ac:dyDescent="0.25">
      <c r="C17965" s="12"/>
      <c r="D17965" s="7"/>
      <c r="P17965" s="14"/>
      <c r="Q17965" s="13"/>
    </row>
    <row r="17966" spans="3:17" x14ac:dyDescent="0.25">
      <c r="C17966" s="12"/>
      <c r="D17966" s="7"/>
      <c r="P17966" s="14"/>
      <c r="Q17966" s="13"/>
    </row>
    <row r="17967" spans="3:17" x14ac:dyDescent="0.25">
      <c r="C17967" s="12"/>
      <c r="D17967" s="7"/>
      <c r="P17967" s="14"/>
      <c r="Q17967" s="13"/>
    </row>
    <row r="17968" spans="3:17" x14ac:dyDescent="0.25">
      <c r="C17968" s="12"/>
      <c r="D17968" s="7"/>
      <c r="P17968" s="14"/>
      <c r="Q17968" s="13"/>
    </row>
    <row r="17969" spans="3:17" x14ac:dyDescent="0.25">
      <c r="C17969" s="12"/>
      <c r="D17969" s="7"/>
      <c r="P17969" s="14"/>
      <c r="Q17969" s="13"/>
    </row>
    <row r="17970" spans="3:17" x14ac:dyDescent="0.25">
      <c r="C17970" s="12"/>
      <c r="D17970" s="7"/>
      <c r="P17970" s="14"/>
      <c r="Q17970" s="13"/>
    </row>
    <row r="17971" spans="3:17" x14ac:dyDescent="0.25">
      <c r="C17971" s="12"/>
      <c r="D17971" s="7"/>
      <c r="P17971" s="14"/>
      <c r="Q17971" s="13"/>
    </row>
    <row r="17972" spans="3:17" x14ac:dyDescent="0.25">
      <c r="C17972" s="12"/>
      <c r="D17972" s="7"/>
      <c r="P17972" s="14"/>
      <c r="Q17972" s="13"/>
    </row>
    <row r="17973" spans="3:17" x14ac:dyDescent="0.25">
      <c r="C17973" s="12"/>
      <c r="D17973" s="7"/>
      <c r="P17973" s="14"/>
      <c r="Q17973" s="13"/>
    </row>
    <row r="17974" spans="3:17" x14ac:dyDescent="0.25">
      <c r="C17974" s="12"/>
      <c r="D17974" s="7"/>
      <c r="P17974" s="14"/>
      <c r="Q17974" s="13"/>
    </row>
    <row r="17975" spans="3:17" x14ac:dyDescent="0.25">
      <c r="C17975" s="12"/>
      <c r="D17975" s="7"/>
      <c r="P17975" s="14"/>
      <c r="Q17975" s="13"/>
    </row>
    <row r="17976" spans="3:17" x14ac:dyDescent="0.25">
      <c r="C17976" s="12"/>
      <c r="D17976" s="7"/>
      <c r="P17976" s="14"/>
      <c r="Q17976" s="13"/>
    </row>
    <row r="17977" spans="3:17" x14ac:dyDescent="0.25">
      <c r="C17977" s="12"/>
      <c r="D17977" s="7"/>
      <c r="P17977" s="14"/>
      <c r="Q17977" s="13"/>
    </row>
    <row r="17978" spans="3:17" x14ac:dyDescent="0.25">
      <c r="C17978" s="12"/>
      <c r="D17978" s="7"/>
      <c r="P17978" s="14"/>
      <c r="Q17978" s="13"/>
    </row>
    <row r="17979" spans="3:17" x14ac:dyDescent="0.25">
      <c r="C17979" s="12"/>
      <c r="D17979" s="7"/>
      <c r="P17979" s="14"/>
      <c r="Q17979" s="13"/>
    </row>
    <row r="17980" spans="3:17" x14ac:dyDescent="0.25">
      <c r="C17980" s="12"/>
      <c r="D17980" s="7"/>
      <c r="P17980" s="14"/>
      <c r="Q17980" s="13"/>
    </row>
    <row r="17981" spans="3:17" x14ac:dyDescent="0.25">
      <c r="C17981" s="12"/>
      <c r="D17981" s="7"/>
      <c r="P17981" s="14"/>
      <c r="Q17981" s="13"/>
    </row>
    <row r="17982" spans="3:17" x14ac:dyDescent="0.25">
      <c r="C17982" s="12"/>
      <c r="D17982" s="7"/>
      <c r="P17982" s="14"/>
      <c r="Q17982" s="13"/>
    </row>
    <row r="17983" spans="3:17" x14ac:dyDescent="0.25">
      <c r="C17983" s="12"/>
      <c r="D17983" s="7"/>
      <c r="P17983" s="14"/>
      <c r="Q17983" s="13"/>
    </row>
    <row r="17984" spans="3:17" x14ac:dyDescent="0.25">
      <c r="C17984" s="12"/>
      <c r="D17984" s="7"/>
      <c r="P17984" s="14"/>
      <c r="Q17984" s="13"/>
    </row>
    <row r="17985" spans="3:17" x14ac:dyDescent="0.25">
      <c r="C17985" s="12"/>
      <c r="D17985" s="7"/>
      <c r="P17985" s="14"/>
      <c r="Q17985" s="13"/>
    </row>
    <row r="17986" spans="3:17" x14ac:dyDescent="0.25">
      <c r="C17986" s="12"/>
      <c r="D17986" s="7"/>
      <c r="P17986" s="14"/>
      <c r="Q17986" s="13"/>
    </row>
    <row r="17987" spans="3:17" x14ac:dyDescent="0.25">
      <c r="C17987" s="12"/>
      <c r="D17987" s="7"/>
      <c r="P17987" s="14"/>
      <c r="Q17987" s="13"/>
    </row>
    <row r="17988" spans="3:17" x14ac:dyDescent="0.25">
      <c r="C17988" s="12"/>
      <c r="D17988" s="7"/>
      <c r="P17988" s="14"/>
      <c r="Q17988" s="13"/>
    </row>
    <row r="17989" spans="3:17" x14ac:dyDescent="0.25">
      <c r="C17989" s="12"/>
      <c r="D17989" s="7"/>
      <c r="P17989" s="14"/>
      <c r="Q17989" s="13"/>
    </row>
    <row r="17990" spans="3:17" x14ac:dyDescent="0.25">
      <c r="C17990" s="12"/>
      <c r="D17990" s="7"/>
      <c r="P17990" s="14"/>
      <c r="Q17990" s="13"/>
    </row>
    <row r="17991" spans="3:17" x14ac:dyDescent="0.25">
      <c r="C17991" s="12"/>
      <c r="D17991" s="7"/>
      <c r="P17991" s="14"/>
      <c r="Q17991" s="13"/>
    </row>
    <row r="17992" spans="3:17" x14ac:dyDescent="0.25">
      <c r="C17992" s="12"/>
      <c r="D17992" s="7"/>
      <c r="P17992" s="14"/>
      <c r="Q17992" s="13"/>
    </row>
    <row r="17993" spans="3:17" x14ac:dyDescent="0.25">
      <c r="C17993" s="12"/>
      <c r="D17993" s="7"/>
      <c r="P17993" s="14"/>
      <c r="Q17993" s="13"/>
    </row>
    <row r="17994" spans="3:17" x14ac:dyDescent="0.25">
      <c r="C17994" s="12"/>
      <c r="D17994" s="7"/>
      <c r="P17994" s="14"/>
      <c r="Q17994" s="13"/>
    </row>
    <row r="17995" spans="3:17" x14ac:dyDescent="0.25">
      <c r="C17995" s="12"/>
      <c r="D17995" s="7"/>
      <c r="P17995" s="14"/>
      <c r="Q17995" s="13"/>
    </row>
    <row r="17996" spans="3:17" x14ac:dyDescent="0.25">
      <c r="C17996" s="12"/>
      <c r="D17996" s="7"/>
      <c r="P17996" s="14"/>
      <c r="Q17996" s="13"/>
    </row>
    <row r="17997" spans="3:17" x14ac:dyDescent="0.25">
      <c r="C17997" s="12"/>
      <c r="D17997" s="7"/>
      <c r="P17997" s="14"/>
      <c r="Q17997" s="13"/>
    </row>
    <row r="17998" spans="3:17" x14ac:dyDescent="0.25">
      <c r="C17998" s="12"/>
      <c r="D17998" s="7"/>
      <c r="P17998" s="14"/>
      <c r="Q17998" s="13"/>
    </row>
    <row r="17999" spans="3:17" x14ac:dyDescent="0.25">
      <c r="C17999" s="12"/>
      <c r="D17999" s="7"/>
      <c r="P17999" s="14"/>
      <c r="Q17999" s="13"/>
    </row>
    <row r="18000" spans="3:17" x14ac:dyDescent="0.25">
      <c r="C18000" s="12"/>
      <c r="D18000" s="7"/>
      <c r="P18000" s="14"/>
      <c r="Q18000" s="13"/>
    </row>
    <row r="18001" spans="3:17" x14ac:dyDescent="0.25">
      <c r="C18001" s="12"/>
      <c r="D18001" s="7"/>
      <c r="P18001" s="14"/>
      <c r="Q18001" s="13"/>
    </row>
    <row r="18002" spans="3:17" x14ac:dyDescent="0.25">
      <c r="C18002" s="12"/>
      <c r="D18002" s="7"/>
      <c r="P18002" s="14"/>
      <c r="Q18002" s="13"/>
    </row>
    <row r="18003" spans="3:17" x14ac:dyDescent="0.25">
      <c r="C18003" s="12"/>
      <c r="D18003" s="7"/>
      <c r="P18003" s="14"/>
      <c r="Q18003" s="13"/>
    </row>
    <row r="18004" spans="3:17" x14ac:dyDescent="0.25">
      <c r="C18004" s="12"/>
      <c r="D18004" s="7"/>
      <c r="P18004" s="14"/>
      <c r="Q18004" s="13"/>
    </row>
    <row r="18005" spans="3:17" x14ac:dyDescent="0.25">
      <c r="C18005" s="12"/>
      <c r="D18005" s="7"/>
      <c r="P18005" s="14"/>
      <c r="Q18005" s="13"/>
    </row>
    <row r="18006" spans="3:17" x14ac:dyDescent="0.25">
      <c r="C18006" s="12"/>
      <c r="D18006" s="7"/>
      <c r="P18006" s="14"/>
      <c r="Q18006" s="13"/>
    </row>
    <row r="18007" spans="3:17" x14ac:dyDescent="0.25">
      <c r="C18007" s="12"/>
      <c r="D18007" s="7"/>
      <c r="P18007" s="14"/>
      <c r="Q18007" s="13"/>
    </row>
    <row r="18008" spans="3:17" x14ac:dyDescent="0.25">
      <c r="C18008" s="12"/>
      <c r="D18008" s="7"/>
      <c r="P18008" s="14"/>
      <c r="Q18008" s="13"/>
    </row>
    <row r="18009" spans="3:17" x14ac:dyDescent="0.25">
      <c r="C18009" s="12"/>
      <c r="D18009" s="7"/>
      <c r="P18009" s="14"/>
      <c r="Q18009" s="13"/>
    </row>
    <row r="18010" spans="3:17" x14ac:dyDescent="0.25">
      <c r="C18010" s="12"/>
      <c r="D18010" s="7"/>
      <c r="P18010" s="14"/>
      <c r="Q18010" s="13"/>
    </row>
    <row r="18011" spans="3:17" x14ac:dyDescent="0.25">
      <c r="C18011" s="12"/>
      <c r="D18011" s="7"/>
      <c r="P18011" s="14"/>
      <c r="Q18011" s="13"/>
    </row>
    <row r="18012" spans="3:17" x14ac:dyDescent="0.25">
      <c r="C18012" s="12"/>
      <c r="D18012" s="7"/>
      <c r="P18012" s="14"/>
      <c r="Q18012" s="13"/>
    </row>
    <row r="18013" spans="3:17" x14ac:dyDescent="0.25">
      <c r="C18013" s="12"/>
      <c r="D18013" s="7"/>
      <c r="P18013" s="14"/>
      <c r="Q18013" s="13"/>
    </row>
    <row r="18014" spans="3:17" x14ac:dyDescent="0.25">
      <c r="C18014" s="12"/>
      <c r="D18014" s="7"/>
      <c r="P18014" s="14"/>
      <c r="Q18014" s="13"/>
    </row>
    <row r="18015" spans="3:17" x14ac:dyDescent="0.25">
      <c r="C18015" s="12"/>
      <c r="D18015" s="7"/>
      <c r="P18015" s="14"/>
      <c r="Q18015" s="13"/>
    </row>
    <row r="18016" spans="3:17" x14ac:dyDescent="0.25">
      <c r="C18016" s="12"/>
      <c r="D18016" s="7"/>
      <c r="P18016" s="14"/>
      <c r="Q18016" s="13"/>
    </row>
    <row r="18017" spans="3:17" x14ac:dyDescent="0.25">
      <c r="C18017" s="12"/>
      <c r="D18017" s="7"/>
      <c r="P18017" s="14"/>
      <c r="Q18017" s="13"/>
    </row>
    <row r="18018" spans="3:17" x14ac:dyDescent="0.25">
      <c r="C18018" s="12"/>
      <c r="D18018" s="7"/>
      <c r="P18018" s="14"/>
      <c r="Q18018" s="13"/>
    </row>
    <row r="18019" spans="3:17" x14ac:dyDescent="0.25">
      <c r="C18019" s="12"/>
      <c r="D18019" s="7"/>
      <c r="P18019" s="14"/>
      <c r="Q18019" s="13"/>
    </row>
    <row r="18020" spans="3:17" x14ac:dyDescent="0.25">
      <c r="C18020" s="12"/>
      <c r="D18020" s="7"/>
      <c r="P18020" s="14"/>
      <c r="Q18020" s="13"/>
    </row>
    <row r="18021" spans="3:17" x14ac:dyDescent="0.25">
      <c r="C18021" s="12"/>
      <c r="D18021" s="7"/>
      <c r="P18021" s="14"/>
      <c r="Q18021" s="13"/>
    </row>
    <row r="18022" spans="3:17" x14ac:dyDescent="0.25">
      <c r="C18022" s="12"/>
      <c r="D18022" s="7"/>
      <c r="P18022" s="14"/>
      <c r="Q18022" s="13"/>
    </row>
    <row r="18023" spans="3:17" x14ac:dyDescent="0.25">
      <c r="C18023" s="12"/>
      <c r="D18023" s="7"/>
      <c r="P18023" s="14"/>
      <c r="Q18023" s="13"/>
    </row>
    <row r="18024" spans="3:17" x14ac:dyDescent="0.25">
      <c r="C18024" s="12"/>
      <c r="D18024" s="7"/>
      <c r="P18024" s="14"/>
      <c r="Q18024" s="13"/>
    </row>
    <row r="18025" spans="3:17" x14ac:dyDescent="0.25">
      <c r="C18025" s="12"/>
      <c r="D18025" s="7"/>
      <c r="P18025" s="14"/>
      <c r="Q18025" s="13"/>
    </row>
    <row r="18026" spans="3:17" x14ac:dyDescent="0.25">
      <c r="C18026" s="12"/>
      <c r="D18026" s="7"/>
      <c r="P18026" s="14"/>
      <c r="Q18026" s="13"/>
    </row>
    <row r="18027" spans="3:17" x14ac:dyDescent="0.25">
      <c r="C18027" s="12"/>
      <c r="D18027" s="7"/>
      <c r="P18027" s="14"/>
      <c r="Q18027" s="13"/>
    </row>
    <row r="18028" spans="3:17" x14ac:dyDescent="0.25">
      <c r="C18028" s="12"/>
      <c r="D18028" s="7"/>
      <c r="P18028" s="14"/>
      <c r="Q18028" s="13"/>
    </row>
    <row r="18029" spans="3:17" x14ac:dyDescent="0.25">
      <c r="C18029" s="12"/>
      <c r="D18029" s="7"/>
      <c r="P18029" s="14"/>
      <c r="Q18029" s="13"/>
    </row>
    <row r="18030" spans="3:17" x14ac:dyDescent="0.25">
      <c r="C18030" s="12"/>
      <c r="D18030" s="7"/>
      <c r="P18030" s="14"/>
      <c r="Q18030" s="13"/>
    </row>
    <row r="18031" spans="3:17" x14ac:dyDescent="0.25">
      <c r="C18031" s="12"/>
      <c r="D18031" s="7"/>
      <c r="P18031" s="14"/>
      <c r="Q18031" s="13"/>
    </row>
    <row r="18032" spans="3:17" x14ac:dyDescent="0.25">
      <c r="C18032" s="12"/>
      <c r="D18032" s="7"/>
      <c r="P18032" s="14"/>
      <c r="Q18032" s="13"/>
    </row>
    <row r="18033" spans="3:17" x14ac:dyDescent="0.25">
      <c r="C18033" s="12"/>
      <c r="D18033" s="7"/>
      <c r="P18033" s="14"/>
      <c r="Q18033" s="13"/>
    </row>
    <row r="18034" spans="3:17" x14ac:dyDescent="0.25">
      <c r="C18034" s="12"/>
      <c r="D18034" s="7"/>
      <c r="P18034" s="14"/>
      <c r="Q18034" s="13"/>
    </row>
    <row r="18035" spans="3:17" x14ac:dyDescent="0.25">
      <c r="C18035" s="12"/>
      <c r="D18035" s="7"/>
      <c r="P18035" s="14"/>
      <c r="Q18035" s="13"/>
    </row>
    <row r="18036" spans="3:17" x14ac:dyDescent="0.25">
      <c r="C18036" s="12"/>
      <c r="D18036" s="7"/>
      <c r="P18036" s="14"/>
      <c r="Q18036" s="13"/>
    </row>
    <row r="18037" spans="3:17" x14ac:dyDescent="0.25">
      <c r="C18037" s="12"/>
      <c r="D18037" s="7"/>
      <c r="P18037" s="14"/>
      <c r="Q18037" s="13"/>
    </row>
    <row r="18038" spans="3:17" x14ac:dyDescent="0.25">
      <c r="C18038" s="12"/>
      <c r="D18038" s="7"/>
      <c r="P18038" s="14"/>
      <c r="Q18038" s="13"/>
    </row>
    <row r="18039" spans="3:17" x14ac:dyDescent="0.25">
      <c r="C18039" s="12"/>
      <c r="D18039" s="7"/>
      <c r="P18039" s="14"/>
      <c r="Q18039" s="13"/>
    </row>
    <row r="18040" spans="3:17" x14ac:dyDescent="0.25">
      <c r="C18040" s="12"/>
      <c r="D18040" s="7"/>
      <c r="P18040" s="14"/>
      <c r="Q18040" s="13"/>
    </row>
    <row r="18041" spans="3:17" x14ac:dyDescent="0.25">
      <c r="C18041" s="12"/>
      <c r="D18041" s="7"/>
      <c r="P18041" s="14"/>
      <c r="Q18041" s="13"/>
    </row>
    <row r="18042" spans="3:17" x14ac:dyDescent="0.25">
      <c r="C18042" s="12"/>
      <c r="D18042" s="7"/>
      <c r="P18042" s="14"/>
      <c r="Q18042" s="13"/>
    </row>
    <row r="18043" spans="3:17" x14ac:dyDescent="0.25">
      <c r="C18043" s="12"/>
      <c r="D18043" s="7"/>
      <c r="P18043" s="14"/>
      <c r="Q18043" s="13"/>
    </row>
    <row r="18044" spans="3:17" x14ac:dyDescent="0.25">
      <c r="C18044" s="12"/>
      <c r="D18044" s="7"/>
      <c r="P18044" s="14"/>
      <c r="Q18044" s="13"/>
    </row>
    <row r="18045" spans="3:17" x14ac:dyDescent="0.25">
      <c r="C18045" s="12"/>
      <c r="D18045" s="7"/>
      <c r="P18045" s="14"/>
      <c r="Q18045" s="13"/>
    </row>
    <row r="18046" spans="3:17" x14ac:dyDescent="0.25">
      <c r="C18046" s="12"/>
      <c r="D18046" s="7"/>
      <c r="P18046" s="14"/>
      <c r="Q18046" s="13"/>
    </row>
    <row r="18047" spans="3:17" x14ac:dyDescent="0.25">
      <c r="C18047" s="12"/>
      <c r="D18047" s="7"/>
      <c r="P18047" s="14"/>
      <c r="Q18047" s="13"/>
    </row>
    <row r="18048" spans="3:17" x14ac:dyDescent="0.25">
      <c r="C18048" s="12"/>
      <c r="D18048" s="7"/>
      <c r="P18048" s="14"/>
      <c r="Q18048" s="13"/>
    </row>
    <row r="18049" spans="3:17" x14ac:dyDescent="0.25">
      <c r="C18049" s="12"/>
      <c r="D18049" s="7"/>
      <c r="P18049" s="14"/>
      <c r="Q18049" s="13"/>
    </row>
    <row r="18050" spans="3:17" x14ac:dyDescent="0.25">
      <c r="C18050" s="12"/>
      <c r="D18050" s="7"/>
      <c r="P18050" s="14"/>
      <c r="Q18050" s="13"/>
    </row>
    <row r="18051" spans="3:17" x14ac:dyDescent="0.25">
      <c r="C18051" s="12"/>
      <c r="D18051" s="7"/>
      <c r="P18051" s="14"/>
      <c r="Q18051" s="13"/>
    </row>
    <row r="18052" spans="3:17" x14ac:dyDescent="0.25">
      <c r="C18052" s="12"/>
      <c r="D18052" s="7"/>
      <c r="P18052" s="14"/>
      <c r="Q18052" s="13"/>
    </row>
    <row r="18053" spans="3:17" x14ac:dyDescent="0.25">
      <c r="C18053" s="12"/>
      <c r="D18053" s="7"/>
      <c r="P18053" s="14"/>
      <c r="Q18053" s="13"/>
    </row>
    <row r="18054" spans="3:17" x14ac:dyDescent="0.25">
      <c r="C18054" s="12"/>
      <c r="D18054" s="7"/>
      <c r="P18054" s="14"/>
      <c r="Q18054" s="13"/>
    </row>
    <row r="18055" spans="3:17" x14ac:dyDescent="0.25">
      <c r="C18055" s="12"/>
      <c r="D18055" s="7"/>
      <c r="P18055" s="14"/>
      <c r="Q18055" s="13"/>
    </row>
    <row r="18056" spans="3:17" x14ac:dyDescent="0.25">
      <c r="C18056" s="12"/>
      <c r="D18056" s="7"/>
      <c r="P18056" s="14"/>
      <c r="Q18056" s="13"/>
    </row>
    <row r="18057" spans="3:17" x14ac:dyDescent="0.25">
      <c r="C18057" s="12"/>
      <c r="D18057" s="7"/>
      <c r="P18057" s="14"/>
      <c r="Q18057" s="13"/>
    </row>
    <row r="18058" spans="3:17" x14ac:dyDescent="0.25">
      <c r="C18058" s="12"/>
      <c r="D18058" s="7"/>
      <c r="P18058" s="14"/>
      <c r="Q18058" s="13"/>
    </row>
    <row r="18059" spans="3:17" x14ac:dyDescent="0.25">
      <c r="C18059" s="12"/>
      <c r="D18059" s="7"/>
      <c r="P18059" s="14"/>
      <c r="Q18059" s="13"/>
    </row>
    <row r="18060" spans="3:17" x14ac:dyDescent="0.25">
      <c r="C18060" s="12"/>
      <c r="D18060" s="7"/>
      <c r="P18060" s="14"/>
      <c r="Q18060" s="13"/>
    </row>
    <row r="18061" spans="3:17" x14ac:dyDescent="0.25">
      <c r="C18061" s="12"/>
      <c r="D18061" s="7"/>
      <c r="P18061" s="14"/>
      <c r="Q18061" s="13"/>
    </row>
    <row r="18062" spans="3:17" x14ac:dyDescent="0.25">
      <c r="C18062" s="12"/>
      <c r="D18062" s="7"/>
      <c r="P18062" s="14"/>
      <c r="Q18062" s="13"/>
    </row>
    <row r="18063" spans="3:17" x14ac:dyDescent="0.25">
      <c r="C18063" s="12"/>
      <c r="D18063" s="7"/>
      <c r="P18063" s="14"/>
      <c r="Q18063" s="13"/>
    </row>
    <row r="18064" spans="3:17" x14ac:dyDescent="0.25">
      <c r="C18064" s="12"/>
      <c r="D18064" s="7"/>
      <c r="P18064" s="14"/>
      <c r="Q18064" s="13"/>
    </row>
    <row r="18065" spans="3:17" x14ac:dyDescent="0.25">
      <c r="C18065" s="12"/>
      <c r="D18065" s="7"/>
      <c r="P18065" s="14"/>
      <c r="Q18065" s="13"/>
    </row>
    <row r="18066" spans="3:17" x14ac:dyDescent="0.25">
      <c r="C18066" s="12"/>
      <c r="D18066" s="7"/>
      <c r="P18066" s="14"/>
      <c r="Q18066" s="13"/>
    </row>
    <row r="18067" spans="3:17" x14ac:dyDescent="0.25">
      <c r="C18067" s="12"/>
      <c r="D18067" s="7"/>
      <c r="P18067" s="14"/>
      <c r="Q18067" s="13"/>
    </row>
    <row r="18068" spans="3:17" x14ac:dyDescent="0.25">
      <c r="C18068" s="12"/>
      <c r="D18068" s="7"/>
      <c r="P18068" s="14"/>
      <c r="Q18068" s="13"/>
    </row>
    <row r="18069" spans="3:17" x14ac:dyDescent="0.25">
      <c r="C18069" s="12"/>
      <c r="D18069" s="7"/>
      <c r="P18069" s="14"/>
      <c r="Q18069" s="13"/>
    </row>
    <row r="18070" spans="3:17" x14ac:dyDescent="0.25">
      <c r="C18070" s="12"/>
      <c r="D18070" s="7"/>
      <c r="P18070" s="14"/>
      <c r="Q18070" s="13"/>
    </row>
    <row r="18071" spans="3:17" x14ac:dyDescent="0.25">
      <c r="C18071" s="12"/>
      <c r="D18071" s="7"/>
      <c r="P18071" s="14"/>
      <c r="Q18071" s="13"/>
    </row>
    <row r="18072" spans="3:17" x14ac:dyDescent="0.25">
      <c r="C18072" s="12"/>
      <c r="D18072" s="7"/>
      <c r="P18072" s="14"/>
      <c r="Q18072" s="13"/>
    </row>
    <row r="18073" spans="3:17" x14ac:dyDescent="0.25">
      <c r="C18073" s="12"/>
      <c r="D18073" s="7"/>
      <c r="P18073" s="14"/>
      <c r="Q18073" s="13"/>
    </row>
    <row r="18074" spans="3:17" x14ac:dyDescent="0.25">
      <c r="C18074" s="12"/>
      <c r="D18074" s="7"/>
      <c r="P18074" s="14"/>
      <c r="Q18074" s="13"/>
    </row>
    <row r="18075" spans="3:17" x14ac:dyDescent="0.25">
      <c r="C18075" s="12"/>
      <c r="D18075" s="7"/>
      <c r="P18075" s="14"/>
      <c r="Q18075" s="13"/>
    </row>
    <row r="18076" spans="3:17" x14ac:dyDescent="0.25">
      <c r="C18076" s="12"/>
      <c r="D18076" s="7"/>
      <c r="P18076" s="14"/>
      <c r="Q18076" s="13"/>
    </row>
    <row r="18077" spans="3:17" x14ac:dyDescent="0.25">
      <c r="C18077" s="12"/>
      <c r="D18077" s="7"/>
      <c r="P18077" s="14"/>
      <c r="Q18077" s="13"/>
    </row>
    <row r="18078" spans="3:17" x14ac:dyDescent="0.25">
      <c r="C18078" s="12"/>
      <c r="D18078" s="7"/>
      <c r="P18078" s="14"/>
      <c r="Q18078" s="13"/>
    </row>
    <row r="18079" spans="3:17" x14ac:dyDescent="0.25">
      <c r="C18079" s="12"/>
      <c r="D18079" s="7"/>
      <c r="P18079" s="14"/>
      <c r="Q18079" s="13"/>
    </row>
    <row r="18080" spans="3:17" x14ac:dyDescent="0.25">
      <c r="C18080" s="12"/>
      <c r="D18080" s="7"/>
      <c r="P18080" s="14"/>
      <c r="Q18080" s="13"/>
    </row>
    <row r="18081" spans="3:17" x14ac:dyDescent="0.25">
      <c r="C18081" s="12"/>
      <c r="D18081" s="7"/>
      <c r="P18081" s="14"/>
      <c r="Q18081" s="13"/>
    </row>
    <row r="18082" spans="3:17" x14ac:dyDescent="0.25">
      <c r="C18082" s="12"/>
      <c r="D18082" s="7"/>
      <c r="P18082" s="14"/>
      <c r="Q18082" s="13"/>
    </row>
    <row r="18083" spans="3:17" x14ac:dyDescent="0.25">
      <c r="C18083" s="12"/>
      <c r="D18083" s="7"/>
      <c r="P18083" s="14"/>
      <c r="Q18083" s="13"/>
    </row>
    <row r="18084" spans="3:17" x14ac:dyDescent="0.25">
      <c r="C18084" s="12"/>
      <c r="D18084" s="7"/>
      <c r="P18084" s="14"/>
      <c r="Q18084" s="13"/>
    </row>
    <row r="18085" spans="3:17" x14ac:dyDescent="0.25">
      <c r="C18085" s="12"/>
      <c r="D18085" s="7"/>
      <c r="P18085" s="14"/>
      <c r="Q18085" s="13"/>
    </row>
    <row r="18086" spans="3:17" x14ac:dyDescent="0.25">
      <c r="C18086" s="12"/>
      <c r="D18086" s="7"/>
      <c r="P18086" s="14"/>
      <c r="Q18086" s="13"/>
    </row>
    <row r="18087" spans="3:17" x14ac:dyDescent="0.25">
      <c r="C18087" s="12"/>
      <c r="D18087" s="7"/>
      <c r="P18087" s="14"/>
      <c r="Q18087" s="13"/>
    </row>
    <row r="18088" spans="3:17" x14ac:dyDescent="0.25">
      <c r="C18088" s="12"/>
      <c r="D18088" s="7"/>
      <c r="P18088" s="14"/>
      <c r="Q18088" s="13"/>
    </row>
    <row r="18089" spans="3:17" x14ac:dyDescent="0.25">
      <c r="C18089" s="12"/>
      <c r="D18089" s="7"/>
      <c r="P18089" s="14"/>
      <c r="Q18089" s="13"/>
    </row>
    <row r="18090" spans="3:17" x14ac:dyDescent="0.25">
      <c r="C18090" s="12"/>
      <c r="D18090" s="7"/>
      <c r="P18090" s="14"/>
      <c r="Q18090" s="13"/>
    </row>
    <row r="18091" spans="3:17" x14ac:dyDescent="0.25">
      <c r="C18091" s="12"/>
      <c r="D18091" s="7"/>
      <c r="P18091" s="14"/>
      <c r="Q18091" s="13"/>
    </row>
    <row r="18092" spans="3:17" x14ac:dyDescent="0.25">
      <c r="C18092" s="12"/>
      <c r="D18092" s="7"/>
      <c r="P18092" s="14"/>
      <c r="Q18092" s="13"/>
    </row>
    <row r="18093" spans="3:17" x14ac:dyDescent="0.25">
      <c r="C18093" s="12"/>
      <c r="D18093" s="7"/>
      <c r="P18093" s="14"/>
      <c r="Q18093" s="13"/>
    </row>
    <row r="18094" spans="3:17" x14ac:dyDescent="0.25">
      <c r="C18094" s="12"/>
      <c r="D18094" s="7"/>
      <c r="P18094" s="14"/>
      <c r="Q18094" s="13"/>
    </row>
    <row r="18095" spans="3:17" x14ac:dyDescent="0.25">
      <c r="C18095" s="12"/>
      <c r="D18095" s="7"/>
      <c r="P18095" s="14"/>
      <c r="Q18095" s="13"/>
    </row>
    <row r="18096" spans="3:17" x14ac:dyDescent="0.25">
      <c r="C18096" s="12"/>
      <c r="D18096" s="7"/>
      <c r="P18096" s="14"/>
      <c r="Q18096" s="13"/>
    </row>
    <row r="18097" spans="3:17" x14ac:dyDescent="0.25">
      <c r="C18097" s="12"/>
      <c r="D18097" s="7"/>
      <c r="P18097" s="14"/>
      <c r="Q18097" s="13"/>
    </row>
    <row r="18098" spans="3:17" x14ac:dyDescent="0.25">
      <c r="C18098" s="12"/>
      <c r="D18098" s="7"/>
      <c r="P18098" s="14"/>
      <c r="Q18098" s="13"/>
    </row>
    <row r="18099" spans="3:17" x14ac:dyDescent="0.25">
      <c r="C18099" s="12"/>
      <c r="D18099" s="7"/>
      <c r="P18099" s="14"/>
      <c r="Q18099" s="13"/>
    </row>
    <row r="18100" spans="3:17" x14ac:dyDescent="0.25">
      <c r="C18100" s="12"/>
      <c r="D18100" s="7"/>
      <c r="P18100" s="14"/>
      <c r="Q18100" s="13"/>
    </row>
    <row r="18101" spans="3:17" x14ac:dyDescent="0.25">
      <c r="C18101" s="12"/>
      <c r="D18101" s="7"/>
      <c r="P18101" s="14"/>
      <c r="Q18101" s="13"/>
    </row>
    <row r="18102" spans="3:17" x14ac:dyDescent="0.25">
      <c r="C18102" s="12"/>
      <c r="D18102" s="7"/>
      <c r="P18102" s="14"/>
      <c r="Q18102" s="13"/>
    </row>
    <row r="18103" spans="3:17" x14ac:dyDescent="0.25">
      <c r="C18103" s="12"/>
      <c r="D18103" s="7"/>
      <c r="P18103" s="14"/>
      <c r="Q18103" s="13"/>
    </row>
    <row r="18104" spans="3:17" x14ac:dyDescent="0.25">
      <c r="C18104" s="12"/>
      <c r="D18104" s="7"/>
      <c r="P18104" s="14"/>
      <c r="Q18104" s="13"/>
    </row>
    <row r="18105" spans="3:17" x14ac:dyDescent="0.25">
      <c r="C18105" s="12"/>
      <c r="D18105" s="7"/>
      <c r="P18105" s="14"/>
      <c r="Q18105" s="13"/>
    </row>
    <row r="18106" spans="3:17" x14ac:dyDescent="0.25">
      <c r="C18106" s="12"/>
      <c r="D18106" s="7"/>
      <c r="P18106" s="14"/>
      <c r="Q18106" s="13"/>
    </row>
    <row r="18107" spans="3:17" x14ac:dyDescent="0.25">
      <c r="C18107" s="12"/>
      <c r="D18107" s="7"/>
      <c r="P18107" s="14"/>
      <c r="Q18107" s="13"/>
    </row>
    <row r="18108" spans="3:17" x14ac:dyDescent="0.25">
      <c r="C18108" s="12"/>
      <c r="D18108" s="7"/>
      <c r="P18108" s="14"/>
      <c r="Q18108" s="13"/>
    </row>
    <row r="18109" spans="3:17" x14ac:dyDescent="0.25">
      <c r="C18109" s="12"/>
      <c r="D18109" s="7"/>
      <c r="P18109" s="14"/>
      <c r="Q18109" s="13"/>
    </row>
    <row r="18110" spans="3:17" x14ac:dyDescent="0.25">
      <c r="C18110" s="12"/>
      <c r="D18110" s="7"/>
      <c r="P18110" s="14"/>
      <c r="Q18110" s="13"/>
    </row>
    <row r="18111" spans="3:17" x14ac:dyDescent="0.25">
      <c r="C18111" s="12"/>
      <c r="D18111" s="7"/>
      <c r="P18111" s="14"/>
      <c r="Q18111" s="13"/>
    </row>
    <row r="18112" spans="3:17" x14ac:dyDescent="0.25">
      <c r="C18112" s="12"/>
      <c r="D18112" s="7"/>
      <c r="P18112" s="14"/>
      <c r="Q18112" s="13"/>
    </row>
    <row r="18113" spans="3:17" x14ac:dyDescent="0.25">
      <c r="C18113" s="12"/>
      <c r="D18113" s="7"/>
      <c r="P18113" s="14"/>
      <c r="Q18113" s="13"/>
    </row>
    <row r="18114" spans="3:17" x14ac:dyDescent="0.25">
      <c r="C18114" s="12"/>
      <c r="D18114" s="7"/>
      <c r="P18114" s="14"/>
      <c r="Q18114" s="13"/>
    </row>
    <row r="18115" spans="3:17" x14ac:dyDescent="0.25">
      <c r="C18115" s="12"/>
      <c r="D18115" s="7"/>
      <c r="P18115" s="14"/>
      <c r="Q18115" s="13"/>
    </row>
    <row r="18116" spans="3:17" x14ac:dyDescent="0.25">
      <c r="C18116" s="12"/>
      <c r="D18116" s="7"/>
      <c r="P18116" s="14"/>
      <c r="Q18116" s="13"/>
    </row>
    <row r="18117" spans="3:17" x14ac:dyDescent="0.25">
      <c r="C18117" s="12"/>
      <c r="D18117" s="7"/>
      <c r="P18117" s="14"/>
      <c r="Q18117" s="13"/>
    </row>
    <row r="18118" spans="3:17" x14ac:dyDescent="0.25">
      <c r="C18118" s="12"/>
      <c r="D18118" s="7"/>
      <c r="P18118" s="14"/>
      <c r="Q18118" s="13"/>
    </row>
    <row r="18119" spans="3:17" x14ac:dyDescent="0.25">
      <c r="C18119" s="12"/>
      <c r="D18119" s="7"/>
      <c r="P18119" s="14"/>
      <c r="Q18119" s="13"/>
    </row>
    <row r="18120" spans="3:17" x14ac:dyDescent="0.25">
      <c r="C18120" s="12"/>
      <c r="D18120" s="7"/>
      <c r="P18120" s="14"/>
      <c r="Q18120" s="13"/>
    </row>
    <row r="18121" spans="3:17" x14ac:dyDescent="0.25">
      <c r="C18121" s="12"/>
      <c r="D18121" s="7"/>
      <c r="P18121" s="14"/>
      <c r="Q18121" s="13"/>
    </row>
    <row r="18122" spans="3:17" x14ac:dyDescent="0.25">
      <c r="C18122" s="12"/>
      <c r="D18122" s="7"/>
      <c r="P18122" s="14"/>
      <c r="Q18122" s="13"/>
    </row>
    <row r="18123" spans="3:17" x14ac:dyDescent="0.25">
      <c r="C18123" s="12"/>
      <c r="D18123" s="7"/>
      <c r="P18123" s="14"/>
      <c r="Q18123" s="13"/>
    </row>
    <row r="18124" spans="3:17" x14ac:dyDescent="0.25">
      <c r="C18124" s="12"/>
      <c r="D18124" s="7"/>
      <c r="P18124" s="14"/>
      <c r="Q18124" s="13"/>
    </row>
    <row r="18125" spans="3:17" x14ac:dyDescent="0.25">
      <c r="C18125" s="12"/>
      <c r="D18125" s="7"/>
      <c r="P18125" s="14"/>
      <c r="Q18125" s="13"/>
    </row>
    <row r="18126" spans="3:17" x14ac:dyDescent="0.25">
      <c r="C18126" s="12"/>
      <c r="D18126" s="7"/>
      <c r="P18126" s="14"/>
      <c r="Q18126" s="13"/>
    </row>
    <row r="18127" spans="3:17" x14ac:dyDescent="0.25">
      <c r="C18127" s="12"/>
      <c r="D18127" s="7"/>
      <c r="P18127" s="14"/>
      <c r="Q18127" s="13"/>
    </row>
    <row r="18128" spans="3:17" x14ac:dyDescent="0.25">
      <c r="C18128" s="12"/>
      <c r="D18128" s="7"/>
      <c r="P18128" s="14"/>
      <c r="Q18128" s="13"/>
    </row>
    <row r="18129" spans="3:17" x14ac:dyDescent="0.25">
      <c r="C18129" s="12"/>
      <c r="D18129" s="7"/>
      <c r="P18129" s="14"/>
      <c r="Q18129" s="13"/>
    </row>
    <row r="18130" spans="3:17" x14ac:dyDescent="0.25">
      <c r="C18130" s="12"/>
      <c r="D18130" s="7"/>
      <c r="P18130" s="14"/>
      <c r="Q18130" s="13"/>
    </row>
    <row r="18131" spans="3:17" x14ac:dyDescent="0.25">
      <c r="C18131" s="12"/>
      <c r="D18131" s="7"/>
      <c r="P18131" s="14"/>
      <c r="Q18131" s="13"/>
    </row>
    <row r="18132" spans="3:17" x14ac:dyDescent="0.25">
      <c r="C18132" s="12"/>
      <c r="D18132" s="7"/>
      <c r="P18132" s="14"/>
      <c r="Q18132" s="13"/>
    </row>
    <row r="18133" spans="3:17" x14ac:dyDescent="0.25">
      <c r="C18133" s="12"/>
      <c r="D18133" s="7"/>
      <c r="P18133" s="14"/>
      <c r="Q18133" s="13"/>
    </row>
    <row r="18134" spans="3:17" x14ac:dyDescent="0.25">
      <c r="C18134" s="12"/>
      <c r="D18134" s="7"/>
      <c r="P18134" s="14"/>
      <c r="Q18134" s="13"/>
    </row>
    <row r="18135" spans="3:17" x14ac:dyDescent="0.25">
      <c r="C18135" s="12"/>
      <c r="D18135" s="7"/>
      <c r="P18135" s="14"/>
      <c r="Q18135" s="13"/>
    </row>
    <row r="18136" spans="3:17" x14ac:dyDescent="0.25">
      <c r="C18136" s="12"/>
      <c r="D18136" s="7"/>
      <c r="P18136" s="14"/>
      <c r="Q18136" s="13"/>
    </row>
    <row r="18137" spans="3:17" x14ac:dyDescent="0.25">
      <c r="C18137" s="12"/>
      <c r="D18137" s="7"/>
      <c r="P18137" s="14"/>
      <c r="Q18137" s="13"/>
    </row>
    <row r="18138" spans="3:17" x14ac:dyDescent="0.25">
      <c r="C18138" s="12"/>
      <c r="D18138" s="7"/>
      <c r="P18138" s="14"/>
      <c r="Q18138" s="13"/>
    </row>
    <row r="18139" spans="3:17" x14ac:dyDescent="0.25">
      <c r="C18139" s="12"/>
      <c r="D18139" s="7"/>
      <c r="P18139" s="14"/>
      <c r="Q18139" s="13"/>
    </row>
    <row r="18140" spans="3:17" x14ac:dyDescent="0.25">
      <c r="C18140" s="12"/>
      <c r="D18140" s="7"/>
      <c r="P18140" s="14"/>
      <c r="Q18140" s="13"/>
    </row>
    <row r="18141" spans="3:17" x14ac:dyDescent="0.25">
      <c r="C18141" s="12"/>
      <c r="D18141" s="7"/>
      <c r="P18141" s="14"/>
      <c r="Q18141" s="13"/>
    </row>
    <row r="18142" spans="3:17" x14ac:dyDescent="0.25">
      <c r="C18142" s="12"/>
      <c r="D18142" s="7"/>
      <c r="P18142" s="14"/>
      <c r="Q18142" s="13"/>
    </row>
    <row r="18143" spans="3:17" x14ac:dyDescent="0.25">
      <c r="C18143" s="12"/>
      <c r="D18143" s="7"/>
      <c r="P18143" s="14"/>
      <c r="Q18143" s="13"/>
    </row>
    <row r="18144" spans="3:17" x14ac:dyDescent="0.25">
      <c r="C18144" s="12"/>
      <c r="D18144" s="7"/>
      <c r="P18144" s="14"/>
      <c r="Q18144" s="13"/>
    </row>
    <row r="18145" spans="3:17" x14ac:dyDescent="0.25">
      <c r="C18145" s="12"/>
      <c r="D18145" s="7"/>
      <c r="P18145" s="14"/>
      <c r="Q18145" s="13"/>
    </row>
    <row r="18146" spans="3:17" x14ac:dyDescent="0.25">
      <c r="C18146" s="12"/>
      <c r="D18146" s="7"/>
      <c r="P18146" s="14"/>
      <c r="Q18146" s="13"/>
    </row>
    <row r="18147" spans="3:17" x14ac:dyDescent="0.25">
      <c r="C18147" s="12"/>
      <c r="D18147" s="7"/>
      <c r="P18147" s="14"/>
      <c r="Q18147" s="13"/>
    </row>
    <row r="18148" spans="3:17" x14ac:dyDescent="0.25">
      <c r="C18148" s="12"/>
      <c r="D18148" s="7"/>
      <c r="P18148" s="14"/>
      <c r="Q18148" s="13"/>
    </row>
    <row r="18149" spans="3:17" x14ac:dyDescent="0.25">
      <c r="C18149" s="12"/>
      <c r="D18149" s="7"/>
      <c r="P18149" s="14"/>
      <c r="Q18149" s="13"/>
    </row>
    <row r="18150" spans="3:17" x14ac:dyDescent="0.25">
      <c r="C18150" s="12"/>
      <c r="D18150" s="7"/>
      <c r="P18150" s="14"/>
      <c r="Q18150" s="13"/>
    </row>
    <row r="18151" spans="3:17" x14ac:dyDescent="0.25">
      <c r="C18151" s="12"/>
      <c r="D18151" s="7"/>
      <c r="P18151" s="14"/>
      <c r="Q18151" s="13"/>
    </row>
    <row r="18152" spans="3:17" x14ac:dyDescent="0.25">
      <c r="C18152" s="12"/>
      <c r="D18152" s="7"/>
      <c r="P18152" s="14"/>
      <c r="Q18152" s="13"/>
    </row>
    <row r="18153" spans="3:17" x14ac:dyDescent="0.25">
      <c r="C18153" s="12"/>
      <c r="D18153" s="7"/>
      <c r="P18153" s="14"/>
      <c r="Q18153" s="13"/>
    </row>
    <row r="18154" spans="3:17" x14ac:dyDescent="0.25">
      <c r="C18154" s="12"/>
      <c r="D18154" s="7"/>
      <c r="P18154" s="14"/>
      <c r="Q18154" s="13"/>
    </row>
    <row r="18155" spans="3:17" x14ac:dyDescent="0.25">
      <c r="C18155" s="12"/>
      <c r="D18155" s="7"/>
      <c r="P18155" s="14"/>
      <c r="Q18155" s="13"/>
    </row>
    <row r="18156" spans="3:17" x14ac:dyDescent="0.25">
      <c r="C18156" s="12"/>
      <c r="D18156" s="7"/>
      <c r="P18156" s="14"/>
      <c r="Q18156" s="13"/>
    </row>
    <row r="18157" spans="3:17" x14ac:dyDescent="0.25">
      <c r="C18157" s="12"/>
      <c r="D18157" s="7"/>
      <c r="P18157" s="14"/>
      <c r="Q18157" s="13"/>
    </row>
    <row r="18158" spans="3:17" x14ac:dyDescent="0.25">
      <c r="C18158" s="12"/>
      <c r="D18158" s="7"/>
      <c r="P18158" s="14"/>
      <c r="Q18158" s="13"/>
    </row>
    <row r="18159" spans="3:17" x14ac:dyDescent="0.25">
      <c r="C18159" s="12"/>
      <c r="D18159" s="7"/>
      <c r="P18159" s="14"/>
      <c r="Q18159" s="13"/>
    </row>
    <row r="18160" spans="3:17" x14ac:dyDescent="0.25">
      <c r="C18160" s="12"/>
      <c r="D18160" s="7"/>
      <c r="P18160" s="14"/>
      <c r="Q18160" s="13"/>
    </row>
    <row r="18161" spans="3:17" x14ac:dyDescent="0.25">
      <c r="C18161" s="12"/>
      <c r="D18161" s="7"/>
      <c r="P18161" s="14"/>
      <c r="Q18161" s="13"/>
    </row>
    <row r="18162" spans="3:17" x14ac:dyDescent="0.25">
      <c r="C18162" s="12"/>
      <c r="D18162" s="7"/>
      <c r="P18162" s="14"/>
      <c r="Q18162" s="13"/>
    </row>
    <row r="18163" spans="3:17" x14ac:dyDescent="0.25">
      <c r="C18163" s="12"/>
      <c r="D18163" s="7"/>
      <c r="P18163" s="14"/>
      <c r="Q18163" s="13"/>
    </row>
    <row r="18164" spans="3:17" x14ac:dyDescent="0.25">
      <c r="C18164" s="12"/>
      <c r="D18164" s="7"/>
      <c r="P18164" s="14"/>
      <c r="Q18164" s="13"/>
    </row>
    <row r="18165" spans="3:17" x14ac:dyDescent="0.25">
      <c r="C18165" s="12"/>
      <c r="D18165" s="7"/>
      <c r="P18165" s="14"/>
      <c r="Q18165" s="13"/>
    </row>
    <row r="18166" spans="3:17" x14ac:dyDescent="0.25">
      <c r="C18166" s="12"/>
      <c r="D18166" s="7"/>
      <c r="P18166" s="14"/>
      <c r="Q18166" s="13"/>
    </row>
    <row r="18167" spans="3:17" x14ac:dyDescent="0.25">
      <c r="C18167" s="12"/>
      <c r="D18167" s="7"/>
      <c r="P18167" s="14"/>
      <c r="Q18167" s="13"/>
    </row>
    <row r="18168" spans="3:17" x14ac:dyDescent="0.25">
      <c r="C18168" s="12"/>
      <c r="D18168" s="7"/>
      <c r="P18168" s="14"/>
      <c r="Q18168" s="13"/>
    </row>
    <row r="18169" spans="3:17" x14ac:dyDescent="0.25">
      <c r="C18169" s="12"/>
      <c r="D18169" s="7"/>
      <c r="P18169" s="14"/>
      <c r="Q18169" s="13"/>
    </row>
    <row r="18170" spans="3:17" x14ac:dyDescent="0.25">
      <c r="C18170" s="12"/>
      <c r="D18170" s="7"/>
      <c r="P18170" s="14"/>
      <c r="Q18170" s="13"/>
    </row>
    <row r="18171" spans="3:17" x14ac:dyDescent="0.25">
      <c r="C18171" s="12"/>
      <c r="D18171" s="7"/>
      <c r="P18171" s="14"/>
      <c r="Q18171" s="13"/>
    </row>
    <row r="18172" spans="3:17" x14ac:dyDescent="0.25">
      <c r="C18172" s="12"/>
      <c r="D18172" s="7"/>
      <c r="P18172" s="14"/>
      <c r="Q18172" s="13"/>
    </row>
    <row r="18173" spans="3:17" x14ac:dyDescent="0.25">
      <c r="C18173" s="12"/>
      <c r="D18173" s="7"/>
      <c r="P18173" s="14"/>
      <c r="Q18173" s="13"/>
    </row>
    <row r="18174" spans="3:17" x14ac:dyDescent="0.25">
      <c r="C18174" s="12"/>
      <c r="D18174" s="7"/>
      <c r="P18174" s="14"/>
      <c r="Q18174" s="13"/>
    </row>
    <row r="18175" spans="3:17" x14ac:dyDescent="0.25">
      <c r="C18175" s="12"/>
      <c r="D18175" s="7"/>
      <c r="P18175" s="14"/>
      <c r="Q18175" s="13"/>
    </row>
    <row r="18176" spans="3:17" x14ac:dyDescent="0.25">
      <c r="C18176" s="12"/>
      <c r="D18176" s="7"/>
      <c r="P18176" s="14"/>
      <c r="Q18176" s="13"/>
    </row>
    <row r="18177" spans="3:17" x14ac:dyDescent="0.25">
      <c r="C18177" s="12"/>
      <c r="D18177" s="7"/>
      <c r="P18177" s="14"/>
      <c r="Q18177" s="13"/>
    </row>
    <row r="18178" spans="3:17" x14ac:dyDescent="0.25">
      <c r="C18178" s="12"/>
      <c r="D18178" s="7"/>
      <c r="P18178" s="14"/>
      <c r="Q18178" s="13"/>
    </row>
    <row r="18179" spans="3:17" x14ac:dyDescent="0.25">
      <c r="C18179" s="12"/>
      <c r="D18179" s="7"/>
      <c r="P18179" s="14"/>
      <c r="Q18179" s="13"/>
    </row>
    <row r="18180" spans="3:17" x14ac:dyDescent="0.25">
      <c r="C18180" s="12"/>
      <c r="D18180" s="7"/>
      <c r="P18180" s="14"/>
      <c r="Q18180" s="13"/>
    </row>
    <row r="18181" spans="3:17" x14ac:dyDescent="0.25">
      <c r="C18181" s="12"/>
      <c r="D18181" s="7"/>
      <c r="P18181" s="14"/>
      <c r="Q18181" s="13"/>
    </row>
    <row r="18182" spans="3:17" x14ac:dyDescent="0.25">
      <c r="C18182" s="12"/>
      <c r="D18182" s="7"/>
      <c r="P18182" s="14"/>
      <c r="Q18182" s="13"/>
    </row>
    <row r="18183" spans="3:17" x14ac:dyDescent="0.25">
      <c r="C18183" s="12"/>
      <c r="D18183" s="7"/>
      <c r="P18183" s="14"/>
      <c r="Q18183" s="13"/>
    </row>
    <row r="18184" spans="3:17" x14ac:dyDescent="0.25">
      <c r="C18184" s="12"/>
      <c r="D18184" s="7"/>
      <c r="P18184" s="14"/>
      <c r="Q18184" s="13"/>
    </row>
    <row r="18185" spans="3:17" x14ac:dyDescent="0.25">
      <c r="C18185" s="12"/>
      <c r="D18185" s="7"/>
      <c r="P18185" s="14"/>
      <c r="Q18185" s="13"/>
    </row>
    <row r="18186" spans="3:17" x14ac:dyDescent="0.25">
      <c r="C18186" s="12"/>
      <c r="D18186" s="7"/>
      <c r="P18186" s="14"/>
      <c r="Q18186" s="13"/>
    </row>
    <row r="18187" spans="3:17" x14ac:dyDescent="0.25">
      <c r="C18187" s="12"/>
      <c r="D18187" s="7"/>
      <c r="P18187" s="14"/>
      <c r="Q18187" s="13"/>
    </row>
    <row r="18188" spans="3:17" x14ac:dyDescent="0.25">
      <c r="C18188" s="12"/>
      <c r="D18188" s="7"/>
      <c r="P18188" s="14"/>
      <c r="Q18188" s="13"/>
    </row>
    <row r="18189" spans="3:17" x14ac:dyDescent="0.25">
      <c r="C18189" s="12"/>
      <c r="D18189" s="7"/>
      <c r="P18189" s="14"/>
      <c r="Q18189" s="13"/>
    </row>
    <row r="18190" spans="3:17" x14ac:dyDescent="0.25">
      <c r="C18190" s="12"/>
      <c r="D18190" s="7"/>
      <c r="P18190" s="14"/>
      <c r="Q18190" s="13"/>
    </row>
    <row r="18191" spans="3:17" x14ac:dyDescent="0.25">
      <c r="C18191" s="12"/>
      <c r="D18191" s="7"/>
      <c r="P18191" s="14"/>
      <c r="Q18191" s="13"/>
    </row>
    <row r="18192" spans="3:17" x14ac:dyDescent="0.25">
      <c r="C18192" s="12"/>
      <c r="D18192" s="7"/>
      <c r="P18192" s="14"/>
      <c r="Q18192" s="13"/>
    </row>
    <row r="18193" spans="3:17" x14ac:dyDescent="0.25">
      <c r="C18193" s="12"/>
      <c r="D18193" s="7"/>
      <c r="P18193" s="14"/>
      <c r="Q18193" s="13"/>
    </row>
    <row r="18194" spans="3:17" x14ac:dyDescent="0.25">
      <c r="C18194" s="12"/>
      <c r="D18194" s="7"/>
      <c r="P18194" s="14"/>
      <c r="Q18194" s="13"/>
    </row>
    <row r="18195" spans="3:17" x14ac:dyDescent="0.25">
      <c r="C18195" s="12"/>
      <c r="D18195" s="7"/>
      <c r="P18195" s="14"/>
      <c r="Q18195" s="13"/>
    </row>
    <row r="18196" spans="3:17" x14ac:dyDescent="0.25">
      <c r="C18196" s="12"/>
      <c r="D18196" s="7"/>
      <c r="P18196" s="14"/>
      <c r="Q18196" s="13"/>
    </row>
    <row r="18197" spans="3:17" x14ac:dyDescent="0.25">
      <c r="C18197" s="12"/>
      <c r="D18197" s="7"/>
      <c r="P18197" s="14"/>
      <c r="Q18197" s="13"/>
    </row>
    <row r="18198" spans="3:17" x14ac:dyDescent="0.25">
      <c r="C18198" s="12"/>
      <c r="D18198" s="7"/>
      <c r="P18198" s="14"/>
      <c r="Q18198" s="13"/>
    </row>
    <row r="18199" spans="3:17" x14ac:dyDescent="0.25">
      <c r="C18199" s="12"/>
      <c r="D18199" s="7"/>
      <c r="P18199" s="14"/>
      <c r="Q18199" s="13"/>
    </row>
    <row r="18200" spans="3:17" x14ac:dyDescent="0.25">
      <c r="C18200" s="12"/>
      <c r="D18200" s="7"/>
      <c r="P18200" s="14"/>
      <c r="Q18200" s="13"/>
    </row>
    <row r="18201" spans="3:17" x14ac:dyDescent="0.25">
      <c r="C18201" s="12"/>
      <c r="D18201" s="7"/>
      <c r="P18201" s="14"/>
      <c r="Q18201" s="13"/>
    </row>
    <row r="18202" spans="3:17" x14ac:dyDescent="0.25">
      <c r="C18202" s="12"/>
      <c r="D18202" s="7"/>
      <c r="P18202" s="14"/>
      <c r="Q18202" s="13"/>
    </row>
    <row r="18203" spans="3:17" x14ac:dyDescent="0.25">
      <c r="C18203" s="12"/>
      <c r="D18203" s="7"/>
      <c r="P18203" s="14"/>
      <c r="Q18203" s="13"/>
    </row>
    <row r="18204" spans="3:17" x14ac:dyDescent="0.25">
      <c r="C18204" s="12"/>
      <c r="D18204" s="7"/>
      <c r="P18204" s="14"/>
      <c r="Q18204" s="13"/>
    </row>
    <row r="18205" spans="3:17" x14ac:dyDescent="0.25">
      <c r="C18205" s="12"/>
      <c r="D18205" s="7"/>
      <c r="P18205" s="14"/>
      <c r="Q18205" s="13"/>
    </row>
    <row r="18206" spans="3:17" x14ac:dyDescent="0.25">
      <c r="C18206" s="12"/>
      <c r="D18206" s="7"/>
      <c r="P18206" s="14"/>
      <c r="Q18206" s="13"/>
    </row>
    <row r="18207" spans="3:17" x14ac:dyDescent="0.25">
      <c r="C18207" s="12"/>
      <c r="D18207" s="7"/>
      <c r="P18207" s="14"/>
      <c r="Q18207" s="13"/>
    </row>
    <row r="18208" spans="3:17" x14ac:dyDescent="0.25">
      <c r="C18208" s="12"/>
      <c r="D18208" s="7"/>
      <c r="P18208" s="14"/>
      <c r="Q18208" s="13"/>
    </row>
    <row r="18209" spans="3:17" x14ac:dyDescent="0.25">
      <c r="C18209" s="12"/>
      <c r="D18209" s="7"/>
      <c r="P18209" s="14"/>
      <c r="Q18209" s="13"/>
    </row>
    <row r="18210" spans="3:17" x14ac:dyDescent="0.25">
      <c r="C18210" s="12"/>
      <c r="D18210" s="7"/>
      <c r="P18210" s="14"/>
      <c r="Q18210" s="13"/>
    </row>
    <row r="18211" spans="3:17" x14ac:dyDescent="0.25">
      <c r="C18211" s="12"/>
      <c r="D18211" s="7"/>
      <c r="P18211" s="14"/>
      <c r="Q18211" s="13"/>
    </row>
    <row r="18212" spans="3:17" x14ac:dyDescent="0.25">
      <c r="C18212" s="12"/>
      <c r="D18212" s="7"/>
      <c r="P18212" s="14"/>
      <c r="Q18212" s="13"/>
    </row>
    <row r="18213" spans="3:17" x14ac:dyDescent="0.25">
      <c r="C18213" s="12"/>
      <c r="D18213" s="7"/>
      <c r="P18213" s="14"/>
      <c r="Q18213" s="13"/>
    </row>
    <row r="18214" spans="3:17" x14ac:dyDescent="0.25">
      <c r="C18214" s="12"/>
      <c r="D18214" s="7"/>
      <c r="P18214" s="14"/>
      <c r="Q18214" s="13"/>
    </row>
    <row r="18215" spans="3:17" x14ac:dyDescent="0.25">
      <c r="C18215" s="12"/>
      <c r="D18215" s="7"/>
      <c r="P18215" s="14"/>
      <c r="Q18215" s="13"/>
    </row>
    <row r="18216" spans="3:17" x14ac:dyDescent="0.25">
      <c r="C18216" s="12"/>
      <c r="D18216" s="7"/>
      <c r="P18216" s="14"/>
      <c r="Q18216" s="13"/>
    </row>
    <row r="18217" spans="3:17" x14ac:dyDescent="0.25">
      <c r="C18217" s="12"/>
      <c r="D18217" s="7"/>
      <c r="P18217" s="14"/>
      <c r="Q18217" s="13"/>
    </row>
    <row r="18218" spans="3:17" x14ac:dyDescent="0.25">
      <c r="C18218" s="12"/>
      <c r="D18218" s="7"/>
      <c r="P18218" s="14"/>
      <c r="Q18218" s="13"/>
    </row>
    <row r="18219" spans="3:17" x14ac:dyDescent="0.25">
      <c r="C18219" s="12"/>
      <c r="D18219" s="7"/>
      <c r="P18219" s="14"/>
      <c r="Q18219" s="13"/>
    </row>
    <row r="18220" spans="3:17" x14ac:dyDescent="0.25">
      <c r="C18220" s="12"/>
      <c r="D18220" s="7"/>
      <c r="P18220" s="14"/>
      <c r="Q18220" s="13"/>
    </row>
    <row r="18221" spans="3:17" x14ac:dyDescent="0.25">
      <c r="C18221" s="12"/>
      <c r="D18221" s="7"/>
      <c r="P18221" s="14"/>
      <c r="Q18221" s="13"/>
    </row>
    <row r="18222" spans="3:17" x14ac:dyDescent="0.25">
      <c r="C18222" s="12"/>
      <c r="D18222" s="7"/>
      <c r="P18222" s="14"/>
      <c r="Q18222" s="13"/>
    </row>
    <row r="18223" spans="3:17" x14ac:dyDescent="0.25">
      <c r="C18223" s="12"/>
      <c r="D18223" s="7"/>
      <c r="P18223" s="14"/>
      <c r="Q18223" s="13"/>
    </row>
    <row r="18224" spans="3:17" x14ac:dyDescent="0.25">
      <c r="C18224" s="12"/>
      <c r="D18224" s="7"/>
      <c r="P18224" s="14"/>
      <c r="Q18224" s="13"/>
    </row>
    <row r="18225" spans="3:17" x14ac:dyDescent="0.25">
      <c r="C18225" s="12"/>
      <c r="D18225" s="7"/>
      <c r="P18225" s="14"/>
      <c r="Q18225" s="13"/>
    </row>
    <row r="18226" spans="3:17" x14ac:dyDescent="0.25">
      <c r="C18226" s="12"/>
      <c r="D18226" s="7"/>
      <c r="P18226" s="14"/>
      <c r="Q18226" s="13"/>
    </row>
    <row r="18227" spans="3:17" x14ac:dyDescent="0.25">
      <c r="C18227" s="12"/>
      <c r="D18227" s="7"/>
      <c r="P18227" s="14"/>
      <c r="Q18227" s="13"/>
    </row>
    <row r="18228" spans="3:17" x14ac:dyDescent="0.25">
      <c r="C18228" s="12"/>
      <c r="D18228" s="7"/>
      <c r="P18228" s="14"/>
      <c r="Q18228" s="13"/>
    </row>
    <row r="18229" spans="3:17" x14ac:dyDescent="0.25">
      <c r="C18229" s="12"/>
      <c r="D18229" s="7"/>
      <c r="P18229" s="14"/>
      <c r="Q18229" s="13"/>
    </row>
    <row r="18230" spans="3:17" x14ac:dyDescent="0.25">
      <c r="C18230" s="12"/>
      <c r="D18230" s="7"/>
      <c r="P18230" s="14"/>
      <c r="Q18230" s="13"/>
    </row>
    <row r="18231" spans="3:17" x14ac:dyDescent="0.25">
      <c r="C18231" s="12"/>
      <c r="D18231" s="7"/>
      <c r="P18231" s="14"/>
      <c r="Q18231" s="13"/>
    </row>
    <row r="18232" spans="3:17" x14ac:dyDescent="0.25">
      <c r="C18232" s="12"/>
      <c r="D18232" s="7"/>
      <c r="P18232" s="14"/>
      <c r="Q18232" s="13"/>
    </row>
    <row r="18233" spans="3:17" x14ac:dyDescent="0.25">
      <c r="C18233" s="12"/>
      <c r="D18233" s="7"/>
      <c r="P18233" s="14"/>
      <c r="Q18233" s="13"/>
    </row>
    <row r="18234" spans="3:17" x14ac:dyDescent="0.25">
      <c r="C18234" s="12"/>
      <c r="D18234" s="7"/>
      <c r="P18234" s="14"/>
      <c r="Q18234" s="13"/>
    </row>
    <row r="18235" spans="3:17" x14ac:dyDescent="0.25">
      <c r="C18235" s="12"/>
      <c r="D18235" s="7"/>
      <c r="P18235" s="14"/>
      <c r="Q18235" s="13"/>
    </row>
    <row r="18236" spans="3:17" x14ac:dyDescent="0.25">
      <c r="C18236" s="12"/>
      <c r="D18236" s="7"/>
      <c r="P18236" s="14"/>
      <c r="Q18236" s="13"/>
    </row>
    <row r="18237" spans="3:17" x14ac:dyDescent="0.25">
      <c r="C18237" s="12"/>
      <c r="D18237" s="7"/>
      <c r="P18237" s="14"/>
      <c r="Q18237" s="13"/>
    </row>
    <row r="18238" spans="3:17" x14ac:dyDescent="0.25">
      <c r="C18238" s="12"/>
      <c r="D18238" s="7"/>
      <c r="P18238" s="14"/>
      <c r="Q18238" s="13"/>
    </row>
    <row r="18239" spans="3:17" x14ac:dyDescent="0.25">
      <c r="C18239" s="12"/>
      <c r="D18239" s="7"/>
      <c r="P18239" s="14"/>
      <c r="Q18239" s="13"/>
    </row>
    <row r="18240" spans="3:17" x14ac:dyDescent="0.25">
      <c r="C18240" s="12"/>
      <c r="D18240" s="7"/>
      <c r="P18240" s="14"/>
      <c r="Q18240" s="13"/>
    </row>
    <row r="18241" spans="3:17" x14ac:dyDescent="0.25">
      <c r="C18241" s="12"/>
      <c r="D18241" s="7"/>
      <c r="P18241" s="14"/>
      <c r="Q18241" s="13"/>
    </row>
    <row r="18242" spans="3:17" x14ac:dyDescent="0.25">
      <c r="C18242" s="12"/>
      <c r="D18242" s="7"/>
      <c r="P18242" s="14"/>
      <c r="Q18242" s="13"/>
    </row>
    <row r="18243" spans="3:17" x14ac:dyDescent="0.25">
      <c r="C18243" s="12"/>
      <c r="D18243" s="7"/>
      <c r="P18243" s="14"/>
      <c r="Q18243" s="13"/>
    </row>
    <row r="18244" spans="3:17" x14ac:dyDescent="0.25">
      <c r="C18244" s="12"/>
      <c r="D18244" s="7"/>
      <c r="P18244" s="14"/>
      <c r="Q18244" s="13"/>
    </row>
    <row r="18245" spans="3:17" x14ac:dyDescent="0.25">
      <c r="C18245" s="12"/>
      <c r="D18245" s="7"/>
      <c r="P18245" s="14"/>
      <c r="Q18245" s="13"/>
    </row>
    <row r="18246" spans="3:17" x14ac:dyDescent="0.25">
      <c r="C18246" s="12"/>
      <c r="D18246" s="7"/>
      <c r="P18246" s="14"/>
      <c r="Q18246" s="13"/>
    </row>
    <row r="18247" spans="3:17" x14ac:dyDescent="0.25">
      <c r="C18247" s="12"/>
      <c r="D18247" s="7"/>
      <c r="P18247" s="14"/>
      <c r="Q18247" s="13"/>
    </row>
    <row r="18248" spans="3:17" x14ac:dyDescent="0.25">
      <c r="C18248" s="12"/>
      <c r="D18248" s="7"/>
      <c r="P18248" s="14"/>
      <c r="Q18248" s="13"/>
    </row>
    <row r="18249" spans="3:17" x14ac:dyDescent="0.25">
      <c r="C18249" s="12"/>
      <c r="D18249" s="7"/>
      <c r="P18249" s="14"/>
      <c r="Q18249" s="13"/>
    </row>
    <row r="18250" spans="3:17" x14ac:dyDescent="0.25">
      <c r="C18250" s="12"/>
      <c r="D18250" s="7"/>
      <c r="P18250" s="14"/>
      <c r="Q18250" s="13"/>
    </row>
    <row r="18251" spans="3:17" x14ac:dyDescent="0.25">
      <c r="C18251" s="12"/>
      <c r="D18251" s="7"/>
      <c r="P18251" s="14"/>
      <c r="Q18251" s="13"/>
    </row>
    <row r="18252" spans="3:17" x14ac:dyDescent="0.25">
      <c r="C18252" s="12"/>
      <c r="D18252" s="7"/>
      <c r="P18252" s="14"/>
      <c r="Q18252" s="13"/>
    </row>
    <row r="18253" spans="3:17" x14ac:dyDescent="0.25">
      <c r="C18253" s="12"/>
      <c r="D18253" s="7"/>
      <c r="P18253" s="14"/>
      <c r="Q18253" s="13"/>
    </row>
    <row r="18254" spans="3:17" x14ac:dyDescent="0.25">
      <c r="C18254" s="12"/>
      <c r="D18254" s="7"/>
      <c r="P18254" s="14"/>
      <c r="Q18254" s="13"/>
    </row>
    <row r="18255" spans="3:17" x14ac:dyDescent="0.25">
      <c r="C18255" s="12"/>
      <c r="D18255" s="7"/>
      <c r="P18255" s="14"/>
      <c r="Q18255" s="13"/>
    </row>
    <row r="18256" spans="3:17" x14ac:dyDescent="0.25">
      <c r="C18256" s="12"/>
      <c r="D18256" s="7"/>
      <c r="P18256" s="14"/>
      <c r="Q18256" s="13"/>
    </row>
    <row r="18257" spans="3:17" x14ac:dyDescent="0.25">
      <c r="C18257" s="12"/>
      <c r="D18257" s="7"/>
      <c r="P18257" s="14"/>
      <c r="Q18257" s="13"/>
    </row>
    <row r="18258" spans="3:17" x14ac:dyDescent="0.25">
      <c r="C18258" s="12"/>
      <c r="D18258" s="7"/>
      <c r="P18258" s="14"/>
      <c r="Q18258" s="13"/>
    </row>
    <row r="18259" spans="3:17" x14ac:dyDescent="0.25">
      <c r="C18259" s="12"/>
      <c r="D18259" s="7"/>
      <c r="P18259" s="14"/>
      <c r="Q18259" s="13"/>
    </row>
    <row r="18260" spans="3:17" x14ac:dyDescent="0.25">
      <c r="C18260" s="12"/>
      <c r="D18260" s="7"/>
      <c r="P18260" s="14"/>
      <c r="Q18260" s="13"/>
    </row>
    <row r="18261" spans="3:17" x14ac:dyDescent="0.25">
      <c r="C18261" s="12"/>
      <c r="D18261" s="7"/>
      <c r="P18261" s="14"/>
      <c r="Q18261" s="13"/>
    </row>
    <row r="18262" spans="3:17" x14ac:dyDescent="0.25">
      <c r="C18262" s="12"/>
      <c r="D18262" s="7"/>
      <c r="P18262" s="14"/>
      <c r="Q18262" s="13"/>
    </row>
    <row r="18263" spans="3:17" x14ac:dyDescent="0.25">
      <c r="C18263" s="12"/>
      <c r="D18263" s="7"/>
      <c r="P18263" s="14"/>
      <c r="Q18263" s="13"/>
    </row>
    <row r="18264" spans="3:17" x14ac:dyDescent="0.25">
      <c r="C18264" s="12"/>
      <c r="D18264" s="7"/>
      <c r="P18264" s="14"/>
      <c r="Q18264" s="13"/>
    </row>
    <row r="18265" spans="3:17" x14ac:dyDescent="0.25">
      <c r="C18265" s="12"/>
      <c r="D18265" s="7"/>
      <c r="P18265" s="14"/>
      <c r="Q18265" s="13"/>
    </row>
    <row r="18266" spans="3:17" x14ac:dyDescent="0.25">
      <c r="C18266" s="12"/>
      <c r="D18266" s="7"/>
      <c r="P18266" s="14"/>
      <c r="Q18266" s="13"/>
    </row>
    <row r="18267" spans="3:17" x14ac:dyDescent="0.25">
      <c r="C18267" s="12"/>
      <c r="D18267" s="7"/>
      <c r="P18267" s="14"/>
      <c r="Q18267" s="13"/>
    </row>
    <row r="18268" spans="3:17" x14ac:dyDescent="0.25">
      <c r="C18268" s="12"/>
      <c r="D18268" s="7"/>
      <c r="P18268" s="14"/>
      <c r="Q18268" s="13"/>
    </row>
    <row r="18269" spans="3:17" x14ac:dyDescent="0.25">
      <c r="C18269" s="12"/>
      <c r="D18269" s="7"/>
      <c r="P18269" s="14"/>
      <c r="Q18269" s="13"/>
    </row>
    <row r="18270" spans="3:17" x14ac:dyDescent="0.25">
      <c r="C18270" s="12"/>
      <c r="D18270" s="7"/>
      <c r="P18270" s="14"/>
      <c r="Q18270" s="13"/>
    </row>
    <row r="18271" spans="3:17" x14ac:dyDescent="0.25">
      <c r="C18271" s="12"/>
      <c r="D18271" s="7"/>
      <c r="P18271" s="14"/>
      <c r="Q18271" s="13"/>
    </row>
    <row r="18272" spans="3:17" x14ac:dyDescent="0.25">
      <c r="C18272" s="12"/>
      <c r="D18272" s="7"/>
      <c r="P18272" s="14"/>
      <c r="Q18272" s="13"/>
    </row>
    <row r="18273" spans="3:17" x14ac:dyDescent="0.25">
      <c r="C18273" s="12"/>
      <c r="D18273" s="7"/>
      <c r="P18273" s="14"/>
      <c r="Q18273" s="13"/>
    </row>
    <row r="18274" spans="3:17" x14ac:dyDescent="0.25">
      <c r="C18274" s="12"/>
      <c r="D18274" s="7"/>
      <c r="P18274" s="14"/>
      <c r="Q18274" s="13"/>
    </row>
    <row r="18275" spans="3:17" x14ac:dyDescent="0.25">
      <c r="C18275" s="12"/>
      <c r="D18275" s="7"/>
      <c r="P18275" s="14"/>
      <c r="Q18275" s="13"/>
    </row>
    <row r="18276" spans="3:17" x14ac:dyDescent="0.25">
      <c r="C18276" s="12"/>
      <c r="D18276" s="7"/>
      <c r="P18276" s="14"/>
      <c r="Q18276" s="13"/>
    </row>
    <row r="18277" spans="3:17" x14ac:dyDescent="0.25">
      <c r="C18277" s="12"/>
      <c r="D18277" s="7"/>
      <c r="P18277" s="14"/>
      <c r="Q18277" s="13"/>
    </row>
    <row r="18278" spans="3:17" x14ac:dyDescent="0.25">
      <c r="C18278" s="12"/>
      <c r="D18278" s="7"/>
      <c r="P18278" s="14"/>
      <c r="Q18278" s="13"/>
    </row>
    <row r="18279" spans="3:17" x14ac:dyDescent="0.25">
      <c r="C18279" s="12"/>
      <c r="D18279" s="7"/>
      <c r="P18279" s="14"/>
      <c r="Q18279" s="13"/>
    </row>
    <row r="18280" spans="3:17" x14ac:dyDescent="0.25">
      <c r="C18280" s="12"/>
      <c r="D18280" s="7"/>
      <c r="P18280" s="14"/>
      <c r="Q18280" s="13"/>
    </row>
    <row r="18281" spans="3:17" x14ac:dyDescent="0.25">
      <c r="C18281" s="12"/>
      <c r="D18281" s="7"/>
      <c r="P18281" s="14"/>
      <c r="Q18281" s="13"/>
    </row>
    <row r="18282" spans="3:17" x14ac:dyDescent="0.25">
      <c r="C18282" s="12"/>
      <c r="D18282" s="7"/>
      <c r="P18282" s="14"/>
      <c r="Q18282" s="13"/>
    </row>
    <row r="18283" spans="3:17" x14ac:dyDescent="0.25">
      <c r="C18283" s="12"/>
      <c r="D18283" s="7"/>
      <c r="P18283" s="14"/>
      <c r="Q18283" s="13"/>
    </row>
    <row r="18284" spans="3:17" x14ac:dyDescent="0.25">
      <c r="C18284" s="12"/>
      <c r="D18284" s="7"/>
      <c r="P18284" s="14"/>
      <c r="Q18284" s="13"/>
    </row>
    <row r="18285" spans="3:17" x14ac:dyDescent="0.25">
      <c r="C18285" s="12"/>
      <c r="D18285" s="7"/>
      <c r="P18285" s="14"/>
      <c r="Q18285" s="13"/>
    </row>
    <row r="18286" spans="3:17" x14ac:dyDescent="0.25">
      <c r="C18286" s="12"/>
      <c r="D18286" s="7"/>
      <c r="P18286" s="14"/>
      <c r="Q18286" s="13"/>
    </row>
    <row r="18287" spans="3:17" x14ac:dyDescent="0.25">
      <c r="C18287" s="12"/>
      <c r="D18287" s="7"/>
      <c r="P18287" s="14"/>
      <c r="Q18287" s="13"/>
    </row>
    <row r="18288" spans="3:17" x14ac:dyDescent="0.25">
      <c r="C18288" s="12"/>
      <c r="D18288" s="7"/>
      <c r="P18288" s="14"/>
      <c r="Q18288" s="13"/>
    </row>
    <row r="18289" spans="3:17" x14ac:dyDescent="0.25">
      <c r="C18289" s="12"/>
      <c r="D18289" s="7"/>
      <c r="P18289" s="14"/>
      <c r="Q18289" s="13"/>
    </row>
    <row r="18290" spans="3:17" x14ac:dyDescent="0.25">
      <c r="C18290" s="12"/>
      <c r="D18290" s="7"/>
      <c r="P18290" s="14"/>
      <c r="Q18290" s="13"/>
    </row>
    <row r="18291" spans="3:17" x14ac:dyDescent="0.25">
      <c r="C18291" s="12"/>
      <c r="D18291" s="7"/>
      <c r="P18291" s="14"/>
      <c r="Q18291" s="13"/>
    </row>
    <row r="18292" spans="3:17" x14ac:dyDescent="0.25">
      <c r="C18292" s="12"/>
      <c r="D18292" s="7"/>
      <c r="P18292" s="14"/>
      <c r="Q18292" s="13"/>
    </row>
    <row r="18293" spans="3:17" x14ac:dyDescent="0.25">
      <c r="C18293" s="12"/>
      <c r="D18293" s="7"/>
      <c r="P18293" s="14"/>
      <c r="Q18293" s="13"/>
    </row>
    <row r="18294" spans="3:17" x14ac:dyDescent="0.25">
      <c r="C18294" s="12"/>
      <c r="D18294" s="7"/>
      <c r="P18294" s="14"/>
      <c r="Q18294" s="13"/>
    </row>
    <row r="18295" spans="3:17" x14ac:dyDescent="0.25">
      <c r="C18295" s="12"/>
      <c r="D18295" s="7"/>
      <c r="P18295" s="14"/>
      <c r="Q18295" s="13"/>
    </row>
    <row r="18296" spans="3:17" x14ac:dyDescent="0.25">
      <c r="C18296" s="12"/>
      <c r="D18296" s="7"/>
      <c r="P18296" s="14"/>
      <c r="Q18296" s="13"/>
    </row>
    <row r="18297" spans="3:17" x14ac:dyDescent="0.25">
      <c r="C18297" s="12"/>
      <c r="D18297" s="7"/>
      <c r="P18297" s="14"/>
      <c r="Q18297" s="13"/>
    </row>
    <row r="18298" spans="3:17" x14ac:dyDescent="0.25">
      <c r="C18298" s="12"/>
      <c r="D18298" s="7"/>
      <c r="P18298" s="14"/>
      <c r="Q18298" s="13"/>
    </row>
    <row r="18299" spans="3:17" x14ac:dyDescent="0.25">
      <c r="C18299" s="12"/>
      <c r="D18299" s="7"/>
      <c r="P18299" s="14"/>
      <c r="Q18299" s="13"/>
    </row>
    <row r="18300" spans="3:17" x14ac:dyDescent="0.25">
      <c r="C18300" s="12"/>
      <c r="D18300" s="7"/>
      <c r="P18300" s="14"/>
      <c r="Q18300" s="13"/>
    </row>
    <row r="18301" spans="3:17" x14ac:dyDescent="0.25">
      <c r="C18301" s="12"/>
      <c r="D18301" s="7"/>
      <c r="P18301" s="14"/>
      <c r="Q18301" s="13"/>
    </row>
    <row r="18302" spans="3:17" x14ac:dyDescent="0.25">
      <c r="C18302" s="12"/>
      <c r="D18302" s="7"/>
      <c r="P18302" s="14"/>
      <c r="Q18302" s="13"/>
    </row>
    <row r="18303" spans="3:17" x14ac:dyDescent="0.25">
      <c r="C18303" s="12"/>
      <c r="D18303" s="7"/>
      <c r="P18303" s="14"/>
      <c r="Q18303" s="13"/>
    </row>
    <row r="18304" spans="3:17" x14ac:dyDescent="0.25">
      <c r="C18304" s="12"/>
      <c r="D18304" s="7"/>
      <c r="P18304" s="14"/>
      <c r="Q18304" s="13"/>
    </row>
    <row r="18305" spans="3:17" x14ac:dyDescent="0.25">
      <c r="C18305" s="12"/>
      <c r="D18305" s="7"/>
      <c r="P18305" s="14"/>
      <c r="Q18305" s="13"/>
    </row>
    <row r="18306" spans="3:17" x14ac:dyDescent="0.25">
      <c r="C18306" s="12"/>
      <c r="D18306" s="7"/>
      <c r="P18306" s="14"/>
      <c r="Q18306" s="13"/>
    </row>
    <row r="18307" spans="3:17" x14ac:dyDescent="0.25">
      <c r="C18307" s="12"/>
      <c r="D18307" s="7"/>
      <c r="P18307" s="14"/>
      <c r="Q18307" s="13"/>
    </row>
    <row r="18308" spans="3:17" x14ac:dyDescent="0.25">
      <c r="C18308" s="12"/>
      <c r="D18308" s="7"/>
      <c r="P18308" s="14"/>
      <c r="Q18308" s="13"/>
    </row>
    <row r="18309" spans="3:17" x14ac:dyDescent="0.25">
      <c r="C18309" s="12"/>
      <c r="D18309" s="7"/>
      <c r="P18309" s="14"/>
      <c r="Q18309" s="13"/>
    </row>
    <row r="18310" spans="3:17" x14ac:dyDescent="0.25">
      <c r="C18310" s="12"/>
      <c r="D18310" s="7"/>
      <c r="P18310" s="14"/>
      <c r="Q18310" s="13"/>
    </row>
    <row r="18311" spans="3:17" x14ac:dyDescent="0.25">
      <c r="C18311" s="12"/>
      <c r="D18311" s="7"/>
      <c r="P18311" s="14"/>
      <c r="Q18311" s="13"/>
    </row>
    <row r="18312" spans="3:17" x14ac:dyDescent="0.25">
      <c r="C18312" s="12"/>
      <c r="D18312" s="7"/>
      <c r="P18312" s="14"/>
      <c r="Q18312" s="13"/>
    </row>
    <row r="18313" spans="3:17" x14ac:dyDescent="0.25">
      <c r="C18313" s="12"/>
      <c r="D18313" s="7"/>
      <c r="P18313" s="14"/>
      <c r="Q18313" s="13"/>
    </row>
    <row r="18314" spans="3:17" x14ac:dyDescent="0.25">
      <c r="C18314" s="12"/>
      <c r="D18314" s="7"/>
      <c r="P18314" s="14"/>
      <c r="Q18314" s="13"/>
    </row>
    <row r="18315" spans="3:17" x14ac:dyDescent="0.25">
      <c r="C18315" s="12"/>
      <c r="D18315" s="7"/>
      <c r="P18315" s="14"/>
      <c r="Q18315" s="13"/>
    </row>
    <row r="18316" spans="3:17" x14ac:dyDescent="0.25">
      <c r="C18316" s="12"/>
      <c r="D18316" s="7"/>
      <c r="P18316" s="14"/>
      <c r="Q18316" s="13"/>
    </row>
    <row r="18317" spans="3:17" x14ac:dyDescent="0.25">
      <c r="C18317" s="12"/>
      <c r="D18317" s="7"/>
      <c r="P18317" s="14"/>
      <c r="Q18317" s="13"/>
    </row>
    <row r="18318" spans="3:17" x14ac:dyDescent="0.25">
      <c r="C18318" s="12"/>
      <c r="D18318" s="7"/>
      <c r="P18318" s="14"/>
      <c r="Q18318" s="13"/>
    </row>
    <row r="18319" spans="3:17" x14ac:dyDescent="0.25">
      <c r="C18319" s="12"/>
      <c r="D18319" s="7"/>
      <c r="P18319" s="14"/>
      <c r="Q18319" s="13"/>
    </row>
    <row r="18320" spans="3:17" x14ac:dyDescent="0.25">
      <c r="C18320" s="12"/>
      <c r="D18320" s="7"/>
      <c r="P18320" s="14"/>
      <c r="Q18320" s="13"/>
    </row>
    <row r="18321" spans="3:17" x14ac:dyDescent="0.25">
      <c r="C18321" s="12"/>
      <c r="D18321" s="7"/>
      <c r="P18321" s="14"/>
      <c r="Q18321" s="13"/>
    </row>
    <row r="18322" spans="3:17" x14ac:dyDescent="0.25">
      <c r="C18322" s="12"/>
      <c r="D18322" s="7"/>
      <c r="P18322" s="14"/>
      <c r="Q18322" s="13"/>
    </row>
    <row r="18323" spans="3:17" x14ac:dyDescent="0.25">
      <c r="C18323" s="12"/>
      <c r="D18323" s="7"/>
      <c r="P18323" s="14"/>
      <c r="Q18323" s="13"/>
    </row>
    <row r="18324" spans="3:17" x14ac:dyDescent="0.25">
      <c r="C18324" s="12"/>
      <c r="D18324" s="7"/>
      <c r="P18324" s="14"/>
      <c r="Q18324" s="13"/>
    </row>
    <row r="18325" spans="3:17" x14ac:dyDescent="0.25">
      <c r="C18325" s="12"/>
      <c r="D18325" s="7"/>
      <c r="P18325" s="14"/>
      <c r="Q18325" s="13"/>
    </row>
    <row r="18326" spans="3:17" x14ac:dyDescent="0.25">
      <c r="C18326" s="12"/>
      <c r="D18326" s="7"/>
      <c r="P18326" s="14"/>
      <c r="Q18326" s="13"/>
    </row>
    <row r="18327" spans="3:17" x14ac:dyDescent="0.25">
      <c r="C18327" s="12"/>
      <c r="D18327" s="7"/>
      <c r="P18327" s="14"/>
      <c r="Q18327" s="13"/>
    </row>
    <row r="18328" spans="3:17" x14ac:dyDescent="0.25">
      <c r="C18328" s="12"/>
      <c r="D18328" s="7"/>
      <c r="P18328" s="14"/>
      <c r="Q18328" s="13"/>
    </row>
    <row r="18329" spans="3:17" x14ac:dyDescent="0.25">
      <c r="C18329" s="12"/>
      <c r="D18329" s="7"/>
      <c r="P18329" s="14"/>
      <c r="Q18329" s="13"/>
    </row>
    <row r="18330" spans="3:17" x14ac:dyDescent="0.25">
      <c r="C18330" s="12"/>
      <c r="D18330" s="7"/>
      <c r="P18330" s="14"/>
      <c r="Q18330" s="13"/>
    </row>
    <row r="18331" spans="3:17" x14ac:dyDescent="0.25">
      <c r="C18331" s="12"/>
      <c r="D18331" s="7"/>
      <c r="P18331" s="14"/>
      <c r="Q18331" s="13"/>
    </row>
    <row r="18332" spans="3:17" x14ac:dyDescent="0.25">
      <c r="C18332" s="12"/>
      <c r="D18332" s="7"/>
      <c r="P18332" s="14"/>
      <c r="Q18332" s="13"/>
    </row>
    <row r="18333" spans="3:17" x14ac:dyDescent="0.25">
      <c r="C18333" s="12"/>
      <c r="D18333" s="7"/>
      <c r="P18333" s="14"/>
      <c r="Q18333" s="13"/>
    </row>
    <row r="18334" spans="3:17" x14ac:dyDescent="0.25">
      <c r="C18334" s="12"/>
      <c r="D18334" s="7"/>
      <c r="P18334" s="14"/>
      <c r="Q18334" s="13"/>
    </row>
    <row r="18335" spans="3:17" x14ac:dyDescent="0.25">
      <c r="C18335" s="12"/>
      <c r="D18335" s="7"/>
      <c r="P18335" s="14"/>
      <c r="Q18335" s="13"/>
    </row>
    <row r="18336" spans="3:17" x14ac:dyDescent="0.25">
      <c r="C18336" s="12"/>
      <c r="D18336" s="7"/>
      <c r="P18336" s="14"/>
      <c r="Q18336" s="13"/>
    </row>
    <row r="18337" spans="3:17" x14ac:dyDescent="0.25">
      <c r="C18337" s="12"/>
      <c r="D18337" s="7"/>
      <c r="P18337" s="14"/>
      <c r="Q18337" s="13"/>
    </row>
    <row r="18338" spans="3:17" x14ac:dyDescent="0.25">
      <c r="C18338" s="12"/>
      <c r="D18338" s="7"/>
      <c r="P18338" s="14"/>
      <c r="Q18338" s="13"/>
    </row>
    <row r="18339" spans="3:17" x14ac:dyDescent="0.25">
      <c r="C18339" s="12"/>
      <c r="D18339" s="7"/>
      <c r="P18339" s="14"/>
      <c r="Q18339" s="13"/>
    </row>
    <row r="18340" spans="3:17" x14ac:dyDescent="0.25">
      <c r="C18340" s="12"/>
      <c r="D18340" s="7"/>
      <c r="P18340" s="14"/>
      <c r="Q18340" s="13"/>
    </row>
    <row r="18341" spans="3:17" x14ac:dyDescent="0.25">
      <c r="C18341" s="12"/>
      <c r="D18341" s="7"/>
      <c r="P18341" s="14"/>
      <c r="Q18341" s="13"/>
    </row>
    <row r="18342" spans="3:17" x14ac:dyDescent="0.25">
      <c r="C18342" s="12"/>
      <c r="D18342" s="7"/>
      <c r="P18342" s="14"/>
      <c r="Q18342" s="13"/>
    </row>
    <row r="18343" spans="3:17" x14ac:dyDescent="0.25">
      <c r="C18343" s="12"/>
      <c r="D18343" s="7"/>
      <c r="P18343" s="14"/>
      <c r="Q18343" s="13"/>
    </row>
    <row r="18344" spans="3:17" x14ac:dyDescent="0.25">
      <c r="C18344" s="12"/>
      <c r="D18344" s="7"/>
      <c r="P18344" s="14"/>
      <c r="Q18344" s="13"/>
    </row>
    <row r="18345" spans="3:17" x14ac:dyDescent="0.25">
      <c r="C18345" s="12"/>
      <c r="D18345" s="7"/>
      <c r="P18345" s="14"/>
      <c r="Q18345" s="13"/>
    </row>
    <row r="18346" spans="3:17" x14ac:dyDescent="0.25">
      <c r="C18346" s="12"/>
      <c r="D18346" s="7"/>
      <c r="P18346" s="14"/>
      <c r="Q18346" s="13"/>
    </row>
    <row r="18347" spans="3:17" x14ac:dyDescent="0.25">
      <c r="C18347" s="12"/>
      <c r="D18347" s="7"/>
      <c r="P18347" s="14"/>
      <c r="Q18347" s="13"/>
    </row>
    <row r="18348" spans="3:17" x14ac:dyDescent="0.25">
      <c r="C18348" s="12"/>
      <c r="D18348" s="7"/>
      <c r="P18348" s="14"/>
      <c r="Q18348" s="13"/>
    </row>
    <row r="18349" spans="3:17" x14ac:dyDescent="0.25">
      <c r="C18349" s="12"/>
      <c r="D18349" s="7"/>
      <c r="P18349" s="14"/>
      <c r="Q18349" s="13"/>
    </row>
    <row r="18350" spans="3:17" x14ac:dyDescent="0.25">
      <c r="C18350" s="12"/>
      <c r="D18350" s="7"/>
      <c r="P18350" s="14"/>
      <c r="Q18350" s="13"/>
    </row>
    <row r="18351" spans="3:17" x14ac:dyDescent="0.25">
      <c r="C18351" s="12"/>
      <c r="D18351" s="7"/>
      <c r="P18351" s="14"/>
      <c r="Q18351" s="13"/>
    </row>
    <row r="18352" spans="3:17" x14ac:dyDescent="0.25">
      <c r="C18352" s="12"/>
      <c r="D18352" s="7"/>
      <c r="P18352" s="14"/>
      <c r="Q18352" s="13"/>
    </row>
    <row r="18353" spans="3:17" x14ac:dyDescent="0.25">
      <c r="C18353" s="12"/>
      <c r="D18353" s="7"/>
      <c r="P18353" s="14"/>
      <c r="Q18353" s="13"/>
    </row>
    <row r="18354" spans="3:17" x14ac:dyDescent="0.25">
      <c r="C18354" s="12"/>
      <c r="D18354" s="7"/>
      <c r="P18354" s="14"/>
      <c r="Q18354" s="13"/>
    </row>
    <row r="18355" spans="3:17" x14ac:dyDescent="0.25">
      <c r="C18355" s="12"/>
      <c r="D18355" s="7"/>
      <c r="P18355" s="14"/>
      <c r="Q18355" s="13"/>
    </row>
    <row r="18356" spans="3:17" x14ac:dyDescent="0.25">
      <c r="C18356" s="12"/>
      <c r="D18356" s="7"/>
      <c r="P18356" s="14"/>
      <c r="Q18356" s="13"/>
    </row>
    <row r="18357" spans="3:17" x14ac:dyDescent="0.25">
      <c r="C18357" s="12"/>
      <c r="D18357" s="7"/>
      <c r="P18357" s="14"/>
      <c r="Q18357" s="13"/>
    </row>
    <row r="18358" spans="3:17" x14ac:dyDescent="0.25">
      <c r="C18358" s="12"/>
      <c r="D18358" s="7"/>
      <c r="P18358" s="14"/>
      <c r="Q18358" s="13"/>
    </row>
    <row r="18359" spans="3:17" x14ac:dyDescent="0.25">
      <c r="C18359" s="12"/>
      <c r="D18359" s="7"/>
      <c r="P18359" s="14"/>
      <c r="Q18359" s="13"/>
    </row>
    <row r="18360" spans="3:17" x14ac:dyDescent="0.25">
      <c r="C18360" s="12"/>
      <c r="D18360" s="7"/>
      <c r="P18360" s="14"/>
      <c r="Q18360" s="13"/>
    </row>
    <row r="18361" spans="3:17" x14ac:dyDescent="0.25">
      <c r="C18361" s="12"/>
      <c r="D18361" s="7"/>
      <c r="P18361" s="14"/>
      <c r="Q18361" s="13"/>
    </row>
    <row r="18362" spans="3:17" x14ac:dyDescent="0.25">
      <c r="C18362" s="12"/>
      <c r="D18362" s="7"/>
      <c r="P18362" s="14"/>
      <c r="Q18362" s="13"/>
    </row>
    <row r="18363" spans="3:17" x14ac:dyDescent="0.25">
      <c r="C18363" s="12"/>
      <c r="D18363" s="7"/>
      <c r="P18363" s="14"/>
      <c r="Q18363" s="13"/>
    </row>
    <row r="18364" spans="3:17" x14ac:dyDescent="0.25">
      <c r="C18364" s="12"/>
      <c r="D18364" s="7"/>
      <c r="P18364" s="14"/>
      <c r="Q18364" s="13"/>
    </row>
    <row r="18365" spans="3:17" x14ac:dyDescent="0.25">
      <c r="C18365" s="12"/>
      <c r="D18365" s="7"/>
      <c r="P18365" s="14"/>
      <c r="Q18365" s="13"/>
    </row>
    <row r="18366" spans="3:17" x14ac:dyDescent="0.25">
      <c r="C18366" s="12"/>
      <c r="D18366" s="7"/>
      <c r="P18366" s="14"/>
      <c r="Q18366" s="13"/>
    </row>
    <row r="18367" spans="3:17" x14ac:dyDescent="0.25">
      <c r="C18367" s="12"/>
      <c r="D18367" s="7"/>
      <c r="P18367" s="14"/>
      <c r="Q18367" s="13"/>
    </row>
    <row r="18368" spans="3:17" x14ac:dyDescent="0.25">
      <c r="C18368" s="12"/>
      <c r="D18368" s="7"/>
      <c r="P18368" s="14"/>
      <c r="Q18368" s="13"/>
    </row>
    <row r="18369" spans="3:17" x14ac:dyDescent="0.25">
      <c r="C18369" s="12"/>
      <c r="D18369" s="7"/>
      <c r="P18369" s="14"/>
      <c r="Q18369" s="13"/>
    </row>
    <row r="18370" spans="3:17" x14ac:dyDescent="0.25">
      <c r="C18370" s="12"/>
      <c r="D18370" s="7"/>
      <c r="P18370" s="14"/>
      <c r="Q18370" s="13"/>
    </row>
    <row r="18371" spans="3:17" x14ac:dyDescent="0.25">
      <c r="C18371" s="12"/>
      <c r="D18371" s="7"/>
      <c r="P18371" s="14"/>
      <c r="Q18371" s="13"/>
    </row>
    <row r="18372" spans="3:17" x14ac:dyDescent="0.25">
      <c r="C18372" s="12"/>
      <c r="D18372" s="7"/>
      <c r="P18372" s="14"/>
      <c r="Q18372" s="13"/>
    </row>
    <row r="18373" spans="3:17" x14ac:dyDescent="0.25">
      <c r="C18373" s="12"/>
      <c r="D18373" s="7"/>
      <c r="P18373" s="14"/>
      <c r="Q18373" s="13"/>
    </row>
    <row r="18374" spans="3:17" x14ac:dyDescent="0.25">
      <c r="C18374" s="12"/>
      <c r="D18374" s="7"/>
      <c r="P18374" s="14"/>
      <c r="Q18374" s="13"/>
    </row>
    <row r="18375" spans="3:17" x14ac:dyDescent="0.25">
      <c r="C18375" s="12"/>
      <c r="D18375" s="7"/>
      <c r="P18375" s="14"/>
      <c r="Q18375" s="13"/>
    </row>
    <row r="18376" spans="3:17" x14ac:dyDescent="0.25">
      <c r="C18376" s="12"/>
      <c r="D18376" s="7"/>
      <c r="P18376" s="14"/>
      <c r="Q18376" s="13"/>
    </row>
    <row r="18377" spans="3:17" x14ac:dyDescent="0.25">
      <c r="C18377" s="12"/>
      <c r="D18377" s="7"/>
      <c r="P18377" s="14"/>
      <c r="Q18377" s="13"/>
    </row>
    <row r="18378" spans="3:17" x14ac:dyDescent="0.25">
      <c r="C18378" s="12"/>
      <c r="D18378" s="7"/>
      <c r="P18378" s="14"/>
      <c r="Q18378" s="13"/>
    </row>
    <row r="18379" spans="3:17" x14ac:dyDescent="0.25">
      <c r="C18379" s="12"/>
      <c r="D18379" s="7"/>
      <c r="P18379" s="14"/>
      <c r="Q18379" s="13"/>
    </row>
    <row r="18380" spans="3:17" x14ac:dyDescent="0.25">
      <c r="C18380" s="12"/>
      <c r="D18380" s="7"/>
      <c r="P18380" s="14"/>
      <c r="Q18380" s="13"/>
    </row>
    <row r="18381" spans="3:17" x14ac:dyDescent="0.25">
      <c r="C18381" s="12"/>
      <c r="D18381" s="7"/>
      <c r="P18381" s="14"/>
      <c r="Q18381" s="13"/>
    </row>
    <row r="18382" spans="3:17" x14ac:dyDescent="0.25">
      <c r="C18382" s="12"/>
      <c r="D18382" s="7"/>
      <c r="P18382" s="14"/>
      <c r="Q18382" s="13"/>
    </row>
    <row r="18383" spans="3:17" x14ac:dyDescent="0.25">
      <c r="C18383" s="12"/>
      <c r="D18383" s="7"/>
      <c r="P18383" s="14"/>
      <c r="Q18383" s="13"/>
    </row>
    <row r="18384" spans="3:17" x14ac:dyDescent="0.25">
      <c r="C18384" s="12"/>
      <c r="D18384" s="7"/>
      <c r="P18384" s="14"/>
      <c r="Q18384" s="13"/>
    </row>
    <row r="18385" spans="3:17" x14ac:dyDescent="0.25">
      <c r="C18385" s="12"/>
      <c r="D18385" s="7"/>
      <c r="P18385" s="14"/>
      <c r="Q18385" s="13"/>
    </row>
    <row r="18386" spans="3:17" x14ac:dyDescent="0.25">
      <c r="C18386" s="12"/>
      <c r="D18386" s="7"/>
      <c r="P18386" s="14"/>
      <c r="Q18386" s="13"/>
    </row>
    <row r="18387" spans="3:17" x14ac:dyDescent="0.25">
      <c r="C18387" s="12"/>
      <c r="D18387" s="7"/>
      <c r="P18387" s="14"/>
      <c r="Q18387" s="13"/>
    </row>
    <row r="18388" spans="3:17" x14ac:dyDescent="0.25">
      <c r="C18388" s="12"/>
      <c r="D18388" s="7"/>
      <c r="P18388" s="14"/>
      <c r="Q18388" s="13"/>
    </row>
    <row r="18389" spans="3:17" x14ac:dyDescent="0.25">
      <c r="C18389" s="12"/>
      <c r="D18389" s="7"/>
      <c r="P18389" s="14"/>
      <c r="Q18389" s="13"/>
    </row>
    <row r="18390" spans="3:17" x14ac:dyDescent="0.25">
      <c r="C18390" s="12"/>
      <c r="D18390" s="7"/>
      <c r="P18390" s="14"/>
      <c r="Q18390" s="13"/>
    </row>
    <row r="18391" spans="3:17" x14ac:dyDescent="0.25">
      <c r="C18391" s="12"/>
      <c r="D18391" s="7"/>
      <c r="P18391" s="14"/>
      <c r="Q18391" s="13"/>
    </row>
    <row r="18392" spans="3:17" x14ac:dyDescent="0.25">
      <c r="C18392" s="12"/>
      <c r="D18392" s="7"/>
      <c r="P18392" s="14"/>
      <c r="Q18392" s="13"/>
    </row>
    <row r="18393" spans="3:17" x14ac:dyDescent="0.25">
      <c r="C18393" s="12"/>
      <c r="D18393" s="7"/>
      <c r="P18393" s="14"/>
      <c r="Q18393" s="13"/>
    </row>
    <row r="18394" spans="3:17" x14ac:dyDescent="0.25">
      <c r="C18394" s="12"/>
      <c r="D18394" s="7"/>
      <c r="P18394" s="14"/>
      <c r="Q18394" s="13"/>
    </row>
    <row r="18395" spans="3:17" x14ac:dyDescent="0.25">
      <c r="C18395" s="12"/>
      <c r="D18395" s="7"/>
      <c r="P18395" s="14"/>
      <c r="Q18395" s="13"/>
    </row>
    <row r="18396" spans="3:17" x14ac:dyDescent="0.25">
      <c r="C18396" s="12"/>
      <c r="D18396" s="7"/>
      <c r="P18396" s="14"/>
      <c r="Q18396" s="13"/>
    </row>
    <row r="18397" spans="3:17" x14ac:dyDescent="0.25">
      <c r="C18397" s="12"/>
      <c r="D18397" s="7"/>
      <c r="P18397" s="14"/>
      <c r="Q18397" s="13"/>
    </row>
    <row r="18398" spans="3:17" x14ac:dyDescent="0.25">
      <c r="C18398" s="12"/>
      <c r="D18398" s="7"/>
      <c r="P18398" s="14"/>
      <c r="Q18398" s="13"/>
    </row>
    <row r="18399" spans="3:17" x14ac:dyDescent="0.25">
      <c r="C18399" s="12"/>
      <c r="D18399" s="7"/>
      <c r="P18399" s="14"/>
      <c r="Q18399" s="13"/>
    </row>
    <row r="18400" spans="3:17" x14ac:dyDescent="0.25">
      <c r="C18400" s="12"/>
      <c r="D18400" s="7"/>
      <c r="P18400" s="14"/>
      <c r="Q18400" s="13"/>
    </row>
    <row r="18401" spans="3:17" x14ac:dyDescent="0.25">
      <c r="C18401" s="12"/>
      <c r="D18401" s="7"/>
      <c r="P18401" s="14"/>
      <c r="Q18401" s="13"/>
    </row>
    <row r="18402" spans="3:17" x14ac:dyDescent="0.25">
      <c r="C18402" s="12"/>
      <c r="D18402" s="7"/>
      <c r="P18402" s="14"/>
      <c r="Q18402" s="13"/>
    </row>
    <row r="18403" spans="3:17" x14ac:dyDescent="0.25">
      <c r="C18403" s="12"/>
      <c r="D18403" s="7"/>
      <c r="P18403" s="14"/>
      <c r="Q18403" s="13"/>
    </row>
    <row r="18404" spans="3:17" x14ac:dyDescent="0.25">
      <c r="C18404" s="12"/>
      <c r="D18404" s="7"/>
      <c r="P18404" s="14"/>
      <c r="Q18404" s="13"/>
    </row>
    <row r="18405" spans="3:17" x14ac:dyDescent="0.25">
      <c r="C18405" s="12"/>
      <c r="D18405" s="7"/>
      <c r="P18405" s="14"/>
      <c r="Q18405" s="13"/>
    </row>
    <row r="18406" spans="3:17" x14ac:dyDescent="0.25">
      <c r="C18406" s="12"/>
      <c r="D18406" s="7"/>
      <c r="P18406" s="14"/>
      <c r="Q18406" s="13"/>
    </row>
    <row r="18407" spans="3:17" x14ac:dyDescent="0.25">
      <c r="C18407" s="12"/>
      <c r="D18407" s="7"/>
      <c r="P18407" s="14"/>
      <c r="Q18407" s="13"/>
    </row>
    <row r="18408" spans="3:17" x14ac:dyDescent="0.25">
      <c r="C18408" s="12"/>
      <c r="D18408" s="7"/>
      <c r="P18408" s="14"/>
      <c r="Q18408" s="13"/>
    </row>
    <row r="18409" spans="3:17" x14ac:dyDescent="0.25">
      <c r="C18409" s="12"/>
      <c r="D18409" s="7"/>
      <c r="P18409" s="14"/>
      <c r="Q18409" s="13"/>
    </row>
    <row r="18410" spans="3:17" x14ac:dyDescent="0.25">
      <c r="C18410" s="12"/>
      <c r="D18410" s="7"/>
      <c r="P18410" s="14"/>
      <c r="Q18410" s="13"/>
    </row>
    <row r="18411" spans="3:17" x14ac:dyDescent="0.25">
      <c r="C18411" s="12"/>
      <c r="D18411" s="7"/>
      <c r="P18411" s="14"/>
      <c r="Q18411" s="13"/>
    </row>
    <row r="18412" spans="3:17" x14ac:dyDescent="0.25">
      <c r="C18412" s="12"/>
      <c r="D18412" s="7"/>
      <c r="P18412" s="14"/>
      <c r="Q18412" s="13"/>
    </row>
    <row r="18413" spans="3:17" x14ac:dyDescent="0.25">
      <c r="C18413" s="12"/>
      <c r="D18413" s="7"/>
      <c r="P18413" s="14"/>
      <c r="Q18413" s="13"/>
    </row>
    <row r="18414" spans="3:17" x14ac:dyDescent="0.25">
      <c r="C18414" s="12"/>
      <c r="D18414" s="7"/>
      <c r="P18414" s="14"/>
      <c r="Q18414" s="13"/>
    </row>
    <row r="18415" spans="3:17" x14ac:dyDescent="0.25">
      <c r="C18415" s="12"/>
      <c r="D18415" s="7"/>
      <c r="P18415" s="14"/>
      <c r="Q18415" s="13"/>
    </row>
    <row r="18416" spans="3:17" x14ac:dyDescent="0.25">
      <c r="C18416" s="12"/>
      <c r="D18416" s="7"/>
      <c r="P18416" s="14"/>
      <c r="Q18416" s="13"/>
    </row>
    <row r="18417" spans="3:17" x14ac:dyDescent="0.25">
      <c r="C18417" s="12"/>
      <c r="D18417" s="7"/>
      <c r="P18417" s="14"/>
      <c r="Q18417" s="13"/>
    </row>
    <row r="18418" spans="3:17" x14ac:dyDescent="0.25">
      <c r="C18418" s="12"/>
      <c r="D18418" s="7"/>
      <c r="P18418" s="14"/>
      <c r="Q18418" s="13"/>
    </row>
    <row r="18419" spans="3:17" x14ac:dyDescent="0.25">
      <c r="C18419" s="12"/>
      <c r="D18419" s="7"/>
      <c r="P18419" s="14"/>
      <c r="Q18419" s="13"/>
    </row>
    <row r="18420" spans="3:17" x14ac:dyDescent="0.25">
      <c r="C18420" s="12"/>
      <c r="D18420" s="7"/>
      <c r="P18420" s="14"/>
      <c r="Q18420" s="13"/>
    </row>
    <row r="18421" spans="3:17" x14ac:dyDescent="0.25">
      <c r="C18421" s="12"/>
      <c r="D18421" s="7"/>
      <c r="P18421" s="14"/>
      <c r="Q18421" s="13"/>
    </row>
    <row r="18422" spans="3:17" x14ac:dyDescent="0.25">
      <c r="C18422" s="12"/>
      <c r="D18422" s="7"/>
      <c r="P18422" s="14"/>
      <c r="Q18422" s="13"/>
    </row>
    <row r="18423" spans="3:17" x14ac:dyDescent="0.25">
      <c r="C18423" s="12"/>
      <c r="D18423" s="7"/>
      <c r="P18423" s="14"/>
      <c r="Q18423" s="13"/>
    </row>
    <row r="18424" spans="3:17" x14ac:dyDescent="0.25">
      <c r="C18424" s="12"/>
      <c r="D18424" s="7"/>
      <c r="P18424" s="14"/>
      <c r="Q18424" s="13"/>
    </row>
    <row r="18425" spans="3:17" x14ac:dyDescent="0.25">
      <c r="C18425" s="12"/>
      <c r="D18425" s="7"/>
      <c r="P18425" s="14"/>
      <c r="Q18425" s="13"/>
    </row>
    <row r="18426" spans="3:17" x14ac:dyDescent="0.25">
      <c r="C18426" s="12"/>
      <c r="D18426" s="7"/>
      <c r="P18426" s="14"/>
      <c r="Q18426" s="13"/>
    </row>
    <row r="18427" spans="3:17" x14ac:dyDescent="0.25">
      <c r="C18427" s="12"/>
      <c r="D18427" s="7"/>
      <c r="P18427" s="14"/>
      <c r="Q18427" s="13"/>
    </row>
    <row r="18428" spans="3:17" x14ac:dyDescent="0.25">
      <c r="C18428" s="12"/>
      <c r="D18428" s="7"/>
      <c r="P18428" s="14"/>
      <c r="Q18428" s="13"/>
    </row>
    <row r="18429" spans="3:17" x14ac:dyDescent="0.25">
      <c r="C18429" s="12"/>
      <c r="D18429" s="7"/>
      <c r="P18429" s="14"/>
      <c r="Q18429" s="13"/>
    </row>
    <row r="18430" spans="3:17" x14ac:dyDescent="0.25">
      <c r="C18430" s="12"/>
      <c r="D18430" s="7"/>
      <c r="P18430" s="14"/>
      <c r="Q18430" s="13"/>
    </row>
    <row r="18431" spans="3:17" x14ac:dyDescent="0.25">
      <c r="C18431" s="12"/>
      <c r="D18431" s="7"/>
      <c r="P18431" s="14"/>
      <c r="Q18431" s="13"/>
    </row>
    <row r="18432" spans="3:17" x14ac:dyDescent="0.25">
      <c r="C18432" s="12"/>
      <c r="D18432" s="7"/>
      <c r="P18432" s="14"/>
      <c r="Q18432" s="13"/>
    </row>
    <row r="18433" spans="3:17" x14ac:dyDescent="0.25">
      <c r="C18433" s="12"/>
      <c r="D18433" s="7"/>
      <c r="P18433" s="14"/>
      <c r="Q18433" s="13"/>
    </row>
    <row r="18434" spans="3:17" x14ac:dyDescent="0.25">
      <c r="C18434" s="12"/>
      <c r="D18434" s="7"/>
      <c r="P18434" s="14"/>
      <c r="Q18434" s="13"/>
    </row>
    <row r="18435" spans="3:17" x14ac:dyDescent="0.25">
      <c r="C18435" s="12"/>
      <c r="D18435" s="7"/>
      <c r="P18435" s="14"/>
      <c r="Q18435" s="13"/>
    </row>
    <row r="18436" spans="3:17" x14ac:dyDescent="0.25">
      <c r="C18436" s="12"/>
      <c r="D18436" s="7"/>
      <c r="P18436" s="14"/>
      <c r="Q18436" s="13"/>
    </row>
    <row r="18437" spans="3:17" x14ac:dyDescent="0.25">
      <c r="C18437" s="12"/>
      <c r="D18437" s="7"/>
      <c r="P18437" s="14"/>
      <c r="Q18437" s="13"/>
    </row>
    <row r="18438" spans="3:17" x14ac:dyDescent="0.25">
      <c r="C18438" s="12"/>
      <c r="D18438" s="7"/>
      <c r="P18438" s="14"/>
      <c r="Q18438" s="13"/>
    </row>
    <row r="18439" spans="3:17" x14ac:dyDescent="0.25">
      <c r="C18439" s="12"/>
      <c r="D18439" s="7"/>
      <c r="P18439" s="14"/>
      <c r="Q18439" s="13"/>
    </row>
    <row r="18440" spans="3:17" x14ac:dyDescent="0.25">
      <c r="C18440" s="12"/>
      <c r="D18440" s="7"/>
      <c r="P18440" s="14"/>
      <c r="Q18440" s="13"/>
    </row>
    <row r="18441" spans="3:17" x14ac:dyDescent="0.25">
      <c r="C18441" s="12"/>
      <c r="D18441" s="7"/>
      <c r="P18441" s="14"/>
      <c r="Q18441" s="13"/>
    </row>
    <row r="18442" spans="3:17" x14ac:dyDescent="0.25">
      <c r="C18442" s="12"/>
      <c r="D18442" s="7"/>
      <c r="P18442" s="14"/>
      <c r="Q18442" s="13"/>
    </row>
    <row r="18443" spans="3:17" x14ac:dyDescent="0.25">
      <c r="C18443" s="12"/>
      <c r="D18443" s="7"/>
      <c r="P18443" s="14"/>
      <c r="Q18443" s="13"/>
    </row>
    <row r="18444" spans="3:17" x14ac:dyDescent="0.25">
      <c r="C18444" s="12"/>
      <c r="D18444" s="7"/>
      <c r="P18444" s="14"/>
      <c r="Q18444" s="13"/>
    </row>
    <row r="18445" spans="3:17" x14ac:dyDescent="0.25">
      <c r="C18445" s="12"/>
      <c r="D18445" s="7"/>
      <c r="P18445" s="14"/>
      <c r="Q18445" s="13"/>
    </row>
    <row r="18446" spans="3:17" x14ac:dyDescent="0.25">
      <c r="C18446" s="12"/>
      <c r="D18446" s="7"/>
      <c r="P18446" s="14"/>
      <c r="Q18446" s="13"/>
    </row>
    <row r="18447" spans="3:17" x14ac:dyDescent="0.25">
      <c r="C18447" s="12"/>
      <c r="D18447" s="7"/>
      <c r="P18447" s="14"/>
      <c r="Q18447" s="13"/>
    </row>
    <row r="18448" spans="3:17" x14ac:dyDescent="0.25">
      <c r="C18448" s="12"/>
      <c r="D18448" s="7"/>
      <c r="P18448" s="14"/>
      <c r="Q18448" s="13"/>
    </row>
    <row r="18449" spans="3:17" x14ac:dyDescent="0.25">
      <c r="C18449" s="12"/>
      <c r="D18449" s="7"/>
      <c r="P18449" s="14"/>
      <c r="Q18449" s="13"/>
    </row>
    <row r="18450" spans="3:17" x14ac:dyDescent="0.25">
      <c r="C18450" s="12"/>
      <c r="D18450" s="7"/>
      <c r="P18450" s="14"/>
      <c r="Q18450" s="13"/>
    </row>
    <row r="18451" spans="3:17" x14ac:dyDescent="0.25">
      <c r="C18451" s="12"/>
      <c r="D18451" s="7"/>
      <c r="P18451" s="14"/>
      <c r="Q18451" s="13"/>
    </row>
    <row r="18452" spans="3:17" x14ac:dyDescent="0.25">
      <c r="C18452" s="12"/>
      <c r="D18452" s="7"/>
      <c r="P18452" s="14"/>
      <c r="Q18452" s="13"/>
    </row>
    <row r="18453" spans="3:17" x14ac:dyDescent="0.25">
      <c r="C18453" s="12"/>
      <c r="D18453" s="7"/>
      <c r="P18453" s="14"/>
      <c r="Q18453" s="13"/>
    </row>
    <row r="18454" spans="3:17" x14ac:dyDescent="0.25">
      <c r="C18454" s="12"/>
      <c r="D18454" s="7"/>
      <c r="P18454" s="14"/>
      <c r="Q18454" s="13"/>
    </row>
    <row r="18455" spans="3:17" x14ac:dyDescent="0.25">
      <c r="C18455" s="12"/>
      <c r="D18455" s="7"/>
      <c r="P18455" s="14"/>
      <c r="Q18455" s="13"/>
    </row>
    <row r="18456" spans="3:17" x14ac:dyDescent="0.25">
      <c r="C18456" s="12"/>
      <c r="D18456" s="7"/>
      <c r="P18456" s="14"/>
      <c r="Q18456" s="13"/>
    </row>
    <row r="18457" spans="3:17" x14ac:dyDescent="0.25">
      <c r="C18457" s="12"/>
      <c r="D18457" s="7"/>
      <c r="P18457" s="14"/>
      <c r="Q18457" s="13"/>
    </row>
    <row r="18458" spans="3:17" x14ac:dyDescent="0.25">
      <c r="C18458" s="12"/>
      <c r="D18458" s="7"/>
      <c r="P18458" s="14"/>
      <c r="Q18458" s="13"/>
    </row>
    <row r="18459" spans="3:17" x14ac:dyDescent="0.25">
      <c r="C18459" s="12"/>
      <c r="D18459" s="7"/>
      <c r="P18459" s="14"/>
      <c r="Q18459" s="13"/>
    </row>
    <row r="18460" spans="3:17" x14ac:dyDescent="0.25">
      <c r="C18460" s="12"/>
      <c r="D18460" s="7"/>
      <c r="P18460" s="14"/>
      <c r="Q18460" s="13"/>
    </row>
    <row r="18461" spans="3:17" x14ac:dyDescent="0.25">
      <c r="C18461" s="12"/>
      <c r="D18461" s="7"/>
      <c r="P18461" s="14"/>
      <c r="Q18461" s="13"/>
    </row>
    <row r="18462" spans="3:17" x14ac:dyDescent="0.25">
      <c r="C18462" s="12"/>
      <c r="D18462" s="7"/>
      <c r="P18462" s="14"/>
      <c r="Q18462" s="13"/>
    </row>
    <row r="18463" spans="3:17" x14ac:dyDescent="0.25">
      <c r="C18463" s="12"/>
      <c r="D18463" s="7"/>
      <c r="P18463" s="14"/>
      <c r="Q18463" s="13"/>
    </row>
    <row r="18464" spans="3:17" x14ac:dyDescent="0.25">
      <c r="C18464" s="12"/>
      <c r="D18464" s="7"/>
      <c r="P18464" s="14"/>
      <c r="Q18464" s="13"/>
    </row>
    <row r="18465" spans="3:17" x14ac:dyDescent="0.25">
      <c r="C18465" s="12"/>
      <c r="D18465" s="7"/>
      <c r="P18465" s="14"/>
      <c r="Q18465" s="13"/>
    </row>
    <row r="18466" spans="3:17" x14ac:dyDescent="0.25">
      <c r="C18466" s="12"/>
      <c r="D18466" s="7"/>
      <c r="P18466" s="14"/>
      <c r="Q18466" s="13"/>
    </row>
    <row r="18467" spans="3:17" x14ac:dyDescent="0.25">
      <c r="C18467" s="12"/>
      <c r="D18467" s="7"/>
      <c r="P18467" s="14"/>
      <c r="Q18467" s="13"/>
    </row>
    <row r="18468" spans="3:17" x14ac:dyDescent="0.25">
      <c r="C18468" s="12"/>
      <c r="D18468" s="7"/>
      <c r="P18468" s="14"/>
      <c r="Q18468" s="13"/>
    </row>
    <row r="18469" spans="3:17" x14ac:dyDescent="0.25">
      <c r="C18469" s="12"/>
      <c r="D18469" s="7"/>
      <c r="P18469" s="14"/>
      <c r="Q18469" s="13"/>
    </row>
    <row r="18470" spans="3:17" x14ac:dyDescent="0.25">
      <c r="C18470" s="12"/>
      <c r="D18470" s="7"/>
      <c r="P18470" s="14"/>
      <c r="Q18470" s="13"/>
    </row>
    <row r="18471" spans="3:17" x14ac:dyDescent="0.25">
      <c r="C18471" s="12"/>
      <c r="D18471" s="7"/>
      <c r="P18471" s="14"/>
      <c r="Q18471" s="13"/>
    </row>
    <row r="18472" spans="3:17" x14ac:dyDescent="0.25">
      <c r="C18472" s="12"/>
      <c r="D18472" s="7"/>
      <c r="P18472" s="14"/>
      <c r="Q18472" s="13"/>
    </row>
    <row r="18473" spans="3:17" x14ac:dyDescent="0.25">
      <c r="C18473" s="12"/>
      <c r="D18473" s="7"/>
      <c r="P18473" s="14"/>
      <c r="Q18473" s="13"/>
    </row>
    <row r="18474" spans="3:17" x14ac:dyDescent="0.25">
      <c r="C18474" s="12"/>
      <c r="D18474" s="7"/>
      <c r="P18474" s="14"/>
      <c r="Q18474" s="13"/>
    </row>
    <row r="18475" spans="3:17" x14ac:dyDescent="0.25">
      <c r="C18475" s="12"/>
      <c r="D18475" s="7"/>
      <c r="P18475" s="14"/>
      <c r="Q18475" s="13"/>
    </row>
    <row r="18476" spans="3:17" x14ac:dyDescent="0.25">
      <c r="C18476" s="12"/>
      <c r="D18476" s="7"/>
      <c r="P18476" s="14"/>
      <c r="Q18476" s="13"/>
    </row>
    <row r="18477" spans="3:17" x14ac:dyDescent="0.25">
      <c r="C18477" s="12"/>
      <c r="D18477" s="7"/>
      <c r="P18477" s="14"/>
      <c r="Q18477" s="13"/>
    </row>
    <row r="18478" spans="3:17" x14ac:dyDescent="0.25">
      <c r="C18478" s="12"/>
      <c r="D18478" s="7"/>
      <c r="P18478" s="14"/>
      <c r="Q18478" s="13"/>
    </row>
    <row r="18479" spans="3:17" x14ac:dyDescent="0.25">
      <c r="C18479" s="12"/>
      <c r="D18479" s="7"/>
      <c r="P18479" s="14"/>
      <c r="Q18479" s="13"/>
    </row>
    <row r="18480" spans="3:17" x14ac:dyDescent="0.25">
      <c r="C18480" s="12"/>
      <c r="D18480" s="7"/>
      <c r="P18480" s="14"/>
      <c r="Q18480" s="13"/>
    </row>
    <row r="18481" spans="3:17" x14ac:dyDescent="0.25">
      <c r="C18481" s="12"/>
      <c r="D18481" s="7"/>
      <c r="P18481" s="14"/>
      <c r="Q18481" s="13"/>
    </row>
    <row r="18482" spans="3:17" x14ac:dyDescent="0.25">
      <c r="C18482" s="12"/>
      <c r="D18482" s="7"/>
      <c r="P18482" s="14"/>
      <c r="Q18482" s="13"/>
    </row>
    <row r="18483" spans="3:17" x14ac:dyDescent="0.25">
      <c r="C18483" s="12"/>
      <c r="D18483" s="7"/>
      <c r="P18483" s="14"/>
      <c r="Q18483" s="13"/>
    </row>
    <row r="18484" spans="3:17" x14ac:dyDescent="0.25">
      <c r="C18484" s="12"/>
      <c r="D18484" s="7"/>
      <c r="P18484" s="14"/>
      <c r="Q18484" s="13"/>
    </row>
    <row r="18485" spans="3:17" x14ac:dyDescent="0.25">
      <c r="C18485" s="12"/>
      <c r="D18485" s="7"/>
      <c r="P18485" s="14"/>
      <c r="Q18485" s="13"/>
    </row>
    <row r="18486" spans="3:17" x14ac:dyDescent="0.25">
      <c r="C18486" s="12"/>
      <c r="D18486" s="7"/>
      <c r="P18486" s="14"/>
      <c r="Q18486" s="13"/>
    </row>
    <row r="18487" spans="3:17" x14ac:dyDescent="0.25">
      <c r="C18487" s="12"/>
      <c r="D18487" s="7"/>
      <c r="P18487" s="14"/>
      <c r="Q18487" s="13"/>
    </row>
    <row r="18488" spans="3:17" x14ac:dyDescent="0.25">
      <c r="C18488" s="12"/>
      <c r="D18488" s="7"/>
      <c r="P18488" s="14"/>
      <c r="Q18488" s="13"/>
    </row>
    <row r="18489" spans="3:17" x14ac:dyDescent="0.25">
      <c r="C18489" s="12"/>
      <c r="D18489" s="7"/>
      <c r="P18489" s="14"/>
      <c r="Q18489" s="13"/>
    </row>
    <row r="18490" spans="3:17" x14ac:dyDescent="0.25">
      <c r="C18490" s="12"/>
      <c r="D18490" s="7"/>
      <c r="P18490" s="14"/>
      <c r="Q18490" s="13"/>
    </row>
    <row r="18491" spans="3:17" x14ac:dyDescent="0.25">
      <c r="C18491" s="12"/>
      <c r="D18491" s="7"/>
      <c r="P18491" s="14"/>
      <c r="Q18491" s="13"/>
    </row>
    <row r="18492" spans="3:17" x14ac:dyDescent="0.25">
      <c r="C18492" s="12"/>
      <c r="D18492" s="7"/>
      <c r="P18492" s="14"/>
      <c r="Q18492" s="13"/>
    </row>
    <row r="18493" spans="3:17" x14ac:dyDescent="0.25">
      <c r="C18493" s="12"/>
      <c r="D18493" s="7"/>
      <c r="P18493" s="14"/>
      <c r="Q18493" s="13"/>
    </row>
    <row r="18494" spans="3:17" x14ac:dyDescent="0.25">
      <c r="C18494" s="12"/>
      <c r="D18494" s="7"/>
      <c r="P18494" s="14"/>
      <c r="Q18494" s="13"/>
    </row>
    <row r="18495" spans="3:17" x14ac:dyDescent="0.25">
      <c r="C18495" s="12"/>
      <c r="D18495" s="7"/>
      <c r="P18495" s="14"/>
      <c r="Q18495" s="13"/>
    </row>
    <row r="18496" spans="3:17" x14ac:dyDescent="0.25">
      <c r="C18496" s="12"/>
      <c r="D18496" s="7"/>
      <c r="P18496" s="14"/>
      <c r="Q18496" s="13"/>
    </row>
    <row r="18497" spans="3:17" x14ac:dyDescent="0.25">
      <c r="C18497" s="12"/>
      <c r="D18497" s="7"/>
      <c r="P18497" s="14"/>
      <c r="Q18497" s="13"/>
    </row>
    <row r="18498" spans="3:17" x14ac:dyDescent="0.25">
      <c r="C18498" s="12"/>
      <c r="D18498" s="7"/>
      <c r="P18498" s="14"/>
      <c r="Q18498" s="13"/>
    </row>
    <row r="18499" spans="3:17" x14ac:dyDescent="0.25">
      <c r="C18499" s="12"/>
      <c r="D18499" s="7"/>
      <c r="P18499" s="14"/>
      <c r="Q18499" s="13"/>
    </row>
    <row r="18500" spans="3:17" x14ac:dyDescent="0.25">
      <c r="C18500" s="12"/>
      <c r="D18500" s="7"/>
      <c r="P18500" s="14"/>
      <c r="Q18500" s="13"/>
    </row>
    <row r="18501" spans="3:17" x14ac:dyDescent="0.25">
      <c r="C18501" s="12"/>
      <c r="D18501" s="7"/>
      <c r="P18501" s="14"/>
      <c r="Q18501" s="13"/>
    </row>
    <row r="18502" spans="3:17" x14ac:dyDescent="0.25">
      <c r="C18502" s="12"/>
      <c r="D18502" s="7"/>
      <c r="P18502" s="14"/>
      <c r="Q18502" s="13"/>
    </row>
    <row r="18503" spans="3:17" x14ac:dyDescent="0.25">
      <c r="C18503" s="12"/>
      <c r="D18503" s="7"/>
      <c r="P18503" s="14"/>
      <c r="Q18503" s="13"/>
    </row>
    <row r="18504" spans="3:17" x14ac:dyDescent="0.25">
      <c r="C18504" s="12"/>
      <c r="D18504" s="7"/>
      <c r="P18504" s="14"/>
      <c r="Q18504" s="13"/>
    </row>
    <row r="18505" spans="3:17" x14ac:dyDescent="0.25">
      <c r="C18505" s="12"/>
      <c r="D18505" s="7"/>
      <c r="P18505" s="14"/>
      <c r="Q18505" s="13"/>
    </row>
    <row r="18506" spans="3:17" x14ac:dyDescent="0.25">
      <c r="C18506" s="12"/>
      <c r="D18506" s="7"/>
      <c r="P18506" s="14"/>
      <c r="Q18506" s="13"/>
    </row>
    <row r="18507" spans="3:17" x14ac:dyDescent="0.25">
      <c r="C18507" s="12"/>
      <c r="D18507" s="7"/>
      <c r="P18507" s="14"/>
      <c r="Q18507" s="13"/>
    </row>
    <row r="18508" spans="3:17" x14ac:dyDescent="0.25">
      <c r="C18508" s="12"/>
      <c r="D18508" s="7"/>
      <c r="P18508" s="14"/>
      <c r="Q18508" s="13"/>
    </row>
    <row r="18509" spans="3:17" x14ac:dyDescent="0.25">
      <c r="C18509" s="12"/>
      <c r="D18509" s="7"/>
      <c r="P18509" s="14"/>
      <c r="Q18509" s="13"/>
    </row>
    <row r="18510" spans="3:17" x14ac:dyDescent="0.25">
      <c r="C18510" s="12"/>
      <c r="D18510" s="7"/>
      <c r="P18510" s="14"/>
      <c r="Q18510" s="13"/>
    </row>
    <row r="18511" spans="3:17" x14ac:dyDescent="0.25">
      <c r="C18511" s="12"/>
      <c r="D18511" s="7"/>
      <c r="P18511" s="14"/>
      <c r="Q18511" s="13"/>
    </row>
    <row r="18512" spans="3:17" x14ac:dyDescent="0.25">
      <c r="C18512" s="12"/>
      <c r="D18512" s="7"/>
      <c r="P18512" s="14"/>
      <c r="Q18512" s="13"/>
    </row>
    <row r="18513" spans="3:17" x14ac:dyDescent="0.25">
      <c r="C18513" s="12"/>
      <c r="D18513" s="7"/>
      <c r="P18513" s="14"/>
      <c r="Q18513" s="13"/>
    </row>
    <row r="18514" spans="3:17" x14ac:dyDescent="0.25">
      <c r="C18514" s="12"/>
      <c r="D18514" s="7"/>
      <c r="P18514" s="14"/>
      <c r="Q18514" s="13"/>
    </row>
    <row r="18515" spans="3:17" x14ac:dyDescent="0.25">
      <c r="C18515" s="12"/>
      <c r="D18515" s="7"/>
      <c r="P18515" s="14"/>
      <c r="Q18515" s="13"/>
    </row>
    <row r="18516" spans="3:17" x14ac:dyDescent="0.25">
      <c r="C18516" s="12"/>
      <c r="D18516" s="7"/>
      <c r="P18516" s="14"/>
      <c r="Q18516" s="13"/>
    </row>
    <row r="18517" spans="3:17" x14ac:dyDescent="0.25">
      <c r="C18517" s="12"/>
      <c r="D18517" s="7"/>
      <c r="P18517" s="14"/>
      <c r="Q18517" s="13"/>
    </row>
    <row r="18518" spans="3:17" x14ac:dyDescent="0.25">
      <c r="C18518" s="12"/>
      <c r="D18518" s="7"/>
      <c r="P18518" s="14"/>
      <c r="Q18518" s="13"/>
    </row>
    <row r="18519" spans="3:17" x14ac:dyDescent="0.25">
      <c r="C18519" s="12"/>
      <c r="D18519" s="7"/>
      <c r="P18519" s="14"/>
      <c r="Q18519" s="13"/>
    </row>
    <row r="18520" spans="3:17" x14ac:dyDescent="0.25">
      <c r="C18520" s="12"/>
      <c r="D18520" s="7"/>
      <c r="P18520" s="14"/>
      <c r="Q18520" s="13"/>
    </row>
    <row r="18521" spans="3:17" x14ac:dyDescent="0.25">
      <c r="C18521" s="12"/>
      <c r="D18521" s="7"/>
      <c r="P18521" s="14"/>
      <c r="Q18521" s="13"/>
    </row>
    <row r="18522" spans="3:17" x14ac:dyDescent="0.25">
      <c r="C18522" s="12"/>
      <c r="D18522" s="7"/>
      <c r="P18522" s="14"/>
      <c r="Q18522" s="13"/>
    </row>
    <row r="18523" spans="3:17" x14ac:dyDescent="0.25">
      <c r="C18523" s="12"/>
      <c r="D18523" s="7"/>
      <c r="P18523" s="14"/>
      <c r="Q18523" s="13"/>
    </row>
    <row r="18524" spans="3:17" x14ac:dyDescent="0.25">
      <c r="C18524" s="12"/>
      <c r="D18524" s="7"/>
      <c r="P18524" s="14"/>
      <c r="Q18524" s="13"/>
    </row>
    <row r="18525" spans="3:17" x14ac:dyDescent="0.25">
      <c r="C18525" s="12"/>
      <c r="D18525" s="7"/>
      <c r="P18525" s="14"/>
      <c r="Q18525" s="13"/>
    </row>
    <row r="18526" spans="3:17" x14ac:dyDescent="0.25">
      <c r="C18526" s="12"/>
      <c r="D18526" s="7"/>
      <c r="P18526" s="14"/>
      <c r="Q18526" s="13"/>
    </row>
    <row r="18527" spans="3:17" x14ac:dyDescent="0.25">
      <c r="C18527" s="12"/>
      <c r="D18527" s="7"/>
      <c r="P18527" s="14"/>
      <c r="Q18527" s="13"/>
    </row>
    <row r="18528" spans="3:17" x14ac:dyDescent="0.25">
      <c r="C18528" s="12"/>
      <c r="D18528" s="7"/>
      <c r="P18528" s="14"/>
      <c r="Q18528" s="13"/>
    </row>
    <row r="18529" spans="3:17" x14ac:dyDescent="0.25">
      <c r="C18529" s="12"/>
      <c r="D18529" s="7"/>
      <c r="P18529" s="14"/>
      <c r="Q18529" s="13"/>
    </row>
    <row r="18530" spans="3:17" x14ac:dyDescent="0.25">
      <c r="C18530" s="12"/>
      <c r="D18530" s="7"/>
      <c r="P18530" s="14"/>
      <c r="Q18530" s="13"/>
    </row>
    <row r="18531" spans="3:17" x14ac:dyDescent="0.25">
      <c r="C18531" s="12"/>
      <c r="D18531" s="7"/>
      <c r="P18531" s="14"/>
      <c r="Q18531" s="13"/>
    </row>
    <row r="18532" spans="3:17" x14ac:dyDescent="0.25">
      <c r="C18532" s="12"/>
      <c r="D18532" s="7"/>
      <c r="P18532" s="14"/>
      <c r="Q18532" s="13"/>
    </row>
    <row r="18533" spans="3:17" x14ac:dyDescent="0.25">
      <c r="C18533" s="12"/>
      <c r="D18533" s="7"/>
      <c r="P18533" s="14"/>
      <c r="Q18533" s="13"/>
    </row>
    <row r="18534" spans="3:17" x14ac:dyDescent="0.25">
      <c r="C18534" s="12"/>
      <c r="D18534" s="7"/>
      <c r="P18534" s="14"/>
      <c r="Q18534" s="13"/>
    </row>
    <row r="18535" spans="3:17" x14ac:dyDescent="0.25">
      <c r="C18535" s="12"/>
      <c r="D18535" s="7"/>
      <c r="P18535" s="14"/>
      <c r="Q18535" s="13"/>
    </row>
    <row r="18536" spans="3:17" x14ac:dyDescent="0.25">
      <c r="C18536" s="12"/>
      <c r="D18536" s="7"/>
      <c r="P18536" s="14"/>
      <c r="Q18536" s="13"/>
    </row>
    <row r="18537" spans="3:17" x14ac:dyDescent="0.25">
      <c r="C18537" s="12"/>
      <c r="D18537" s="7"/>
      <c r="P18537" s="14"/>
      <c r="Q18537" s="13"/>
    </row>
    <row r="18538" spans="3:17" x14ac:dyDescent="0.25">
      <c r="C18538" s="12"/>
      <c r="D18538" s="7"/>
      <c r="P18538" s="14"/>
      <c r="Q18538" s="13"/>
    </row>
    <row r="18539" spans="3:17" x14ac:dyDescent="0.25">
      <c r="C18539" s="12"/>
      <c r="D18539" s="7"/>
      <c r="P18539" s="14"/>
      <c r="Q18539" s="13"/>
    </row>
    <row r="18540" spans="3:17" x14ac:dyDescent="0.25">
      <c r="C18540" s="12"/>
      <c r="D18540" s="7"/>
      <c r="P18540" s="14"/>
      <c r="Q18540" s="13"/>
    </row>
    <row r="18541" spans="3:17" x14ac:dyDescent="0.25">
      <c r="C18541" s="12"/>
      <c r="D18541" s="7"/>
      <c r="P18541" s="14"/>
      <c r="Q18541" s="13"/>
    </row>
    <row r="18542" spans="3:17" x14ac:dyDescent="0.25">
      <c r="C18542" s="12"/>
      <c r="D18542" s="7"/>
      <c r="P18542" s="14"/>
      <c r="Q18542" s="13"/>
    </row>
    <row r="18543" spans="3:17" x14ac:dyDescent="0.25">
      <c r="C18543" s="12"/>
      <c r="D18543" s="7"/>
      <c r="P18543" s="14"/>
      <c r="Q18543" s="13"/>
    </row>
    <row r="18544" spans="3:17" x14ac:dyDescent="0.25">
      <c r="C18544" s="12"/>
      <c r="D18544" s="7"/>
      <c r="P18544" s="14"/>
      <c r="Q18544" s="13"/>
    </row>
    <row r="18545" spans="3:17" x14ac:dyDescent="0.25">
      <c r="C18545" s="12"/>
      <c r="D18545" s="7"/>
      <c r="P18545" s="14"/>
      <c r="Q18545" s="13"/>
    </row>
    <row r="18546" spans="3:17" x14ac:dyDescent="0.25">
      <c r="C18546" s="12"/>
      <c r="D18546" s="7"/>
      <c r="P18546" s="14"/>
      <c r="Q18546" s="13"/>
    </row>
    <row r="18547" spans="3:17" x14ac:dyDescent="0.25">
      <c r="C18547" s="12"/>
      <c r="D18547" s="7"/>
      <c r="P18547" s="14"/>
      <c r="Q18547" s="13"/>
    </row>
    <row r="18548" spans="3:17" x14ac:dyDescent="0.25">
      <c r="C18548" s="12"/>
      <c r="D18548" s="7"/>
      <c r="P18548" s="14"/>
      <c r="Q18548" s="13"/>
    </row>
    <row r="18549" spans="3:17" x14ac:dyDescent="0.25">
      <c r="C18549" s="12"/>
      <c r="D18549" s="7"/>
      <c r="P18549" s="14"/>
      <c r="Q18549" s="13"/>
    </row>
    <row r="18550" spans="3:17" x14ac:dyDescent="0.25">
      <c r="C18550" s="12"/>
      <c r="D18550" s="7"/>
      <c r="P18550" s="14"/>
      <c r="Q18550" s="13"/>
    </row>
    <row r="18551" spans="3:17" x14ac:dyDescent="0.25">
      <c r="C18551" s="12"/>
      <c r="D18551" s="7"/>
      <c r="P18551" s="14"/>
      <c r="Q18551" s="13"/>
    </row>
    <row r="18552" spans="3:17" x14ac:dyDescent="0.25">
      <c r="C18552" s="12"/>
      <c r="D18552" s="7"/>
      <c r="P18552" s="14"/>
      <c r="Q18552" s="13"/>
    </row>
    <row r="18553" spans="3:17" x14ac:dyDescent="0.25">
      <c r="C18553" s="12"/>
      <c r="D18553" s="7"/>
      <c r="P18553" s="14"/>
      <c r="Q18553" s="13"/>
    </row>
    <row r="18554" spans="3:17" x14ac:dyDescent="0.25">
      <c r="C18554" s="12"/>
      <c r="D18554" s="7"/>
      <c r="P18554" s="14"/>
      <c r="Q18554" s="13"/>
    </row>
    <row r="18555" spans="3:17" x14ac:dyDescent="0.25">
      <c r="C18555" s="12"/>
      <c r="D18555" s="7"/>
      <c r="P18555" s="14"/>
      <c r="Q18555" s="13"/>
    </row>
    <row r="18556" spans="3:17" x14ac:dyDescent="0.25">
      <c r="C18556" s="12"/>
      <c r="D18556" s="7"/>
      <c r="P18556" s="14"/>
      <c r="Q18556" s="13"/>
    </row>
    <row r="18557" spans="3:17" x14ac:dyDescent="0.25">
      <c r="C18557" s="12"/>
      <c r="D18557" s="7"/>
      <c r="P18557" s="14"/>
      <c r="Q18557" s="13"/>
    </row>
    <row r="18558" spans="3:17" x14ac:dyDescent="0.25">
      <c r="C18558" s="12"/>
      <c r="D18558" s="7"/>
      <c r="P18558" s="14"/>
      <c r="Q18558" s="13"/>
    </row>
    <row r="18559" spans="3:17" x14ac:dyDescent="0.25">
      <c r="C18559" s="12"/>
      <c r="D18559" s="7"/>
      <c r="P18559" s="14"/>
      <c r="Q18559" s="13"/>
    </row>
    <row r="18560" spans="3:17" x14ac:dyDescent="0.25">
      <c r="C18560" s="12"/>
      <c r="D18560" s="7"/>
      <c r="P18560" s="14"/>
      <c r="Q18560" s="13"/>
    </row>
    <row r="18561" spans="3:17" x14ac:dyDescent="0.25">
      <c r="C18561" s="12"/>
      <c r="D18561" s="7"/>
      <c r="P18561" s="14"/>
      <c r="Q18561" s="13"/>
    </row>
    <row r="18562" spans="3:17" x14ac:dyDescent="0.25">
      <c r="C18562" s="12"/>
      <c r="D18562" s="7"/>
      <c r="P18562" s="14"/>
      <c r="Q18562" s="13"/>
    </row>
    <row r="18563" spans="3:17" x14ac:dyDescent="0.25">
      <c r="C18563" s="12"/>
      <c r="D18563" s="7"/>
      <c r="P18563" s="14"/>
      <c r="Q18563" s="13"/>
    </row>
    <row r="18564" spans="3:17" x14ac:dyDescent="0.25">
      <c r="C18564" s="12"/>
      <c r="D18564" s="7"/>
      <c r="P18564" s="14"/>
      <c r="Q18564" s="13"/>
    </row>
    <row r="18565" spans="3:17" x14ac:dyDescent="0.25">
      <c r="C18565" s="12"/>
      <c r="D18565" s="7"/>
      <c r="P18565" s="14"/>
      <c r="Q18565" s="13"/>
    </row>
    <row r="18566" spans="3:17" x14ac:dyDescent="0.25">
      <c r="C18566" s="12"/>
      <c r="D18566" s="7"/>
      <c r="P18566" s="14"/>
      <c r="Q18566" s="13"/>
    </row>
    <row r="18567" spans="3:17" x14ac:dyDescent="0.25">
      <c r="C18567" s="12"/>
      <c r="D18567" s="7"/>
      <c r="P18567" s="14"/>
      <c r="Q18567" s="13"/>
    </row>
    <row r="18568" spans="3:17" x14ac:dyDescent="0.25">
      <c r="C18568" s="12"/>
      <c r="D18568" s="7"/>
      <c r="P18568" s="14"/>
      <c r="Q18568" s="13"/>
    </row>
    <row r="18569" spans="3:17" x14ac:dyDescent="0.25">
      <c r="C18569" s="12"/>
      <c r="D18569" s="7"/>
      <c r="P18569" s="14"/>
      <c r="Q18569" s="13"/>
    </row>
    <row r="18570" spans="3:17" x14ac:dyDescent="0.25">
      <c r="C18570" s="12"/>
      <c r="D18570" s="7"/>
      <c r="P18570" s="14"/>
      <c r="Q18570" s="13"/>
    </row>
    <row r="18571" spans="3:17" x14ac:dyDescent="0.25">
      <c r="C18571" s="12"/>
      <c r="D18571" s="7"/>
      <c r="P18571" s="14"/>
      <c r="Q18571" s="13"/>
    </row>
    <row r="18572" spans="3:17" x14ac:dyDescent="0.25">
      <c r="C18572" s="12"/>
      <c r="D18572" s="7"/>
      <c r="P18572" s="14"/>
      <c r="Q18572" s="13"/>
    </row>
    <row r="18573" spans="3:17" x14ac:dyDescent="0.25">
      <c r="C18573" s="12"/>
      <c r="D18573" s="7"/>
      <c r="P18573" s="14"/>
      <c r="Q18573" s="13"/>
    </row>
    <row r="18574" spans="3:17" x14ac:dyDescent="0.25">
      <c r="C18574" s="12"/>
      <c r="D18574" s="7"/>
      <c r="P18574" s="14"/>
      <c r="Q18574" s="13"/>
    </row>
    <row r="18575" spans="3:17" x14ac:dyDescent="0.25">
      <c r="C18575" s="12"/>
      <c r="D18575" s="7"/>
      <c r="P18575" s="14"/>
      <c r="Q18575" s="13"/>
    </row>
    <row r="18576" spans="3:17" x14ac:dyDescent="0.25">
      <c r="C18576" s="12"/>
      <c r="D18576" s="7"/>
      <c r="P18576" s="14"/>
      <c r="Q18576" s="13"/>
    </row>
    <row r="18577" spans="3:17" x14ac:dyDescent="0.25">
      <c r="C18577" s="12"/>
      <c r="D18577" s="7"/>
      <c r="P18577" s="14"/>
      <c r="Q18577" s="13"/>
    </row>
    <row r="18578" spans="3:17" x14ac:dyDescent="0.25">
      <c r="C18578" s="12"/>
      <c r="D18578" s="7"/>
      <c r="P18578" s="14"/>
      <c r="Q18578" s="13"/>
    </row>
    <row r="18579" spans="3:17" x14ac:dyDescent="0.25">
      <c r="C18579" s="12"/>
      <c r="D18579" s="7"/>
      <c r="P18579" s="14"/>
      <c r="Q18579" s="13"/>
    </row>
    <row r="18580" spans="3:17" x14ac:dyDescent="0.25">
      <c r="C18580" s="12"/>
      <c r="D18580" s="7"/>
      <c r="P18580" s="14"/>
      <c r="Q18580" s="13"/>
    </row>
    <row r="18581" spans="3:17" x14ac:dyDescent="0.25">
      <c r="C18581" s="12"/>
      <c r="D18581" s="7"/>
      <c r="P18581" s="14"/>
      <c r="Q18581" s="13"/>
    </row>
    <row r="18582" spans="3:17" x14ac:dyDescent="0.25">
      <c r="C18582" s="12"/>
      <c r="D18582" s="7"/>
      <c r="P18582" s="14"/>
      <c r="Q18582" s="13"/>
    </row>
    <row r="18583" spans="3:17" x14ac:dyDescent="0.25">
      <c r="C18583" s="12"/>
      <c r="D18583" s="7"/>
      <c r="P18583" s="14"/>
      <c r="Q18583" s="13"/>
    </row>
    <row r="18584" spans="3:17" x14ac:dyDescent="0.25">
      <c r="C18584" s="12"/>
      <c r="D18584" s="7"/>
      <c r="P18584" s="14"/>
      <c r="Q18584" s="13"/>
    </row>
    <row r="18585" spans="3:17" x14ac:dyDescent="0.25">
      <c r="C18585" s="12"/>
      <c r="D18585" s="7"/>
      <c r="P18585" s="14"/>
      <c r="Q18585" s="13"/>
    </row>
    <row r="18586" spans="3:17" x14ac:dyDescent="0.25">
      <c r="C18586" s="12"/>
      <c r="D18586" s="7"/>
      <c r="P18586" s="14"/>
      <c r="Q18586" s="13"/>
    </row>
    <row r="18587" spans="3:17" x14ac:dyDescent="0.25">
      <c r="C18587" s="12"/>
      <c r="D18587" s="7"/>
      <c r="P18587" s="14"/>
      <c r="Q18587" s="13"/>
    </row>
    <row r="18588" spans="3:17" x14ac:dyDescent="0.25">
      <c r="C18588" s="12"/>
      <c r="D18588" s="7"/>
      <c r="P18588" s="14"/>
      <c r="Q18588" s="13"/>
    </row>
    <row r="18589" spans="3:17" x14ac:dyDescent="0.25">
      <c r="C18589" s="12"/>
      <c r="D18589" s="7"/>
      <c r="P18589" s="14"/>
      <c r="Q18589" s="13"/>
    </row>
    <row r="18590" spans="3:17" x14ac:dyDescent="0.25">
      <c r="C18590" s="12"/>
      <c r="D18590" s="7"/>
      <c r="P18590" s="14"/>
      <c r="Q18590" s="13"/>
    </row>
    <row r="18591" spans="3:17" x14ac:dyDescent="0.25">
      <c r="C18591" s="12"/>
      <c r="D18591" s="7"/>
      <c r="P18591" s="14"/>
      <c r="Q18591" s="13"/>
    </row>
    <row r="18592" spans="3:17" x14ac:dyDescent="0.25">
      <c r="C18592" s="12"/>
      <c r="D18592" s="7"/>
      <c r="P18592" s="14"/>
      <c r="Q18592" s="13"/>
    </row>
    <row r="18593" spans="3:17" x14ac:dyDescent="0.25">
      <c r="C18593" s="12"/>
      <c r="D18593" s="7"/>
      <c r="P18593" s="14"/>
      <c r="Q18593" s="13"/>
    </row>
    <row r="18594" spans="3:17" x14ac:dyDescent="0.25">
      <c r="C18594" s="12"/>
      <c r="D18594" s="7"/>
      <c r="P18594" s="14"/>
      <c r="Q18594" s="13"/>
    </row>
    <row r="18595" spans="3:17" x14ac:dyDescent="0.25">
      <c r="C18595" s="12"/>
      <c r="D18595" s="7"/>
      <c r="P18595" s="14"/>
      <c r="Q18595" s="13"/>
    </row>
    <row r="18596" spans="3:17" x14ac:dyDescent="0.25">
      <c r="C18596" s="12"/>
      <c r="D18596" s="7"/>
      <c r="P18596" s="14"/>
      <c r="Q18596" s="13"/>
    </row>
    <row r="18597" spans="3:17" x14ac:dyDescent="0.25">
      <c r="C18597" s="12"/>
      <c r="D18597" s="7"/>
      <c r="P18597" s="14"/>
      <c r="Q18597" s="13"/>
    </row>
    <row r="18598" spans="3:17" x14ac:dyDescent="0.25">
      <c r="C18598" s="12"/>
      <c r="D18598" s="7"/>
      <c r="P18598" s="14"/>
      <c r="Q18598" s="13"/>
    </row>
    <row r="18599" spans="3:17" x14ac:dyDescent="0.25">
      <c r="C18599" s="12"/>
      <c r="D18599" s="7"/>
      <c r="P18599" s="14"/>
      <c r="Q18599" s="13"/>
    </row>
    <row r="18600" spans="3:17" x14ac:dyDescent="0.25">
      <c r="C18600" s="12"/>
      <c r="D18600" s="7"/>
      <c r="P18600" s="14"/>
      <c r="Q18600" s="13"/>
    </row>
    <row r="18601" spans="3:17" x14ac:dyDescent="0.25">
      <c r="C18601" s="12"/>
      <c r="D18601" s="7"/>
      <c r="P18601" s="14"/>
      <c r="Q18601" s="13"/>
    </row>
    <row r="18602" spans="3:17" x14ac:dyDescent="0.25">
      <c r="C18602" s="12"/>
      <c r="D18602" s="7"/>
      <c r="P18602" s="14"/>
      <c r="Q18602" s="13"/>
    </row>
    <row r="18603" spans="3:17" x14ac:dyDescent="0.25">
      <c r="C18603" s="12"/>
      <c r="D18603" s="7"/>
      <c r="P18603" s="14"/>
      <c r="Q18603" s="13"/>
    </row>
    <row r="18604" spans="3:17" x14ac:dyDescent="0.25">
      <c r="C18604" s="12"/>
      <c r="D18604" s="7"/>
      <c r="P18604" s="14"/>
      <c r="Q18604" s="13"/>
    </row>
    <row r="18605" spans="3:17" x14ac:dyDescent="0.25">
      <c r="C18605" s="12"/>
      <c r="D18605" s="7"/>
      <c r="P18605" s="14"/>
      <c r="Q18605" s="13"/>
    </row>
    <row r="18606" spans="3:17" x14ac:dyDescent="0.25">
      <c r="C18606" s="12"/>
      <c r="D18606" s="7"/>
      <c r="P18606" s="14"/>
      <c r="Q18606" s="13"/>
    </row>
    <row r="18607" spans="3:17" x14ac:dyDescent="0.25">
      <c r="C18607" s="12"/>
      <c r="D18607" s="7"/>
      <c r="P18607" s="14"/>
      <c r="Q18607" s="13"/>
    </row>
    <row r="18608" spans="3:17" x14ac:dyDescent="0.25">
      <c r="C18608" s="12"/>
      <c r="D18608" s="7"/>
      <c r="P18608" s="14"/>
      <c r="Q18608" s="13"/>
    </row>
    <row r="18609" spans="3:17" x14ac:dyDescent="0.25">
      <c r="C18609" s="12"/>
      <c r="D18609" s="7"/>
      <c r="P18609" s="14"/>
      <c r="Q18609" s="13"/>
    </row>
    <row r="18610" spans="3:17" x14ac:dyDescent="0.25">
      <c r="C18610" s="12"/>
      <c r="D18610" s="7"/>
      <c r="P18610" s="14"/>
      <c r="Q18610" s="13"/>
    </row>
    <row r="18611" spans="3:17" x14ac:dyDescent="0.25">
      <c r="C18611" s="12"/>
      <c r="D18611" s="7"/>
      <c r="P18611" s="14"/>
      <c r="Q18611" s="13"/>
    </row>
    <row r="18612" spans="3:17" x14ac:dyDescent="0.25">
      <c r="C18612" s="12"/>
      <c r="D18612" s="7"/>
      <c r="P18612" s="14"/>
      <c r="Q18612" s="13"/>
    </row>
    <row r="18613" spans="3:17" x14ac:dyDescent="0.25">
      <c r="C18613" s="12"/>
      <c r="D18613" s="7"/>
      <c r="P18613" s="14"/>
      <c r="Q18613" s="13"/>
    </row>
    <row r="18614" spans="3:17" x14ac:dyDescent="0.25">
      <c r="C18614" s="12"/>
      <c r="D18614" s="7"/>
      <c r="P18614" s="14"/>
      <c r="Q18614" s="13"/>
    </row>
    <row r="18615" spans="3:17" x14ac:dyDescent="0.25">
      <c r="C18615" s="12"/>
      <c r="D18615" s="7"/>
      <c r="P18615" s="14"/>
      <c r="Q18615" s="13"/>
    </row>
    <row r="18616" spans="3:17" x14ac:dyDescent="0.25">
      <c r="C18616" s="12"/>
      <c r="D18616" s="7"/>
      <c r="P18616" s="14"/>
      <c r="Q18616" s="13"/>
    </row>
    <row r="18617" spans="3:17" x14ac:dyDescent="0.25">
      <c r="C18617" s="12"/>
      <c r="D18617" s="7"/>
      <c r="P18617" s="14"/>
      <c r="Q18617" s="13"/>
    </row>
    <row r="18618" spans="3:17" x14ac:dyDescent="0.25">
      <c r="C18618" s="12"/>
      <c r="D18618" s="7"/>
      <c r="P18618" s="14"/>
      <c r="Q18618" s="13"/>
    </row>
    <row r="18619" spans="3:17" x14ac:dyDescent="0.25">
      <c r="C18619" s="12"/>
      <c r="D18619" s="7"/>
      <c r="P18619" s="14"/>
      <c r="Q18619" s="13"/>
    </row>
    <row r="18620" spans="3:17" x14ac:dyDescent="0.25">
      <c r="C18620" s="12"/>
      <c r="D18620" s="7"/>
      <c r="P18620" s="14"/>
      <c r="Q18620" s="13"/>
    </row>
    <row r="18621" spans="3:17" x14ac:dyDescent="0.25">
      <c r="C18621" s="12"/>
      <c r="D18621" s="7"/>
      <c r="P18621" s="14"/>
      <c r="Q18621" s="13"/>
    </row>
    <row r="18622" spans="3:17" x14ac:dyDescent="0.25">
      <c r="C18622" s="12"/>
      <c r="D18622" s="7"/>
      <c r="P18622" s="14"/>
      <c r="Q18622" s="13"/>
    </row>
    <row r="18623" spans="3:17" x14ac:dyDescent="0.25">
      <c r="C18623" s="12"/>
      <c r="D18623" s="7"/>
      <c r="P18623" s="14"/>
      <c r="Q18623" s="13"/>
    </row>
    <row r="18624" spans="3:17" x14ac:dyDescent="0.25">
      <c r="C18624" s="12"/>
      <c r="D18624" s="7"/>
      <c r="P18624" s="14"/>
      <c r="Q18624" s="13"/>
    </row>
    <row r="18625" spans="3:17" x14ac:dyDescent="0.25">
      <c r="C18625" s="12"/>
      <c r="D18625" s="7"/>
      <c r="P18625" s="14"/>
      <c r="Q18625" s="13"/>
    </row>
    <row r="18626" spans="3:17" x14ac:dyDescent="0.25">
      <c r="C18626" s="12"/>
      <c r="D18626" s="7"/>
      <c r="P18626" s="14"/>
      <c r="Q18626" s="13"/>
    </row>
    <row r="18627" spans="3:17" x14ac:dyDescent="0.25">
      <c r="C18627" s="12"/>
      <c r="D18627" s="7"/>
      <c r="P18627" s="14"/>
      <c r="Q18627" s="13"/>
    </row>
    <row r="18628" spans="3:17" x14ac:dyDescent="0.25">
      <c r="C18628" s="12"/>
      <c r="D18628" s="7"/>
      <c r="P18628" s="14"/>
      <c r="Q18628" s="13"/>
    </row>
    <row r="18629" spans="3:17" x14ac:dyDescent="0.25">
      <c r="C18629" s="12"/>
      <c r="D18629" s="7"/>
      <c r="P18629" s="14"/>
      <c r="Q18629" s="13"/>
    </row>
    <row r="18630" spans="3:17" x14ac:dyDescent="0.25">
      <c r="C18630" s="12"/>
      <c r="D18630" s="7"/>
      <c r="P18630" s="14"/>
      <c r="Q18630" s="13"/>
    </row>
    <row r="18631" spans="3:17" x14ac:dyDescent="0.25">
      <c r="C18631" s="12"/>
      <c r="D18631" s="7"/>
      <c r="P18631" s="14"/>
      <c r="Q18631" s="13"/>
    </row>
    <row r="18632" spans="3:17" x14ac:dyDescent="0.25">
      <c r="C18632" s="12"/>
      <c r="D18632" s="7"/>
      <c r="P18632" s="14"/>
      <c r="Q18632" s="13"/>
    </row>
    <row r="18633" spans="3:17" x14ac:dyDescent="0.25">
      <c r="C18633" s="12"/>
      <c r="D18633" s="7"/>
      <c r="P18633" s="14"/>
      <c r="Q18633" s="13"/>
    </row>
    <row r="18634" spans="3:17" x14ac:dyDescent="0.25">
      <c r="C18634" s="12"/>
      <c r="D18634" s="7"/>
      <c r="P18634" s="14"/>
      <c r="Q18634" s="13"/>
    </row>
    <row r="18635" spans="3:17" x14ac:dyDescent="0.25">
      <c r="C18635" s="12"/>
      <c r="D18635" s="7"/>
      <c r="P18635" s="14"/>
      <c r="Q18635" s="13"/>
    </row>
    <row r="18636" spans="3:17" x14ac:dyDescent="0.25">
      <c r="C18636" s="12"/>
      <c r="D18636" s="7"/>
      <c r="P18636" s="14"/>
      <c r="Q18636" s="13"/>
    </row>
    <row r="18637" spans="3:17" x14ac:dyDescent="0.25">
      <c r="C18637" s="12"/>
      <c r="D18637" s="7"/>
      <c r="P18637" s="14"/>
      <c r="Q18637" s="13"/>
    </row>
    <row r="18638" spans="3:17" x14ac:dyDescent="0.25">
      <c r="C18638" s="12"/>
      <c r="D18638" s="7"/>
      <c r="P18638" s="14"/>
      <c r="Q18638" s="13"/>
    </row>
    <row r="18639" spans="3:17" x14ac:dyDescent="0.25">
      <c r="C18639" s="12"/>
      <c r="D18639" s="7"/>
      <c r="P18639" s="14"/>
      <c r="Q18639" s="13"/>
    </row>
    <row r="18640" spans="3:17" x14ac:dyDescent="0.25">
      <c r="C18640" s="12"/>
      <c r="D18640" s="7"/>
      <c r="P18640" s="14"/>
      <c r="Q18640" s="13"/>
    </row>
    <row r="18641" spans="3:17" x14ac:dyDescent="0.25">
      <c r="C18641" s="12"/>
      <c r="D18641" s="7"/>
      <c r="P18641" s="14"/>
      <c r="Q18641" s="13"/>
    </row>
    <row r="18642" spans="3:17" x14ac:dyDescent="0.25">
      <c r="C18642" s="12"/>
      <c r="D18642" s="7"/>
      <c r="P18642" s="14"/>
      <c r="Q18642" s="13"/>
    </row>
    <row r="18643" spans="3:17" x14ac:dyDescent="0.25">
      <c r="C18643" s="12"/>
      <c r="D18643" s="7"/>
      <c r="P18643" s="14"/>
      <c r="Q18643" s="13"/>
    </row>
    <row r="18644" spans="3:17" x14ac:dyDescent="0.25">
      <c r="C18644" s="12"/>
      <c r="D18644" s="7"/>
      <c r="P18644" s="14"/>
      <c r="Q18644" s="13"/>
    </row>
    <row r="18645" spans="3:17" x14ac:dyDescent="0.25">
      <c r="C18645" s="12"/>
      <c r="D18645" s="7"/>
      <c r="P18645" s="14"/>
      <c r="Q18645" s="13"/>
    </row>
    <row r="18646" spans="3:17" x14ac:dyDescent="0.25">
      <c r="C18646" s="12"/>
      <c r="D18646" s="7"/>
      <c r="P18646" s="14"/>
      <c r="Q18646" s="13"/>
    </row>
    <row r="18647" spans="3:17" x14ac:dyDescent="0.25">
      <c r="C18647" s="12"/>
      <c r="D18647" s="7"/>
      <c r="P18647" s="14"/>
      <c r="Q18647" s="13"/>
    </row>
    <row r="18648" spans="3:17" x14ac:dyDescent="0.25">
      <c r="C18648" s="12"/>
      <c r="D18648" s="7"/>
      <c r="P18648" s="14"/>
      <c r="Q18648" s="13"/>
    </row>
    <row r="18649" spans="3:17" x14ac:dyDescent="0.25">
      <c r="C18649" s="12"/>
      <c r="D18649" s="7"/>
      <c r="P18649" s="14"/>
      <c r="Q18649" s="13"/>
    </row>
    <row r="18650" spans="3:17" x14ac:dyDescent="0.25">
      <c r="C18650" s="12"/>
      <c r="D18650" s="7"/>
      <c r="P18650" s="14"/>
      <c r="Q18650" s="13"/>
    </row>
    <row r="18651" spans="3:17" x14ac:dyDescent="0.25">
      <c r="C18651" s="12"/>
      <c r="D18651" s="7"/>
      <c r="P18651" s="14"/>
      <c r="Q18651" s="13"/>
    </row>
    <row r="18652" spans="3:17" x14ac:dyDescent="0.25">
      <c r="C18652" s="12"/>
      <c r="D18652" s="7"/>
      <c r="P18652" s="14"/>
      <c r="Q18652" s="13"/>
    </row>
    <row r="18653" spans="3:17" x14ac:dyDescent="0.25">
      <c r="C18653" s="12"/>
      <c r="D18653" s="7"/>
      <c r="P18653" s="14"/>
      <c r="Q18653" s="13"/>
    </row>
    <row r="18654" spans="3:17" x14ac:dyDescent="0.25">
      <c r="C18654" s="12"/>
      <c r="D18654" s="7"/>
      <c r="P18654" s="14"/>
      <c r="Q18654" s="13"/>
    </row>
    <row r="18655" spans="3:17" x14ac:dyDescent="0.25">
      <c r="C18655" s="12"/>
      <c r="D18655" s="7"/>
      <c r="P18655" s="14"/>
      <c r="Q18655" s="13"/>
    </row>
    <row r="18656" spans="3:17" x14ac:dyDescent="0.25">
      <c r="C18656" s="12"/>
      <c r="D18656" s="7"/>
      <c r="P18656" s="14"/>
      <c r="Q18656" s="13"/>
    </row>
    <row r="18657" spans="3:17" x14ac:dyDescent="0.25">
      <c r="C18657" s="12"/>
      <c r="D18657" s="7"/>
      <c r="P18657" s="14"/>
      <c r="Q18657" s="13"/>
    </row>
    <row r="18658" spans="3:17" x14ac:dyDescent="0.25">
      <c r="C18658" s="12"/>
      <c r="D18658" s="7"/>
      <c r="P18658" s="14"/>
      <c r="Q18658" s="13"/>
    </row>
    <row r="18659" spans="3:17" x14ac:dyDescent="0.25">
      <c r="C18659" s="12"/>
      <c r="D18659" s="7"/>
      <c r="P18659" s="14"/>
      <c r="Q18659" s="13"/>
    </row>
    <row r="18660" spans="3:17" x14ac:dyDescent="0.25">
      <c r="C18660" s="12"/>
      <c r="D18660" s="7"/>
      <c r="P18660" s="14"/>
      <c r="Q18660" s="13"/>
    </row>
    <row r="18661" spans="3:17" x14ac:dyDescent="0.25">
      <c r="C18661" s="12"/>
      <c r="D18661" s="7"/>
      <c r="P18661" s="14"/>
      <c r="Q18661" s="13"/>
    </row>
    <row r="18662" spans="3:17" x14ac:dyDescent="0.25">
      <c r="C18662" s="12"/>
      <c r="D18662" s="7"/>
      <c r="P18662" s="14"/>
      <c r="Q18662" s="13"/>
    </row>
    <row r="18663" spans="3:17" x14ac:dyDescent="0.25">
      <c r="C18663" s="12"/>
      <c r="D18663" s="7"/>
      <c r="P18663" s="14"/>
      <c r="Q18663" s="13"/>
    </row>
    <row r="18664" spans="3:17" x14ac:dyDescent="0.25">
      <c r="C18664" s="12"/>
      <c r="D18664" s="7"/>
      <c r="P18664" s="14"/>
      <c r="Q18664" s="13"/>
    </row>
    <row r="18665" spans="3:17" x14ac:dyDescent="0.25">
      <c r="C18665" s="12"/>
      <c r="D18665" s="7"/>
      <c r="P18665" s="14"/>
      <c r="Q18665" s="13"/>
    </row>
    <row r="18666" spans="3:17" x14ac:dyDescent="0.25">
      <c r="C18666" s="12"/>
      <c r="D18666" s="7"/>
      <c r="P18666" s="14"/>
      <c r="Q18666" s="13"/>
    </row>
    <row r="18667" spans="3:17" x14ac:dyDescent="0.25">
      <c r="C18667" s="12"/>
      <c r="D18667" s="7"/>
      <c r="P18667" s="14"/>
      <c r="Q18667" s="13"/>
    </row>
    <row r="18668" spans="3:17" x14ac:dyDescent="0.25">
      <c r="C18668" s="12"/>
      <c r="D18668" s="7"/>
      <c r="P18668" s="14"/>
      <c r="Q18668" s="13"/>
    </row>
    <row r="18669" spans="3:17" x14ac:dyDescent="0.25">
      <c r="C18669" s="12"/>
      <c r="D18669" s="7"/>
      <c r="P18669" s="14"/>
      <c r="Q18669" s="13"/>
    </row>
    <row r="18670" spans="3:17" x14ac:dyDescent="0.25">
      <c r="C18670" s="12"/>
      <c r="D18670" s="7"/>
      <c r="P18670" s="14"/>
      <c r="Q18670" s="13"/>
    </row>
    <row r="18671" spans="3:17" x14ac:dyDescent="0.25">
      <c r="C18671" s="12"/>
      <c r="D18671" s="7"/>
      <c r="P18671" s="14"/>
      <c r="Q18671" s="13"/>
    </row>
    <row r="18672" spans="3:17" x14ac:dyDescent="0.25">
      <c r="C18672" s="12"/>
      <c r="D18672" s="7"/>
      <c r="P18672" s="14"/>
      <c r="Q18672" s="13"/>
    </row>
    <row r="18673" spans="3:17" x14ac:dyDescent="0.25">
      <c r="C18673" s="12"/>
      <c r="D18673" s="7"/>
      <c r="P18673" s="14"/>
      <c r="Q18673" s="13"/>
    </row>
    <row r="18674" spans="3:17" x14ac:dyDescent="0.25">
      <c r="C18674" s="12"/>
      <c r="D18674" s="7"/>
      <c r="P18674" s="14"/>
      <c r="Q18674" s="13"/>
    </row>
    <row r="18675" spans="3:17" x14ac:dyDescent="0.25">
      <c r="C18675" s="12"/>
      <c r="D18675" s="7"/>
      <c r="P18675" s="14"/>
      <c r="Q18675" s="13"/>
    </row>
    <row r="18676" spans="3:17" x14ac:dyDescent="0.25">
      <c r="C18676" s="12"/>
      <c r="D18676" s="7"/>
      <c r="P18676" s="14"/>
      <c r="Q18676" s="13"/>
    </row>
    <row r="18677" spans="3:17" x14ac:dyDescent="0.25">
      <c r="C18677" s="12"/>
      <c r="D18677" s="7"/>
      <c r="P18677" s="14"/>
      <c r="Q18677" s="13"/>
    </row>
    <row r="18678" spans="3:17" x14ac:dyDescent="0.25">
      <c r="C18678" s="12"/>
      <c r="D18678" s="7"/>
      <c r="P18678" s="14"/>
      <c r="Q18678" s="13"/>
    </row>
    <row r="18679" spans="3:17" x14ac:dyDescent="0.25">
      <c r="C18679" s="12"/>
      <c r="D18679" s="7"/>
      <c r="P18679" s="14"/>
      <c r="Q18679" s="13"/>
    </row>
    <row r="18680" spans="3:17" x14ac:dyDescent="0.25">
      <c r="C18680" s="12"/>
      <c r="D18680" s="7"/>
      <c r="P18680" s="14"/>
      <c r="Q18680" s="13"/>
    </row>
    <row r="18681" spans="3:17" x14ac:dyDescent="0.25">
      <c r="C18681" s="12"/>
      <c r="D18681" s="7"/>
      <c r="P18681" s="14"/>
      <c r="Q18681" s="13"/>
    </row>
    <row r="18682" spans="3:17" x14ac:dyDescent="0.25">
      <c r="C18682" s="12"/>
      <c r="D18682" s="7"/>
      <c r="P18682" s="14"/>
      <c r="Q18682" s="13"/>
    </row>
    <row r="18683" spans="3:17" x14ac:dyDescent="0.25">
      <c r="C18683" s="12"/>
      <c r="D18683" s="7"/>
      <c r="P18683" s="14"/>
      <c r="Q18683" s="13"/>
    </row>
    <row r="18684" spans="3:17" x14ac:dyDescent="0.25">
      <c r="C18684" s="12"/>
      <c r="D18684" s="7"/>
      <c r="P18684" s="14"/>
      <c r="Q18684" s="13"/>
    </row>
    <row r="18685" spans="3:17" x14ac:dyDescent="0.25">
      <c r="C18685" s="12"/>
      <c r="D18685" s="7"/>
      <c r="P18685" s="14"/>
      <c r="Q18685" s="13"/>
    </row>
    <row r="18686" spans="3:17" x14ac:dyDescent="0.25">
      <c r="C18686" s="12"/>
      <c r="D18686" s="7"/>
      <c r="P18686" s="14"/>
      <c r="Q18686" s="13"/>
    </row>
    <row r="18687" spans="3:17" x14ac:dyDescent="0.25">
      <c r="C18687" s="12"/>
      <c r="D18687" s="7"/>
      <c r="P18687" s="14"/>
      <c r="Q18687" s="13"/>
    </row>
    <row r="18688" spans="3:17" x14ac:dyDescent="0.25">
      <c r="C18688" s="12"/>
      <c r="D18688" s="7"/>
      <c r="P18688" s="14"/>
      <c r="Q18688" s="13"/>
    </row>
    <row r="18689" spans="3:17" x14ac:dyDescent="0.25">
      <c r="C18689" s="12"/>
      <c r="D18689" s="7"/>
      <c r="P18689" s="14"/>
      <c r="Q18689" s="13"/>
    </row>
    <row r="18690" spans="3:17" x14ac:dyDescent="0.25">
      <c r="C18690" s="12"/>
      <c r="D18690" s="7"/>
      <c r="P18690" s="14"/>
      <c r="Q18690" s="13"/>
    </row>
    <row r="18691" spans="3:17" x14ac:dyDescent="0.25">
      <c r="C18691" s="12"/>
      <c r="D18691" s="7"/>
      <c r="P18691" s="14"/>
      <c r="Q18691" s="13"/>
    </row>
    <row r="18692" spans="3:17" x14ac:dyDescent="0.25">
      <c r="C18692" s="12"/>
      <c r="D18692" s="7"/>
      <c r="P18692" s="14"/>
      <c r="Q18692" s="13"/>
    </row>
    <row r="18693" spans="3:17" x14ac:dyDescent="0.25">
      <c r="C18693" s="12"/>
      <c r="D18693" s="7"/>
      <c r="P18693" s="14"/>
      <c r="Q18693" s="13"/>
    </row>
    <row r="18694" spans="3:17" x14ac:dyDescent="0.25">
      <c r="C18694" s="12"/>
      <c r="D18694" s="7"/>
      <c r="P18694" s="14"/>
      <c r="Q18694" s="13"/>
    </row>
    <row r="18695" spans="3:17" x14ac:dyDescent="0.25">
      <c r="C18695" s="12"/>
      <c r="D18695" s="7"/>
      <c r="P18695" s="14"/>
      <c r="Q18695" s="13"/>
    </row>
    <row r="18696" spans="3:17" x14ac:dyDescent="0.25">
      <c r="C18696" s="12"/>
      <c r="D18696" s="7"/>
      <c r="P18696" s="14"/>
      <c r="Q18696" s="13"/>
    </row>
    <row r="18697" spans="3:17" x14ac:dyDescent="0.25">
      <c r="C18697" s="12"/>
      <c r="D18697" s="7"/>
      <c r="P18697" s="14"/>
      <c r="Q18697" s="13"/>
    </row>
    <row r="18698" spans="3:17" x14ac:dyDescent="0.25">
      <c r="C18698" s="12"/>
      <c r="D18698" s="7"/>
      <c r="P18698" s="14"/>
      <c r="Q18698" s="13"/>
    </row>
    <row r="18699" spans="3:17" x14ac:dyDescent="0.25">
      <c r="C18699" s="12"/>
      <c r="D18699" s="7"/>
      <c r="P18699" s="14"/>
      <c r="Q18699" s="13"/>
    </row>
    <row r="18700" spans="3:17" x14ac:dyDescent="0.25">
      <c r="C18700" s="12"/>
      <c r="D18700" s="7"/>
      <c r="P18700" s="14"/>
      <c r="Q18700" s="13"/>
    </row>
    <row r="18701" spans="3:17" x14ac:dyDescent="0.25">
      <c r="C18701" s="12"/>
      <c r="D18701" s="7"/>
      <c r="P18701" s="14"/>
      <c r="Q18701" s="13"/>
    </row>
    <row r="18702" spans="3:17" x14ac:dyDescent="0.25">
      <c r="C18702" s="12"/>
      <c r="D18702" s="7"/>
      <c r="P18702" s="14"/>
      <c r="Q18702" s="13"/>
    </row>
    <row r="18703" spans="3:17" x14ac:dyDescent="0.25">
      <c r="C18703" s="12"/>
      <c r="D18703" s="7"/>
      <c r="P18703" s="14"/>
      <c r="Q18703" s="13"/>
    </row>
    <row r="18704" spans="3:17" x14ac:dyDescent="0.25">
      <c r="C18704" s="12"/>
      <c r="D18704" s="7"/>
      <c r="P18704" s="14"/>
      <c r="Q18704" s="13"/>
    </row>
    <row r="18705" spans="3:17" x14ac:dyDescent="0.25">
      <c r="C18705" s="12"/>
      <c r="D18705" s="7"/>
      <c r="P18705" s="14"/>
      <c r="Q18705" s="13"/>
    </row>
    <row r="18706" spans="3:17" x14ac:dyDescent="0.25">
      <c r="C18706" s="12"/>
      <c r="D18706" s="7"/>
      <c r="P18706" s="14"/>
      <c r="Q18706" s="13"/>
    </row>
    <row r="18707" spans="3:17" x14ac:dyDescent="0.25">
      <c r="C18707" s="12"/>
      <c r="D18707" s="7"/>
      <c r="P18707" s="14"/>
      <c r="Q18707" s="13"/>
    </row>
    <row r="18708" spans="3:17" x14ac:dyDescent="0.25">
      <c r="C18708" s="12"/>
      <c r="D18708" s="7"/>
      <c r="P18708" s="14"/>
      <c r="Q18708" s="13"/>
    </row>
    <row r="18709" spans="3:17" x14ac:dyDescent="0.25">
      <c r="C18709" s="12"/>
      <c r="D18709" s="7"/>
      <c r="P18709" s="14"/>
      <c r="Q18709" s="13"/>
    </row>
    <row r="18710" spans="3:17" x14ac:dyDescent="0.25">
      <c r="C18710" s="12"/>
      <c r="D18710" s="7"/>
      <c r="P18710" s="14"/>
      <c r="Q18710" s="13"/>
    </row>
    <row r="18711" spans="3:17" x14ac:dyDescent="0.25">
      <c r="C18711" s="12"/>
      <c r="D18711" s="7"/>
      <c r="P18711" s="14"/>
      <c r="Q18711" s="13"/>
    </row>
    <row r="18712" spans="3:17" x14ac:dyDescent="0.25">
      <c r="C18712" s="12"/>
      <c r="D18712" s="7"/>
      <c r="P18712" s="14"/>
      <c r="Q18712" s="13"/>
    </row>
    <row r="18713" spans="3:17" x14ac:dyDescent="0.25">
      <c r="C18713" s="12"/>
      <c r="D18713" s="7"/>
      <c r="P18713" s="14"/>
      <c r="Q18713" s="13"/>
    </row>
    <row r="18714" spans="3:17" x14ac:dyDescent="0.25">
      <c r="C18714" s="12"/>
      <c r="D18714" s="7"/>
      <c r="P18714" s="14"/>
      <c r="Q18714" s="13"/>
    </row>
    <row r="18715" spans="3:17" x14ac:dyDescent="0.25">
      <c r="C18715" s="12"/>
      <c r="D18715" s="7"/>
      <c r="P18715" s="14"/>
      <c r="Q18715" s="13"/>
    </row>
    <row r="18716" spans="3:17" x14ac:dyDescent="0.25">
      <c r="C18716" s="12"/>
      <c r="D18716" s="7"/>
      <c r="P18716" s="14"/>
      <c r="Q18716" s="13"/>
    </row>
    <row r="18717" spans="3:17" x14ac:dyDescent="0.25">
      <c r="C18717" s="12"/>
      <c r="D18717" s="7"/>
      <c r="P18717" s="14"/>
      <c r="Q18717" s="13"/>
    </row>
    <row r="18718" spans="3:17" x14ac:dyDescent="0.25">
      <c r="C18718" s="12"/>
      <c r="D18718" s="7"/>
      <c r="P18718" s="14"/>
      <c r="Q18718" s="13"/>
    </row>
    <row r="18719" spans="3:17" x14ac:dyDescent="0.25">
      <c r="C18719" s="12"/>
      <c r="D18719" s="7"/>
      <c r="P18719" s="14"/>
      <c r="Q18719" s="13"/>
    </row>
    <row r="18720" spans="3:17" x14ac:dyDescent="0.25">
      <c r="C18720" s="12"/>
      <c r="D18720" s="7"/>
      <c r="P18720" s="14"/>
      <c r="Q18720" s="13"/>
    </row>
    <row r="18721" spans="3:17" x14ac:dyDescent="0.25">
      <c r="C18721" s="12"/>
      <c r="D18721" s="7"/>
      <c r="P18721" s="14"/>
      <c r="Q18721" s="13"/>
    </row>
    <row r="18722" spans="3:17" x14ac:dyDescent="0.25">
      <c r="C18722" s="12"/>
      <c r="D18722" s="7"/>
      <c r="P18722" s="14"/>
      <c r="Q18722" s="13"/>
    </row>
    <row r="18723" spans="3:17" x14ac:dyDescent="0.25">
      <c r="C18723" s="12"/>
      <c r="D18723" s="7"/>
      <c r="P18723" s="14"/>
      <c r="Q18723" s="13"/>
    </row>
    <row r="18724" spans="3:17" x14ac:dyDescent="0.25">
      <c r="C18724" s="12"/>
      <c r="D18724" s="7"/>
      <c r="P18724" s="14"/>
      <c r="Q18724" s="13"/>
    </row>
    <row r="18725" spans="3:17" x14ac:dyDescent="0.25">
      <c r="C18725" s="12"/>
      <c r="D18725" s="7"/>
      <c r="P18725" s="14"/>
      <c r="Q18725" s="13"/>
    </row>
    <row r="18726" spans="3:17" x14ac:dyDescent="0.25">
      <c r="C18726" s="12"/>
      <c r="D18726" s="7"/>
      <c r="P18726" s="14"/>
      <c r="Q18726" s="13"/>
    </row>
    <row r="18727" spans="3:17" x14ac:dyDescent="0.25">
      <c r="C18727" s="12"/>
      <c r="D18727" s="7"/>
      <c r="P18727" s="14"/>
      <c r="Q18727" s="13"/>
    </row>
    <row r="18728" spans="3:17" x14ac:dyDescent="0.25">
      <c r="C18728" s="12"/>
      <c r="D18728" s="7"/>
      <c r="P18728" s="14"/>
      <c r="Q18728" s="13"/>
    </row>
    <row r="18729" spans="3:17" x14ac:dyDescent="0.25">
      <c r="C18729" s="12"/>
      <c r="D18729" s="7"/>
      <c r="P18729" s="14"/>
      <c r="Q18729" s="13"/>
    </row>
    <row r="18730" spans="3:17" x14ac:dyDescent="0.25">
      <c r="C18730" s="12"/>
      <c r="D18730" s="7"/>
      <c r="P18730" s="14"/>
      <c r="Q18730" s="13"/>
    </row>
    <row r="18731" spans="3:17" x14ac:dyDescent="0.25">
      <c r="C18731" s="12"/>
      <c r="D18731" s="7"/>
      <c r="P18731" s="14"/>
      <c r="Q18731" s="13"/>
    </row>
    <row r="18732" spans="3:17" x14ac:dyDescent="0.25">
      <c r="C18732" s="12"/>
      <c r="D18732" s="7"/>
      <c r="P18732" s="14"/>
      <c r="Q18732" s="13"/>
    </row>
    <row r="18733" spans="3:17" x14ac:dyDescent="0.25">
      <c r="C18733" s="12"/>
      <c r="D18733" s="7"/>
      <c r="P18733" s="14"/>
      <c r="Q18733" s="13"/>
    </row>
    <row r="18734" spans="3:17" x14ac:dyDescent="0.25">
      <c r="C18734" s="12"/>
      <c r="D18734" s="7"/>
      <c r="P18734" s="14"/>
      <c r="Q18734" s="13"/>
    </row>
    <row r="18735" spans="3:17" x14ac:dyDescent="0.25">
      <c r="C18735" s="12"/>
      <c r="D18735" s="7"/>
      <c r="P18735" s="14"/>
      <c r="Q18735" s="13"/>
    </row>
    <row r="18736" spans="3:17" x14ac:dyDescent="0.25">
      <c r="C18736" s="12"/>
      <c r="D18736" s="7"/>
      <c r="P18736" s="14"/>
      <c r="Q18736" s="13"/>
    </row>
    <row r="18737" spans="3:17" x14ac:dyDescent="0.25">
      <c r="C18737" s="12"/>
      <c r="D18737" s="7"/>
      <c r="P18737" s="14"/>
      <c r="Q18737" s="13"/>
    </row>
    <row r="18738" spans="3:17" x14ac:dyDescent="0.25">
      <c r="C18738" s="12"/>
      <c r="D18738" s="7"/>
      <c r="P18738" s="14"/>
      <c r="Q18738" s="13"/>
    </row>
    <row r="18739" spans="3:17" x14ac:dyDescent="0.25">
      <c r="C18739" s="12"/>
      <c r="D18739" s="7"/>
      <c r="P18739" s="14"/>
      <c r="Q18739" s="13"/>
    </row>
    <row r="18740" spans="3:17" x14ac:dyDescent="0.25">
      <c r="C18740" s="12"/>
      <c r="D18740" s="7"/>
      <c r="P18740" s="14"/>
      <c r="Q18740" s="13"/>
    </row>
    <row r="18741" spans="3:17" x14ac:dyDescent="0.25">
      <c r="C18741" s="12"/>
      <c r="D18741" s="7"/>
      <c r="P18741" s="14"/>
      <c r="Q18741" s="13"/>
    </row>
    <row r="18742" spans="3:17" x14ac:dyDescent="0.25">
      <c r="C18742" s="12"/>
      <c r="D18742" s="7"/>
      <c r="P18742" s="14"/>
      <c r="Q18742" s="13"/>
    </row>
    <row r="18743" spans="3:17" x14ac:dyDescent="0.25">
      <c r="C18743" s="12"/>
      <c r="D18743" s="7"/>
      <c r="P18743" s="14"/>
      <c r="Q18743" s="13"/>
    </row>
    <row r="18744" spans="3:17" x14ac:dyDescent="0.25">
      <c r="C18744" s="12"/>
      <c r="D18744" s="7"/>
      <c r="P18744" s="14"/>
      <c r="Q18744" s="13"/>
    </row>
    <row r="18745" spans="3:17" x14ac:dyDescent="0.25">
      <c r="C18745" s="12"/>
      <c r="D18745" s="7"/>
      <c r="P18745" s="14"/>
      <c r="Q18745" s="13"/>
    </row>
    <row r="18746" spans="3:17" x14ac:dyDescent="0.25">
      <c r="C18746" s="12"/>
      <c r="D18746" s="7"/>
      <c r="P18746" s="14"/>
      <c r="Q18746" s="13"/>
    </row>
    <row r="18747" spans="3:17" x14ac:dyDescent="0.25">
      <c r="C18747" s="12"/>
      <c r="D18747" s="7"/>
      <c r="P18747" s="14"/>
      <c r="Q18747" s="13"/>
    </row>
    <row r="18748" spans="3:17" x14ac:dyDescent="0.25">
      <c r="C18748" s="12"/>
      <c r="D18748" s="7"/>
      <c r="P18748" s="14"/>
      <c r="Q18748" s="13"/>
    </row>
    <row r="18749" spans="3:17" x14ac:dyDescent="0.25">
      <c r="C18749" s="12"/>
      <c r="D18749" s="7"/>
      <c r="P18749" s="14"/>
      <c r="Q18749" s="13"/>
    </row>
    <row r="18750" spans="3:17" x14ac:dyDescent="0.25">
      <c r="C18750" s="12"/>
      <c r="D18750" s="7"/>
      <c r="P18750" s="14"/>
      <c r="Q18750" s="13"/>
    </row>
    <row r="18751" spans="3:17" x14ac:dyDescent="0.25">
      <c r="C18751" s="12"/>
      <c r="D18751" s="7"/>
      <c r="P18751" s="14"/>
      <c r="Q18751" s="13"/>
    </row>
    <row r="18752" spans="3:17" x14ac:dyDescent="0.25">
      <c r="C18752" s="12"/>
      <c r="D18752" s="7"/>
      <c r="P18752" s="14"/>
      <c r="Q18752" s="13"/>
    </row>
    <row r="18753" spans="3:17" x14ac:dyDescent="0.25">
      <c r="C18753" s="12"/>
      <c r="D18753" s="7"/>
      <c r="P18753" s="14"/>
      <c r="Q18753" s="13"/>
    </row>
    <row r="18754" spans="3:17" x14ac:dyDescent="0.25">
      <c r="C18754" s="12"/>
      <c r="D18754" s="7"/>
      <c r="P18754" s="14"/>
      <c r="Q18754" s="13"/>
    </row>
    <row r="18755" spans="3:17" x14ac:dyDescent="0.25">
      <c r="C18755" s="12"/>
      <c r="D18755" s="7"/>
      <c r="P18755" s="14"/>
      <c r="Q18755" s="13"/>
    </row>
    <row r="18756" spans="3:17" x14ac:dyDescent="0.25">
      <c r="C18756" s="12"/>
      <c r="D18756" s="7"/>
      <c r="P18756" s="14"/>
      <c r="Q18756" s="13"/>
    </row>
    <row r="18757" spans="3:17" x14ac:dyDescent="0.25">
      <c r="C18757" s="12"/>
      <c r="D18757" s="7"/>
      <c r="P18757" s="14"/>
      <c r="Q18757" s="13"/>
    </row>
    <row r="18758" spans="3:17" x14ac:dyDescent="0.25">
      <c r="C18758" s="12"/>
      <c r="D18758" s="7"/>
      <c r="P18758" s="14"/>
      <c r="Q18758" s="13"/>
    </row>
    <row r="18759" spans="3:17" x14ac:dyDescent="0.25">
      <c r="C18759" s="12"/>
      <c r="D18759" s="7"/>
      <c r="P18759" s="14"/>
      <c r="Q18759" s="13"/>
    </row>
    <row r="18760" spans="3:17" x14ac:dyDescent="0.25">
      <c r="C18760" s="12"/>
      <c r="D18760" s="7"/>
      <c r="P18760" s="14"/>
      <c r="Q18760" s="13"/>
    </row>
    <row r="18761" spans="3:17" x14ac:dyDescent="0.25">
      <c r="C18761" s="12"/>
      <c r="D18761" s="7"/>
      <c r="P18761" s="14"/>
      <c r="Q18761" s="13"/>
    </row>
    <row r="18762" spans="3:17" x14ac:dyDescent="0.25">
      <c r="C18762" s="12"/>
      <c r="D18762" s="7"/>
      <c r="P18762" s="14"/>
      <c r="Q18762" s="13"/>
    </row>
    <row r="18763" spans="3:17" x14ac:dyDescent="0.25">
      <c r="C18763" s="12"/>
      <c r="D18763" s="7"/>
      <c r="P18763" s="14"/>
      <c r="Q18763" s="13"/>
    </row>
    <row r="18764" spans="3:17" x14ac:dyDescent="0.25">
      <c r="C18764" s="12"/>
      <c r="D18764" s="7"/>
      <c r="P18764" s="14"/>
      <c r="Q18764" s="13"/>
    </row>
    <row r="18765" spans="3:17" x14ac:dyDescent="0.25">
      <c r="C18765" s="12"/>
      <c r="D18765" s="7"/>
      <c r="P18765" s="14"/>
      <c r="Q18765" s="13"/>
    </row>
    <row r="18766" spans="3:17" x14ac:dyDescent="0.25">
      <c r="C18766" s="12"/>
      <c r="D18766" s="7"/>
      <c r="P18766" s="14"/>
      <c r="Q18766" s="13"/>
    </row>
    <row r="18767" spans="3:17" x14ac:dyDescent="0.25">
      <c r="C18767" s="12"/>
      <c r="D18767" s="7"/>
      <c r="P18767" s="14"/>
      <c r="Q18767" s="13"/>
    </row>
    <row r="18768" spans="3:17" x14ac:dyDescent="0.25">
      <c r="C18768" s="12"/>
      <c r="D18768" s="7"/>
      <c r="P18768" s="14"/>
      <c r="Q18768" s="13"/>
    </row>
    <row r="18769" spans="3:17" x14ac:dyDescent="0.25">
      <c r="C18769" s="12"/>
      <c r="D18769" s="7"/>
      <c r="P18769" s="14"/>
      <c r="Q18769" s="13"/>
    </row>
    <row r="18770" spans="3:17" x14ac:dyDescent="0.25">
      <c r="C18770" s="12"/>
      <c r="D18770" s="7"/>
      <c r="P18770" s="14"/>
      <c r="Q18770" s="13"/>
    </row>
    <row r="18771" spans="3:17" x14ac:dyDescent="0.25">
      <c r="C18771" s="12"/>
      <c r="D18771" s="7"/>
      <c r="P18771" s="14"/>
      <c r="Q18771" s="13"/>
    </row>
    <row r="18772" spans="3:17" x14ac:dyDescent="0.25">
      <c r="C18772" s="12"/>
      <c r="D18772" s="7"/>
      <c r="P18772" s="14"/>
      <c r="Q18772" s="13"/>
    </row>
    <row r="18773" spans="3:17" x14ac:dyDescent="0.25">
      <c r="C18773" s="12"/>
      <c r="D18773" s="7"/>
      <c r="P18773" s="14"/>
      <c r="Q18773" s="13"/>
    </row>
    <row r="18774" spans="3:17" x14ac:dyDescent="0.25">
      <c r="C18774" s="12"/>
      <c r="D18774" s="7"/>
      <c r="P18774" s="14"/>
      <c r="Q18774" s="13"/>
    </row>
    <row r="18775" spans="3:17" x14ac:dyDescent="0.25">
      <c r="C18775" s="12"/>
      <c r="D18775" s="7"/>
      <c r="P18775" s="14"/>
      <c r="Q18775" s="13"/>
    </row>
    <row r="18776" spans="3:17" x14ac:dyDescent="0.25">
      <c r="C18776" s="12"/>
      <c r="D18776" s="7"/>
      <c r="P18776" s="14"/>
      <c r="Q18776" s="13"/>
    </row>
    <row r="18777" spans="3:17" x14ac:dyDescent="0.25">
      <c r="C18777" s="12"/>
      <c r="D18777" s="7"/>
      <c r="P18777" s="14"/>
      <c r="Q18777" s="13"/>
    </row>
    <row r="18778" spans="3:17" x14ac:dyDescent="0.25">
      <c r="C18778" s="12"/>
      <c r="D18778" s="7"/>
      <c r="P18778" s="14"/>
      <c r="Q18778" s="13"/>
    </row>
    <row r="18779" spans="3:17" x14ac:dyDescent="0.25">
      <c r="C18779" s="12"/>
      <c r="D18779" s="7"/>
      <c r="P18779" s="14"/>
      <c r="Q18779" s="13"/>
    </row>
    <row r="18780" spans="3:17" x14ac:dyDescent="0.25">
      <c r="C18780" s="12"/>
      <c r="D18780" s="7"/>
      <c r="P18780" s="14"/>
      <c r="Q18780" s="13"/>
    </row>
    <row r="18781" spans="3:17" x14ac:dyDescent="0.25">
      <c r="C18781" s="12"/>
      <c r="D18781" s="7"/>
      <c r="P18781" s="14"/>
      <c r="Q18781" s="13"/>
    </row>
    <row r="18782" spans="3:17" x14ac:dyDescent="0.25">
      <c r="C18782" s="12"/>
      <c r="D18782" s="7"/>
      <c r="P18782" s="14"/>
      <c r="Q18782" s="13"/>
    </row>
    <row r="18783" spans="3:17" x14ac:dyDescent="0.25">
      <c r="C18783" s="12"/>
      <c r="D18783" s="7"/>
      <c r="P18783" s="14"/>
      <c r="Q18783" s="13"/>
    </row>
    <row r="18784" spans="3:17" x14ac:dyDescent="0.25">
      <c r="C18784" s="12"/>
      <c r="D18784" s="7"/>
      <c r="P18784" s="14"/>
      <c r="Q18784" s="13"/>
    </row>
    <row r="18785" spans="3:17" x14ac:dyDescent="0.25">
      <c r="C18785" s="12"/>
      <c r="D18785" s="7"/>
      <c r="P18785" s="14"/>
      <c r="Q18785" s="13"/>
    </row>
    <row r="18786" spans="3:17" x14ac:dyDescent="0.25">
      <c r="C18786" s="12"/>
      <c r="D18786" s="7"/>
      <c r="P18786" s="14"/>
      <c r="Q18786" s="13"/>
    </row>
    <row r="18787" spans="3:17" x14ac:dyDescent="0.25">
      <c r="C18787" s="12"/>
      <c r="D18787" s="7"/>
      <c r="P18787" s="14"/>
      <c r="Q18787" s="13"/>
    </row>
    <row r="18788" spans="3:17" x14ac:dyDescent="0.25">
      <c r="C18788" s="12"/>
      <c r="D18788" s="7"/>
      <c r="P18788" s="14"/>
      <c r="Q18788" s="13"/>
    </row>
    <row r="18789" spans="3:17" x14ac:dyDescent="0.25">
      <c r="C18789" s="12"/>
      <c r="D18789" s="7"/>
      <c r="P18789" s="14"/>
      <c r="Q18789" s="13"/>
    </row>
    <row r="18790" spans="3:17" x14ac:dyDescent="0.25">
      <c r="C18790" s="12"/>
      <c r="D18790" s="7"/>
      <c r="P18790" s="14"/>
      <c r="Q18790" s="13"/>
    </row>
    <row r="18791" spans="3:17" x14ac:dyDescent="0.25">
      <c r="C18791" s="12"/>
      <c r="D18791" s="7"/>
      <c r="P18791" s="14"/>
      <c r="Q18791" s="13"/>
    </row>
    <row r="18792" spans="3:17" x14ac:dyDescent="0.25">
      <c r="C18792" s="12"/>
      <c r="D18792" s="7"/>
      <c r="P18792" s="14"/>
      <c r="Q18792" s="13"/>
    </row>
    <row r="18793" spans="3:17" x14ac:dyDescent="0.25">
      <c r="C18793" s="12"/>
      <c r="D18793" s="7"/>
      <c r="P18793" s="14"/>
      <c r="Q18793" s="13"/>
    </row>
    <row r="18794" spans="3:17" x14ac:dyDescent="0.25">
      <c r="C18794" s="12"/>
      <c r="D18794" s="7"/>
      <c r="P18794" s="14"/>
      <c r="Q18794" s="13"/>
    </row>
    <row r="18795" spans="3:17" x14ac:dyDescent="0.25">
      <c r="C18795" s="12"/>
      <c r="D18795" s="7"/>
      <c r="P18795" s="14"/>
      <c r="Q18795" s="13"/>
    </row>
    <row r="18796" spans="3:17" x14ac:dyDescent="0.25">
      <c r="C18796" s="12"/>
      <c r="D18796" s="7"/>
      <c r="P18796" s="14"/>
      <c r="Q18796" s="13"/>
    </row>
    <row r="18797" spans="3:17" x14ac:dyDescent="0.25">
      <c r="C18797" s="12"/>
      <c r="D18797" s="7"/>
      <c r="P18797" s="14"/>
      <c r="Q18797" s="13"/>
    </row>
    <row r="18798" spans="3:17" x14ac:dyDescent="0.25">
      <c r="C18798" s="12"/>
      <c r="D18798" s="7"/>
      <c r="P18798" s="14"/>
      <c r="Q18798" s="13"/>
    </row>
    <row r="18799" spans="3:17" x14ac:dyDescent="0.25">
      <c r="C18799" s="12"/>
      <c r="D18799" s="7"/>
      <c r="P18799" s="14"/>
      <c r="Q18799" s="13"/>
    </row>
    <row r="18800" spans="3:17" x14ac:dyDescent="0.25">
      <c r="C18800" s="12"/>
      <c r="D18800" s="7"/>
      <c r="P18800" s="14"/>
      <c r="Q18800" s="13"/>
    </row>
    <row r="18801" spans="3:17" x14ac:dyDescent="0.25">
      <c r="C18801" s="12"/>
      <c r="D18801" s="7"/>
      <c r="P18801" s="14"/>
      <c r="Q18801" s="13"/>
    </row>
    <row r="18802" spans="3:17" x14ac:dyDescent="0.25">
      <c r="C18802" s="12"/>
      <c r="D18802" s="7"/>
      <c r="P18802" s="14"/>
      <c r="Q18802" s="13"/>
    </row>
    <row r="18803" spans="3:17" x14ac:dyDescent="0.25">
      <c r="C18803" s="12"/>
      <c r="D18803" s="7"/>
      <c r="P18803" s="14"/>
      <c r="Q18803" s="13"/>
    </row>
    <row r="18804" spans="3:17" x14ac:dyDescent="0.25">
      <c r="C18804" s="12"/>
      <c r="D18804" s="7"/>
      <c r="P18804" s="14"/>
      <c r="Q18804" s="13"/>
    </row>
    <row r="18805" spans="3:17" x14ac:dyDescent="0.25">
      <c r="C18805" s="12"/>
      <c r="D18805" s="7"/>
      <c r="P18805" s="14"/>
      <c r="Q18805" s="13"/>
    </row>
    <row r="18806" spans="3:17" x14ac:dyDescent="0.25">
      <c r="C18806" s="12"/>
      <c r="D18806" s="7"/>
      <c r="P18806" s="14"/>
      <c r="Q18806" s="13"/>
    </row>
    <row r="18807" spans="3:17" x14ac:dyDescent="0.25">
      <c r="C18807" s="12"/>
      <c r="D18807" s="7"/>
      <c r="P18807" s="14"/>
      <c r="Q18807" s="13"/>
    </row>
    <row r="18808" spans="3:17" x14ac:dyDescent="0.25">
      <c r="C18808" s="12"/>
      <c r="D18808" s="7"/>
      <c r="P18808" s="14"/>
      <c r="Q18808" s="13"/>
    </row>
    <row r="18809" spans="3:17" x14ac:dyDescent="0.25">
      <c r="C18809" s="12"/>
      <c r="D18809" s="7"/>
      <c r="P18809" s="14"/>
      <c r="Q18809" s="13"/>
    </row>
    <row r="18810" spans="3:17" x14ac:dyDescent="0.25">
      <c r="C18810" s="12"/>
      <c r="D18810" s="7"/>
      <c r="P18810" s="14"/>
      <c r="Q18810" s="13"/>
    </row>
    <row r="18811" spans="3:17" x14ac:dyDescent="0.25">
      <c r="C18811" s="12"/>
      <c r="D18811" s="7"/>
      <c r="P18811" s="14"/>
      <c r="Q18811" s="13"/>
    </row>
    <row r="18812" spans="3:17" x14ac:dyDescent="0.25">
      <c r="C18812" s="12"/>
      <c r="D18812" s="7"/>
      <c r="P18812" s="14"/>
      <c r="Q18812" s="13"/>
    </row>
    <row r="18813" spans="3:17" x14ac:dyDescent="0.25">
      <c r="C18813" s="12"/>
      <c r="D18813" s="7"/>
      <c r="P18813" s="14"/>
      <c r="Q18813" s="13"/>
    </row>
    <row r="18814" spans="3:17" x14ac:dyDescent="0.25">
      <c r="C18814" s="12"/>
      <c r="D18814" s="7"/>
      <c r="P18814" s="14"/>
      <c r="Q18814" s="13"/>
    </row>
    <row r="18815" spans="3:17" x14ac:dyDescent="0.25">
      <c r="C18815" s="12"/>
      <c r="D18815" s="7"/>
      <c r="P18815" s="14"/>
      <c r="Q18815" s="13"/>
    </row>
    <row r="18816" spans="3:17" x14ac:dyDescent="0.25">
      <c r="C18816" s="12"/>
      <c r="D18816" s="7"/>
      <c r="P18816" s="14"/>
      <c r="Q18816" s="13"/>
    </row>
    <row r="18817" spans="3:17" x14ac:dyDescent="0.25">
      <c r="C18817" s="12"/>
      <c r="D18817" s="7"/>
      <c r="P18817" s="14"/>
      <c r="Q18817" s="13"/>
    </row>
    <row r="18818" spans="3:17" x14ac:dyDescent="0.25">
      <c r="C18818" s="12"/>
      <c r="D18818" s="7"/>
      <c r="P18818" s="14"/>
      <c r="Q18818" s="13"/>
    </row>
    <row r="18819" spans="3:17" x14ac:dyDescent="0.25">
      <c r="C18819" s="12"/>
      <c r="D18819" s="7"/>
      <c r="P18819" s="14"/>
      <c r="Q18819" s="13"/>
    </row>
    <row r="18820" spans="3:17" x14ac:dyDescent="0.25">
      <c r="C18820" s="12"/>
      <c r="D18820" s="7"/>
      <c r="P18820" s="14"/>
      <c r="Q18820" s="13"/>
    </row>
    <row r="18821" spans="3:17" x14ac:dyDescent="0.25">
      <c r="C18821" s="12"/>
      <c r="D18821" s="7"/>
      <c r="P18821" s="14"/>
      <c r="Q18821" s="13"/>
    </row>
    <row r="18822" spans="3:17" x14ac:dyDescent="0.25">
      <c r="C18822" s="12"/>
      <c r="D18822" s="7"/>
      <c r="P18822" s="14"/>
      <c r="Q18822" s="13"/>
    </row>
    <row r="18823" spans="3:17" x14ac:dyDescent="0.25">
      <c r="C18823" s="12"/>
      <c r="D18823" s="7"/>
      <c r="P18823" s="14"/>
      <c r="Q18823" s="13"/>
    </row>
    <row r="18824" spans="3:17" x14ac:dyDescent="0.25">
      <c r="C18824" s="12"/>
      <c r="D18824" s="7"/>
      <c r="P18824" s="14"/>
      <c r="Q18824" s="13"/>
    </row>
    <row r="18825" spans="3:17" x14ac:dyDescent="0.25">
      <c r="C18825" s="12"/>
      <c r="D18825" s="7"/>
      <c r="P18825" s="14"/>
      <c r="Q18825" s="13"/>
    </row>
    <row r="18826" spans="3:17" x14ac:dyDescent="0.25">
      <c r="C18826" s="12"/>
      <c r="D18826" s="7"/>
      <c r="P18826" s="14"/>
      <c r="Q18826" s="13"/>
    </row>
    <row r="18827" spans="3:17" x14ac:dyDescent="0.25">
      <c r="C18827" s="12"/>
      <c r="D18827" s="7"/>
      <c r="P18827" s="14"/>
      <c r="Q18827" s="13"/>
    </row>
    <row r="18828" spans="3:17" x14ac:dyDescent="0.25">
      <c r="C18828" s="12"/>
      <c r="D18828" s="7"/>
      <c r="P18828" s="14"/>
      <c r="Q18828" s="13"/>
    </row>
    <row r="18829" spans="3:17" x14ac:dyDescent="0.25">
      <c r="C18829" s="12"/>
      <c r="D18829" s="7"/>
      <c r="P18829" s="14"/>
      <c r="Q18829" s="13"/>
    </row>
    <row r="18830" spans="3:17" x14ac:dyDescent="0.25">
      <c r="C18830" s="12"/>
      <c r="D18830" s="7"/>
      <c r="P18830" s="14"/>
      <c r="Q18830" s="13"/>
    </row>
    <row r="18831" spans="3:17" x14ac:dyDescent="0.25">
      <c r="C18831" s="12"/>
      <c r="D18831" s="7"/>
      <c r="P18831" s="14"/>
      <c r="Q18831" s="13"/>
    </row>
    <row r="18832" spans="3:17" x14ac:dyDescent="0.25">
      <c r="C18832" s="12"/>
      <c r="D18832" s="7"/>
      <c r="P18832" s="14"/>
      <c r="Q18832" s="13"/>
    </row>
    <row r="18833" spans="3:17" x14ac:dyDescent="0.25">
      <c r="C18833" s="12"/>
      <c r="D18833" s="7"/>
      <c r="P18833" s="14"/>
      <c r="Q18833" s="13"/>
    </row>
    <row r="18834" spans="3:17" x14ac:dyDescent="0.25">
      <c r="C18834" s="12"/>
      <c r="D18834" s="7"/>
      <c r="P18834" s="14"/>
      <c r="Q18834" s="13"/>
    </row>
    <row r="18835" spans="3:17" x14ac:dyDescent="0.25">
      <c r="C18835" s="12"/>
      <c r="D18835" s="7"/>
      <c r="P18835" s="14"/>
      <c r="Q18835" s="13"/>
    </row>
    <row r="18836" spans="3:17" x14ac:dyDescent="0.25">
      <c r="C18836" s="12"/>
      <c r="D18836" s="7"/>
      <c r="P18836" s="14"/>
      <c r="Q18836" s="13"/>
    </row>
    <row r="18837" spans="3:17" x14ac:dyDescent="0.25">
      <c r="C18837" s="12"/>
      <c r="D18837" s="7"/>
      <c r="P18837" s="14"/>
      <c r="Q18837" s="13"/>
    </row>
    <row r="18838" spans="3:17" x14ac:dyDescent="0.25">
      <c r="C18838" s="12"/>
      <c r="D18838" s="7"/>
      <c r="P18838" s="14"/>
      <c r="Q18838" s="13"/>
    </row>
    <row r="18839" spans="3:17" x14ac:dyDescent="0.25">
      <c r="C18839" s="12"/>
      <c r="D18839" s="7"/>
      <c r="P18839" s="14"/>
      <c r="Q18839" s="13"/>
    </row>
    <row r="18840" spans="3:17" x14ac:dyDescent="0.25">
      <c r="C18840" s="12"/>
      <c r="D18840" s="7"/>
      <c r="P18840" s="14"/>
      <c r="Q18840" s="13"/>
    </row>
    <row r="18841" spans="3:17" x14ac:dyDescent="0.25">
      <c r="C18841" s="12"/>
      <c r="D18841" s="7"/>
      <c r="P18841" s="14"/>
      <c r="Q18841" s="13"/>
    </row>
    <row r="18842" spans="3:17" x14ac:dyDescent="0.25">
      <c r="C18842" s="12"/>
      <c r="D18842" s="7"/>
      <c r="P18842" s="14"/>
      <c r="Q18842" s="13"/>
    </row>
    <row r="18843" spans="3:17" x14ac:dyDescent="0.25">
      <c r="C18843" s="12"/>
      <c r="D18843" s="7"/>
      <c r="P18843" s="14"/>
      <c r="Q18843" s="13"/>
    </row>
    <row r="18844" spans="3:17" x14ac:dyDescent="0.25">
      <c r="C18844" s="12"/>
      <c r="D18844" s="7"/>
      <c r="P18844" s="14"/>
      <c r="Q18844" s="13"/>
    </row>
    <row r="18845" spans="3:17" x14ac:dyDescent="0.25">
      <c r="C18845" s="12"/>
      <c r="D18845" s="7"/>
      <c r="P18845" s="14"/>
      <c r="Q18845" s="13"/>
    </row>
    <row r="18846" spans="3:17" x14ac:dyDescent="0.25">
      <c r="C18846" s="12"/>
      <c r="D18846" s="7"/>
      <c r="P18846" s="14"/>
      <c r="Q18846" s="13"/>
    </row>
    <row r="18847" spans="3:17" x14ac:dyDescent="0.25">
      <c r="C18847" s="12"/>
      <c r="D18847" s="7"/>
      <c r="P18847" s="14"/>
      <c r="Q18847" s="13"/>
    </row>
    <row r="18848" spans="3:17" x14ac:dyDescent="0.25">
      <c r="C18848" s="12"/>
      <c r="D18848" s="7"/>
      <c r="P18848" s="14"/>
      <c r="Q18848" s="13"/>
    </row>
    <row r="18849" spans="3:17" x14ac:dyDescent="0.25">
      <c r="C18849" s="12"/>
      <c r="D18849" s="7"/>
      <c r="P18849" s="14"/>
      <c r="Q18849" s="13"/>
    </row>
    <row r="18850" spans="3:17" x14ac:dyDescent="0.25">
      <c r="C18850" s="12"/>
      <c r="D18850" s="7"/>
      <c r="P18850" s="14"/>
      <c r="Q18850" s="13"/>
    </row>
    <row r="18851" spans="3:17" x14ac:dyDescent="0.25">
      <c r="C18851" s="12"/>
      <c r="D18851" s="7"/>
      <c r="P18851" s="14"/>
      <c r="Q18851" s="13"/>
    </row>
    <row r="18852" spans="3:17" x14ac:dyDescent="0.25">
      <c r="C18852" s="12"/>
      <c r="D18852" s="7"/>
      <c r="P18852" s="14"/>
      <c r="Q18852" s="13"/>
    </row>
    <row r="18853" spans="3:17" x14ac:dyDescent="0.25">
      <c r="C18853" s="12"/>
      <c r="D18853" s="7"/>
      <c r="P18853" s="14"/>
      <c r="Q18853" s="13"/>
    </row>
    <row r="18854" spans="3:17" x14ac:dyDescent="0.25">
      <c r="C18854" s="12"/>
      <c r="D18854" s="7"/>
      <c r="P18854" s="14"/>
      <c r="Q18854" s="13"/>
    </row>
    <row r="18855" spans="3:17" x14ac:dyDescent="0.25">
      <c r="C18855" s="12"/>
      <c r="D18855" s="7"/>
      <c r="P18855" s="14"/>
      <c r="Q18855" s="13"/>
    </row>
    <row r="18856" spans="3:17" x14ac:dyDescent="0.25">
      <c r="C18856" s="12"/>
      <c r="D18856" s="7"/>
      <c r="P18856" s="14"/>
      <c r="Q18856" s="13"/>
    </row>
    <row r="18857" spans="3:17" x14ac:dyDescent="0.25">
      <c r="C18857" s="12"/>
      <c r="D18857" s="7"/>
      <c r="P18857" s="14"/>
      <c r="Q18857" s="13"/>
    </row>
    <row r="18858" spans="3:17" x14ac:dyDescent="0.25">
      <c r="C18858" s="12"/>
      <c r="D18858" s="7"/>
      <c r="P18858" s="14"/>
      <c r="Q18858" s="13"/>
    </row>
    <row r="18859" spans="3:17" x14ac:dyDescent="0.25">
      <c r="C18859" s="12"/>
      <c r="D18859" s="7"/>
      <c r="P18859" s="14"/>
      <c r="Q18859" s="13"/>
    </row>
    <row r="18860" spans="3:17" x14ac:dyDescent="0.25">
      <c r="C18860" s="12"/>
      <c r="D18860" s="7"/>
      <c r="P18860" s="14"/>
      <c r="Q18860" s="13"/>
    </row>
    <row r="18861" spans="3:17" x14ac:dyDescent="0.25">
      <c r="C18861" s="12"/>
      <c r="D18861" s="7"/>
      <c r="P18861" s="14"/>
      <c r="Q18861" s="13"/>
    </row>
    <row r="18862" spans="3:17" x14ac:dyDescent="0.25">
      <c r="C18862" s="12"/>
      <c r="D18862" s="7"/>
      <c r="P18862" s="14"/>
      <c r="Q18862" s="13"/>
    </row>
    <row r="18863" spans="3:17" x14ac:dyDescent="0.25">
      <c r="C18863" s="12"/>
      <c r="D18863" s="7"/>
      <c r="P18863" s="14"/>
      <c r="Q18863" s="13"/>
    </row>
    <row r="18864" spans="3:17" x14ac:dyDescent="0.25">
      <c r="C18864" s="12"/>
      <c r="D18864" s="7"/>
      <c r="P18864" s="14"/>
      <c r="Q18864" s="13"/>
    </row>
    <row r="18865" spans="3:17" x14ac:dyDescent="0.25">
      <c r="C18865" s="12"/>
      <c r="D18865" s="7"/>
      <c r="P18865" s="14"/>
      <c r="Q18865" s="13"/>
    </row>
    <row r="18866" spans="3:17" x14ac:dyDescent="0.25">
      <c r="C18866" s="12"/>
      <c r="D18866" s="7"/>
      <c r="P18866" s="14"/>
      <c r="Q18866" s="13"/>
    </row>
    <row r="18867" spans="3:17" x14ac:dyDescent="0.25">
      <c r="C18867" s="12"/>
      <c r="D18867" s="7"/>
      <c r="P18867" s="14"/>
      <c r="Q18867" s="13"/>
    </row>
    <row r="18868" spans="3:17" x14ac:dyDescent="0.25">
      <c r="C18868" s="12"/>
      <c r="D18868" s="7"/>
      <c r="P18868" s="14"/>
      <c r="Q18868" s="13"/>
    </row>
    <row r="18869" spans="3:17" x14ac:dyDescent="0.25">
      <c r="C18869" s="12"/>
      <c r="D18869" s="7"/>
      <c r="P18869" s="14"/>
      <c r="Q18869" s="13"/>
    </row>
    <row r="18870" spans="3:17" x14ac:dyDescent="0.25">
      <c r="C18870" s="12"/>
      <c r="D18870" s="7"/>
      <c r="P18870" s="14"/>
      <c r="Q18870" s="13"/>
    </row>
    <row r="18871" spans="3:17" x14ac:dyDescent="0.25">
      <c r="C18871" s="12"/>
      <c r="D18871" s="7"/>
      <c r="P18871" s="14"/>
      <c r="Q18871" s="13"/>
    </row>
    <row r="18872" spans="3:17" x14ac:dyDescent="0.25">
      <c r="C18872" s="12"/>
      <c r="D18872" s="7"/>
      <c r="P18872" s="14"/>
      <c r="Q18872" s="13"/>
    </row>
    <row r="18873" spans="3:17" x14ac:dyDescent="0.25">
      <c r="C18873" s="12"/>
      <c r="D18873" s="7"/>
      <c r="P18873" s="14"/>
      <c r="Q18873" s="13"/>
    </row>
    <row r="18874" spans="3:17" x14ac:dyDescent="0.25">
      <c r="C18874" s="12"/>
      <c r="D18874" s="7"/>
      <c r="P18874" s="14"/>
      <c r="Q18874" s="13"/>
    </row>
    <row r="18875" spans="3:17" x14ac:dyDescent="0.25">
      <c r="C18875" s="12"/>
      <c r="D18875" s="7"/>
      <c r="P18875" s="14"/>
      <c r="Q18875" s="13"/>
    </row>
    <row r="18876" spans="3:17" x14ac:dyDescent="0.25">
      <c r="C18876" s="12"/>
      <c r="D18876" s="7"/>
      <c r="P18876" s="14"/>
      <c r="Q18876" s="13"/>
    </row>
    <row r="18877" spans="3:17" x14ac:dyDescent="0.25">
      <c r="C18877" s="12"/>
      <c r="D18877" s="7"/>
      <c r="P18877" s="14"/>
      <c r="Q18877" s="13"/>
    </row>
    <row r="18878" spans="3:17" x14ac:dyDescent="0.25">
      <c r="C18878" s="12"/>
      <c r="D18878" s="7"/>
      <c r="P18878" s="14"/>
      <c r="Q18878" s="13"/>
    </row>
    <row r="18879" spans="3:17" x14ac:dyDescent="0.25">
      <c r="C18879" s="12"/>
      <c r="D18879" s="7"/>
      <c r="P18879" s="14"/>
      <c r="Q18879" s="13"/>
    </row>
    <row r="18880" spans="3:17" x14ac:dyDescent="0.25">
      <c r="C18880" s="12"/>
      <c r="D18880" s="7"/>
      <c r="P18880" s="14"/>
      <c r="Q18880" s="13"/>
    </row>
    <row r="18881" spans="3:17" x14ac:dyDescent="0.25">
      <c r="C18881" s="12"/>
      <c r="D18881" s="7"/>
      <c r="P18881" s="14"/>
      <c r="Q18881" s="13"/>
    </row>
    <row r="18882" spans="3:17" x14ac:dyDescent="0.25">
      <c r="C18882" s="12"/>
      <c r="D18882" s="7"/>
      <c r="P18882" s="14"/>
      <c r="Q18882" s="13"/>
    </row>
    <row r="18883" spans="3:17" x14ac:dyDescent="0.25">
      <c r="C18883" s="12"/>
      <c r="D18883" s="7"/>
      <c r="P18883" s="14"/>
      <c r="Q18883" s="13"/>
    </row>
    <row r="18884" spans="3:17" x14ac:dyDescent="0.25">
      <c r="C18884" s="12"/>
      <c r="D18884" s="7"/>
      <c r="P18884" s="14"/>
      <c r="Q18884" s="13"/>
    </row>
    <row r="18885" spans="3:17" x14ac:dyDescent="0.25">
      <c r="C18885" s="12"/>
      <c r="D18885" s="7"/>
      <c r="P18885" s="14"/>
      <c r="Q18885" s="13"/>
    </row>
    <row r="18886" spans="3:17" x14ac:dyDescent="0.25">
      <c r="C18886" s="12"/>
      <c r="D18886" s="7"/>
      <c r="P18886" s="14"/>
      <c r="Q18886" s="13"/>
    </row>
    <row r="18887" spans="3:17" x14ac:dyDescent="0.25">
      <c r="C18887" s="12"/>
      <c r="D18887" s="7"/>
      <c r="P18887" s="14"/>
      <c r="Q18887" s="13"/>
    </row>
    <row r="18888" spans="3:17" x14ac:dyDescent="0.25">
      <c r="C18888" s="12"/>
      <c r="D18888" s="7"/>
      <c r="P18888" s="14"/>
      <c r="Q18888" s="13"/>
    </row>
    <row r="18889" spans="3:17" x14ac:dyDescent="0.25">
      <c r="C18889" s="12"/>
      <c r="D18889" s="7"/>
      <c r="P18889" s="14"/>
      <c r="Q18889" s="13"/>
    </row>
    <row r="18890" spans="3:17" x14ac:dyDescent="0.25">
      <c r="C18890" s="12"/>
      <c r="D18890" s="7"/>
      <c r="P18890" s="14"/>
      <c r="Q18890" s="13"/>
    </row>
    <row r="18891" spans="3:17" x14ac:dyDescent="0.25">
      <c r="C18891" s="12"/>
      <c r="D18891" s="7"/>
      <c r="P18891" s="14"/>
      <c r="Q18891" s="13"/>
    </row>
    <row r="18892" spans="3:17" x14ac:dyDescent="0.25">
      <c r="C18892" s="12"/>
      <c r="D18892" s="7"/>
      <c r="P18892" s="14"/>
      <c r="Q18892" s="13"/>
    </row>
    <row r="18893" spans="3:17" x14ac:dyDescent="0.25">
      <c r="C18893" s="12"/>
      <c r="D18893" s="7"/>
      <c r="P18893" s="14"/>
      <c r="Q18893" s="13"/>
    </row>
    <row r="18894" spans="3:17" x14ac:dyDescent="0.25">
      <c r="C18894" s="12"/>
      <c r="D18894" s="7"/>
      <c r="P18894" s="14"/>
      <c r="Q18894" s="13"/>
    </row>
    <row r="18895" spans="3:17" x14ac:dyDescent="0.25">
      <c r="C18895" s="12"/>
      <c r="D18895" s="7"/>
      <c r="P18895" s="14"/>
      <c r="Q18895" s="13"/>
    </row>
    <row r="18896" spans="3:17" x14ac:dyDescent="0.25">
      <c r="C18896" s="12"/>
      <c r="D18896" s="7"/>
      <c r="P18896" s="14"/>
      <c r="Q18896" s="13"/>
    </row>
    <row r="18897" spans="3:17" x14ac:dyDescent="0.25">
      <c r="C18897" s="12"/>
      <c r="D18897" s="7"/>
      <c r="P18897" s="14"/>
      <c r="Q18897" s="13"/>
    </row>
    <row r="18898" spans="3:17" x14ac:dyDescent="0.25">
      <c r="C18898" s="12"/>
      <c r="D18898" s="7"/>
      <c r="P18898" s="14"/>
      <c r="Q18898" s="13"/>
    </row>
    <row r="18899" spans="3:17" x14ac:dyDescent="0.25">
      <c r="C18899" s="12"/>
      <c r="D18899" s="7"/>
      <c r="P18899" s="14"/>
      <c r="Q18899" s="13"/>
    </row>
    <row r="18900" spans="3:17" x14ac:dyDescent="0.25">
      <c r="C18900" s="12"/>
      <c r="D18900" s="7"/>
      <c r="P18900" s="14"/>
      <c r="Q18900" s="13"/>
    </row>
    <row r="18901" spans="3:17" x14ac:dyDescent="0.25">
      <c r="C18901" s="12"/>
      <c r="D18901" s="7"/>
      <c r="P18901" s="14"/>
      <c r="Q18901" s="13"/>
    </row>
    <row r="18902" spans="3:17" x14ac:dyDescent="0.25">
      <c r="C18902" s="12"/>
      <c r="D18902" s="7"/>
      <c r="P18902" s="14"/>
      <c r="Q18902" s="13"/>
    </row>
    <row r="18903" spans="3:17" x14ac:dyDescent="0.25">
      <c r="C18903" s="12"/>
      <c r="D18903" s="7"/>
      <c r="P18903" s="14"/>
      <c r="Q18903" s="13"/>
    </row>
    <row r="18904" spans="3:17" x14ac:dyDescent="0.25">
      <c r="C18904" s="12"/>
      <c r="D18904" s="7"/>
      <c r="P18904" s="14"/>
      <c r="Q18904" s="13"/>
    </row>
    <row r="18905" spans="3:17" x14ac:dyDescent="0.25">
      <c r="C18905" s="12"/>
      <c r="D18905" s="7"/>
      <c r="P18905" s="14"/>
      <c r="Q18905" s="13"/>
    </row>
    <row r="18906" spans="3:17" x14ac:dyDescent="0.25">
      <c r="C18906" s="12"/>
      <c r="D18906" s="7"/>
      <c r="P18906" s="14"/>
      <c r="Q18906" s="13"/>
    </row>
    <row r="18907" spans="3:17" x14ac:dyDescent="0.25">
      <c r="C18907" s="12"/>
      <c r="D18907" s="7"/>
      <c r="P18907" s="14"/>
      <c r="Q18907" s="13"/>
    </row>
    <row r="18908" spans="3:17" x14ac:dyDescent="0.25">
      <c r="C18908" s="12"/>
      <c r="D18908" s="7"/>
      <c r="P18908" s="14"/>
      <c r="Q18908" s="13"/>
    </row>
    <row r="18909" spans="3:17" x14ac:dyDescent="0.25">
      <c r="C18909" s="12"/>
      <c r="D18909" s="7"/>
      <c r="P18909" s="14"/>
      <c r="Q18909" s="13"/>
    </row>
    <row r="18910" spans="3:17" x14ac:dyDescent="0.25">
      <c r="C18910" s="12"/>
      <c r="D18910" s="7"/>
      <c r="P18910" s="14"/>
      <c r="Q18910" s="13"/>
    </row>
    <row r="18911" spans="3:17" x14ac:dyDescent="0.25">
      <c r="C18911" s="12"/>
      <c r="D18911" s="7"/>
      <c r="P18911" s="14"/>
      <c r="Q18911" s="13"/>
    </row>
    <row r="18912" spans="3:17" x14ac:dyDescent="0.25">
      <c r="C18912" s="12"/>
      <c r="D18912" s="7"/>
      <c r="P18912" s="14"/>
      <c r="Q18912" s="13"/>
    </row>
    <row r="18913" spans="3:17" x14ac:dyDescent="0.25">
      <c r="C18913" s="12"/>
      <c r="D18913" s="7"/>
      <c r="P18913" s="14"/>
      <c r="Q18913" s="13"/>
    </row>
    <row r="18914" spans="3:17" x14ac:dyDescent="0.25">
      <c r="C18914" s="12"/>
      <c r="D18914" s="7"/>
      <c r="P18914" s="14"/>
      <c r="Q18914" s="13"/>
    </row>
    <row r="18915" spans="3:17" x14ac:dyDescent="0.25">
      <c r="C18915" s="12"/>
      <c r="D18915" s="7"/>
      <c r="P18915" s="14"/>
      <c r="Q18915" s="13"/>
    </row>
    <row r="18916" spans="3:17" x14ac:dyDescent="0.25">
      <c r="C18916" s="12"/>
      <c r="D18916" s="7"/>
      <c r="P18916" s="14"/>
      <c r="Q18916" s="13"/>
    </row>
    <row r="18917" spans="3:17" x14ac:dyDescent="0.25">
      <c r="C18917" s="12"/>
      <c r="D18917" s="7"/>
      <c r="P18917" s="14"/>
      <c r="Q18917" s="13"/>
    </row>
    <row r="18918" spans="3:17" x14ac:dyDescent="0.25">
      <c r="C18918" s="12"/>
      <c r="D18918" s="7"/>
      <c r="P18918" s="14"/>
      <c r="Q18918" s="13"/>
    </row>
    <row r="18919" spans="3:17" x14ac:dyDescent="0.25">
      <c r="C18919" s="12"/>
      <c r="D18919" s="7"/>
      <c r="P18919" s="14"/>
      <c r="Q18919" s="13"/>
    </row>
    <row r="18920" spans="3:17" x14ac:dyDescent="0.25">
      <c r="C18920" s="12"/>
      <c r="D18920" s="7"/>
      <c r="P18920" s="14"/>
      <c r="Q18920" s="13"/>
    </row>
    <row r="18921" spans="3:17" x14ac:dyDescent="0.25">
      <c r="C18921" s="12"/>
      <c r="D18921" s="7"/>
      <c r="P18921" s="14"/>
      <c r="Q18921" s="13"/>
    </row>
    <row r="18922" spans="3:17" x14ac:dyDescent="0.25">
      <c r="C18922" s="12"/>
      <c r="D18922" s="7"/>
      <c r="P18922" s="14"/>
      <c r="Q18922" s="13"/>
    </row>
    <row r="18923" spans="3:17" x14ac:dyDescent="0.25">
      <c r="C18923" s="12"/>
      <c r="D18923" s="7"/>
      <c r="P18923" s="14"/>
      <c r="Q18923" s="13"/>
    </row>
    <row r="18924" spans="3:17" x14ac:dyDescent="0.25">
      <c r="C18924" s="12"/>
      <c r="D18924" s="7"/>
      <c r="P18924" s="14"/>
      <c r="Q18924" s="13"/>
    </row>
    <row r="18925" spans="3:17" x14ac:dyDescent="0.25">
      <c r="C18925" s="12"/>
      <c r="D18925" s="7"/>
      <c r="P18925" s="14"/>
      <c r="Q18925" s="13"/>
    </row>
    <row r="18926" spans="3:17" x14ac:dyDescent="0.25">
      <c r="C18926" s="12"/>
      <c r="D18926" s="7"/>
      <c r="P18926" s="14"/>
      <c r="Q18926" s="13"/>
    </row>
    <row r="18927" spans="3:17" x14ac:dyDescent="0.25">
      <c r="C18927" s="12"/>
      <c r="D18927" s="7"/>
      <c r="P18927" s="14"/>
      <c r="Q18927" s="13"/>
    </row>
    <row r="18928" spans="3:17" x14ac:dyDescent="0.25">
      <c r="C18928" s="12"/>
      <c r="D18928" s="7"/>
      <c r="P18928" s="14"/>
      <c r="Q18928" s="13"/>
    </row>
    <row r="18929" spans="3:17" x14ac:dyDescent="0.25">
      <c r="C18929" s="12"/>
      <c r="D18929" s="7"/>
      <c r="P18929" s="14"/>
      <c r="Q18929" s="13"/>
    </row>
    <row r="18930" spans="3:17" x14ac:dyDescent="0.25">
      <c r="C18930" s="12"/>
      <c r="D18930" s="7"/>
      <c r="P18930" s="14"/>
      <c r="Q18930" s="13"/>
    </row>
    <row r="18931" spans="3:17" x14ac:dyDescent="0.25">
      <c r="C18931" s="12"/>
      <c r="D18931" s="7"/>
      <c r="P18931" s="14"/>
      <c r="Q18931" s="13"/>
    </row>
    <row r="18932" spans="3:17" x14ac:dyDescent="0.25">
      <c r="C18932" s="12"/>
      <c r="D18932" s="7"/>
      <c r="P18932" s="14"/>
      <c r="Q18932" s="13"/>
    </row>
    <row r="18933" spans="3:17" x14ac:dyDescent="0.25">
      <c r="C18933" s="12"/>
      <c r="D18933" s="7"/>
      <c r="P18933" s="14"/>
      <c r="Q18933" s="13"/>
    </row>
    <row r="18934" spans="3:17" x14ac:dyDescent="0.25">
      <c r="C18934" s="12"/>
      <c r="D18934" s="7"/>
      <c r="P18934" s="14"/>
      <c r="Q18934" s="13"/>
    </row>
    <row r="18935" spans="3:17" x14ac:dyDescent="0.25">
      <c r="C18935" s="12"/>
      <c r="D18935" s="7"/>
      <c r="P18935" s="14"/>
      <c r="Q18935" s="13"/>
    </row>
    <row r="18936" spans="3:17" x14ac:dyDescent="0.25">
      <c r="C18936" s="12"/>
      <c r="D18936" s="7"/>
      <c r="P18936" s="14"/>
      <c r="Q18936" s="13"/>
    </row>
    <row r="18937" spans="3:17" x14ac:dyDescent="0.25">
      <c r="C18937" s="12"/>
      <c r="D18937" s="7"/>
      <c r="P18937" s="14"/>
      <c r="Q18937" s="13"/>
    </row>
    <row r="18938" spans="3:17" x14ac:dyDescent="0.25">
      <c r="C18938" s="12"/>
      <c r="D18938" s="7"/>
      <c r="P18938" s="14"/>
      <c r="Q18938" s="13"/>
    </row>
    <row r="18939" spans="3:17" x14ac:dyDescent="0.25">
      <c r="C18939" s="12"/>
      <c r="D18939" s="7"/>
      <c r="P18939" s="14"/>
      <c r="Q18939" s="13"/>
    </row>
    <row r="18940" spans="3:17" x14ac:dyDescent="0.25">
      <c r="C18940" s="12"/>
      <c r="D18940" s="7"/>
      <c r="P18940" s="14"/>
      <c r="Q18940" s="13"/>
    </row>
    <row r="18941" spans="3:17" x14ac:dyDescent="0.25">
      <c r="C18941" s="12"/>
      <c r="D18941" s="7"/>
      <c r="P18941" s="14"/>
      <c r="Q18941" s="13"/>
    </row>
    <row r="18942" spans="3:17" x14ac:dyDescent="0.25">
      <c r="C18942" s="12"/>
      <c r="D18942" s="7"/>
      <c r="P18942" s="14"/>
      <c r="Q18942" s="13"/>
    </row>
    <row r="18943" spans="3:17" x14ac:dyDescent="0.25">
      <c r="C18943" s="12"/>
      <c r="D18943" s="7"/>
      <c r="P18943" s="14"/>
      <c r="Q18943" s="13"/>
    </row>
    <row r="18944" spans="3:17" x14ac:dyDescent="0.25">
      <c r="C18944" s="12"/>
      <c r="D18944" s="7"/>
      <c r="P18944" s="14"/>
      <c r="Q18944" s="13"/>
    </row>
    <row r="18945" spans="3:17" x14ac:dyDescent="0.25">
      <c r="C18945" s="12"/>
      <c r="D18945" s="7"/>
      <c r="P18945" s="14"/>
      <c r="Q18945" s="13"/>
    </row>
    <row r="18946" spans="3:17" x14ac:dyDescent="0.25">
      <c r="C18946" s="12"/>
      <c r="D18946" s="7"/>
      <c r="P18946" s="14"/>
      <c r="Q18946" s="13"/>
    </row>
    <row r="18947" spans="3:17" x14ac:dyDescent="0.25">
      <c r="C18947" s="12"/>
      <c r="D18947" s="7"/>
      <c r="P18947" s="14"/>
      <c r="Q18947" s="13"/>
    </row>
    <row r="18948" spans="3:17" x14ac:dyDescent="0.25">
      <c r="C18948" s="12"/>
      <c r="D18948" s="7"/>
      <c r="P18948" s="14"/>
      <c r="Q18948" s="13"/>
    </row>
    <row r="18949" spans="3:17" x14ac:dyDescent="0.25">
      <c r="C18949" s="12"/>
      <c r="D18949" s="7"/>
      <c r="P18949" s="14"/>
      <c r="Q18949" s="13"/>
    </row>
    <row r="18950" spans="3:17" x14ac:dyDescent="0.25">
      <c r="C18950" s="12"/>
      <c r="D18950" s="7"/>
      <c r="P18950" s="14"/>
      <c r="Q18950" s="13"/>
    </row>
    <row r="18951" spans="3:17" x14ac:dyDescent="0.25">
      <c r="C18951" s="12"/>
      <c r="D18951" s="7"/>
      <c r="P18951" s="14"/>
      <c r="Q18951" s="13"/>
    </row>
    <row r="18952" spans="3:17" x14ac:dyDescent="0.25">
      <c r="C18952" s="12"/>
      <c r="D18952" s="7"/>
      <c r="P18952" s="14"/>
      <c r="Q18952" s="13"/>
    </row>
    <row r="18953" spans="3:17" x14ac:dyDescent="0.25">
      <c r="C18953" s="12"/>
      <c r="D18953" s="7"/>
      <c r="P18953" s="14"/>
      <c r="Q18953" s="13"/>
    </row>
    <row r="18954" spans="3:17" x14ac:dyDescent="0.25">
      <c r="C18954" s="12"/>
      <c r="D18954" s="7"/>
      <c r="P18954" s="14"/>
      <c r="Q18954" s="13"/>
    </row>
    <row r="18955" spans="3:17" x14ac:dyDescent="0.25">
      <c r="C18955" s="12"/>
      <c r="D18955" s="7"/>
      <c r="P18955" s="14"/>
      <c r="Q18955" s="13"/>
    </row>
    <row r="18956" spans="3:17" x14ac:dyDescent="0.25">
      <c r="C18956" s="12"/>
      <c r="D18956" s="7"/>
      <c r="P18956" s="14"/>
      <c r="Q18956" s="13"/>
    </row>
    <row r="18957" spans="3:17" x14ac:dyDescent="0.25">
      <c r="C18957" s="12"/>
      <c r="D18957" s="7"/>
      <c r="P18957" s="14"/>
      <c r="Q18957" s="13"/>
    </row>
    <row r="18958" spans="3:17" x14ac:dyDescent="0.25">
      <c r="C18958" s="12"/>
      <c r="D18958" s="7"/>
      <c r="P18958" s="14"/>
      <c r="Q18958" s="13"/>
    </row>
    <row r="18959" spans="3:17" x14ac:dyDescent="0.25">
      <c r="C18959" s="12"/>
      <c r="D18959" s="7"/>
      <c r="P18959" s="14"/>
      <c r="Q18959" s="13"/>
    </row>
    <row r="18960" spans="3:17" x14ac:dyDescent="0.25">
      <c r="C18960" s="12"/>
      <c r="D18960" s="7"/>
      <c r="P18960" s="14"/>
      <c r="Q18960" s="13"/>
    </row>
    <row r="18961" spans="3:17" x14ac:dyDescent="0.25">
      <c r="C18961" s="12"/>
      <c r="D18961" s="7"/>
      <c r="P18961" s="14"/>
      <c r="Q18961" s="13"/>
    </row>
    <row r="18962" spans="3:17" x14ac:dyDescent="0.25">
      <c r="C18962" s="12"/>
      <c r="D18962" s="7"/>
      <c r="P18962" s="14"/>
      <c r="Q18962" s="13"/>
    </row>
    <row r="18963" spans="3:17" x14ac:dyDescent="0.25">
      <c r="C18963" s="12"/>
      <c r="D18963" s="7"/>
      <c r="P18963" s="14"/>
      <c r="Q18963" s="13"/>
    </row>
    <row r="18964" spans="3:17" x14ac:dyDescent="0.25">
      <c r="C18964" s="12"/>
      <c r="D18964" s="7"/>
      <c r="P18964" s="14"/>
      <c r="Q18964" s="13"/>
    </row>
    <row r="18965" spans="3:17" x14ac:dyDescent="0.25">
      <c r="C18965" s="12"/>
      <c r="D18965" s="7"/>
      <c r="P18965" s="14"/>
      <c r="Q18965" s="13"/>
    </row>
    <row r="18966" spans="3:17" x14ac:dyDescent="0.25">
      <c r="C18966" s="12"/>
      <c r="D18966" s="7"/>
      <c r="P18966" s="14"/>
      <c r="Q18966" s="13"/>
    </row>
    <row r="18967" spans="3:17" x14ac:dyDescent="0.25">
      <c r="C18967" s="12"/>
      <c r="D18967" s="7"/>
      <c r="P18967" s="14"/>
      <c r="Q18967" s="13"/>
    </row>
    <row r="18968" spans="3:17" x14ac:dyDescent="0.25">
      <c r="C18968" s="12"/>
      <c r="D18968" s="7"/>
      <c r="P18968" s="14"/>
      <c r="Q18968" s="13"/>
    </row>
    <row r="18969" spans="3:17" x14ac:dyDescent="0.25">
      <c r="C18969" s="12"/>
      <c r="D18969" s="7"/>
      <c r="P18969" s="14"/>
      <c r="Q18969" s="13"/>
    </row>
    <row r="18970" spans="3:17" x14ac:dyDescent="0.25">
      <c r="C18970" s="12"/>
      <c r="D18970" s="7"/>
      <c r="P18970" s="14"/>
      <c r="Q18970" s="13"/>
    </row>
    <row r="18971" spans="3:17" x14ac:dyDescent="0.25">
      <c r="C18971" s="12"/>
      <c r="D18971" s="7"/>
      <c r="P18971" s="14"/>
      <c r="Q18971" s="13"/>
    </row>
    <row r="18972" spans="3:17" x14ac:dyDescent="0.25">
      <c r="C18972" s="12"/>
      <c r="D18972" s="7"/>
      <c r="P18972" s="14"/>
      <c r="Q18972" s="13"/>
    </row>
    <row r="18973" spans="3:17" x14ac:dyDescent="0.25">
      <c r="C18973" s="12"/>
      <c r="D18973" s="7"/>
      <c r="P18973" s="14"/>
      <c r="Q18973" s="13"/>
    </row>
    <row r="18974" spans="3:17" x14ac:dyDescent="0.25">
      <c r="C18974" s="12"/>
      <c r="D18974" s="7"/>
      <c r="P18974" s="14"/>
      <c r="Q18974" s="13"/>
    </row>
    <row r="18975" spans="3:17" x14ac:dyDescent="0.25">
      <c r="C18975" s="12"/>
      <c r="D18975" s="7"/>
      <c r="P18975" s="14"/>
      <c r="Q18975" s="13"/>
    </row>
    <row r="18976" spans="3:17" x14ac:dyDescent="0.25">
      <c r="C18976" s="12"/>
      <c r="D18976" s="7"/>
      <c r="P18976" s="14"/>
      <c r="Q18976" s="13"/>
    </row>
    <row r="18977" spans="3:17" x14ac:dyDescent="0.25">
      <c r="C18977" s="12"/>
      <c r="D18977" s="7"/>
      <c r="P18977" s="14"/>
      <c r="Q18977" s="13"/>
    </row>
    <row r="18978" spans="3:17" x14ac:dyDescent="0.25">
      <c r="C18978" s="12"/>
      <c r="D18978" s="7"/>
      <c r="P18978" s="14"/>
      <c r="Q18978" s="13"/>
    </row>
    <row r="18979" spans="3:17" x14ac:dyDescent="0.25">
      <c r="C18979" s="12"/>
      <c r="D18979" s="7"/>
      <c r="P18979" s="14"/>
      <c r="Q18979" s="13"/>
    </row>
    <row r="18980" spans="3:17" x14ac:dyDescent="0.25">
      <c r="C18980" s="12"/>
      <c r="D18980" s="7"/>
      <c r="P18980" s="14"/>
      <c r="Q18980" s="13"/>
    </row>
    <row r="18981" spans="3:17" x14ac:dyDescent="0.25">
      <c r="C18981" s="12"/>
      <c r="D18981" s="7"/>
      <c r="P18981" s="14"/>
      <c r="Q18981" s="13"/>
    </row>
    <row r="18982" spans="3:17" x14ac:dyDescent="0.25">
      <c r="C18982" s="12"/>
      <c r="D18982" s="7"/>
      <c r="P18982" s="14"/>
      <c r="Q18982" s="13"/>
    </row>
    <row r="18983" spans="3:17" x14ac:dyDescent="0.25">
      <c r="C18983" s="12"/>
      <c r="D18983" s="7"/>
      <c r="P18983" s="14"/>
      <c r="Q18983" s="13"/>
    </row>
    <row r="18984" spans="3:17" x14ac:dyDescent="0.25">
      <c r="C18984" s="12"/>
      <c r="D18984" s="7"/>
      <c r="P18984" s="14"/>
      <c r="Q18984" s="13"/>
    </row>
    <row r="18985" spans="3:17" x14ac:dyDescent="0.25">
      <c r="C18985" s="12"/>
      <c r="D18985" s="7"/>
      <c r="P18985" s="14"/>
      <c r="Q18985" s="13"/>
    </row>
    <row r="18986" spans="3:17" x14ac:dyDescent="0.25">
      <c r="C18986" s="12"/>
      <c r="D18986" s="7"/>
      <c r="P18986" s="14"/>
      <c r="Q18986" s="13"/>
    </row>
    <row r="18987" spans="3:17" x14ac:dyDescent="0.25">
      <c r="C18987" s="12"/>
      <c r="D18987" s="7"/>
      <c r="P18987" s="14"/>
      <c r="Q18987" s="13"/>
    </row>
    <row r="18988" spans="3:17" x14ac:dyDescent="0.25">
      <c r="C18988" s="12"/>
      <c r="D18988" s="7"/>
      <c r="P18988" s="14"/>
      <c r="Q18988" s="13"/>
    </row>
    <row r="18989" spans="3:17" x14ac:dyDescent="0.25">
      <c r="C18989" s="12"/>
      <c r="D18989" s="7"/>
      <c r="P18989" s="14"/>
      <c r="Q18989" s="13"/>
    </row>
    <row r="18990" spans="3:17" x14ac:dyDescent="0.25">
      <c r="C18990" s="12"/>
      <c r="D18990" s="7"/>
      <c r="P18990" s="14"/>
      <c r="Q18990" s="13"/>
    </row>
    <row r="18991" spans="3:17" x14ac:dyDescent="0.25">
      <c r="C18991" s="12"/>
      <c r="D18991" s="7"/>
      <c r="P18991" s="14"/>
      <c r="Q18991" s="13"/>
    </row>
    <row r="18992" spans="3:17" x14ac:dyDescent="0.25">
      <c r="C18992" s="12"/>
      <c r="D18992" s="7"/>
      <c r="P18992" s="14"/>
      <c r="Q18992" s="13"/>
    </row>
    <row r="18993" spans="3:17" x14ac:dyDescent="0.25">
      <c r="C18993" s="12"/>
      <c r="D18993" s="7"/>
      <c r="P18993" s="14"/>
      <c r="Q18993" s="13"/>
    </row>
    <row r="18994" spans="3:17" x14ac:dyDescent="0.25">
      <c r="C18994" s="12"/>
      <c r="D18994" s="7"/>
      <c r="P18994" s="14"/>
      <c r="Q18994" s="13"/>
    </row>
    <row r="18995" spans="3:17" x14ac:dyDescent="0.25">
      <c r="C18995" s="12"/>
      <c r="D18995" s="7"/>
      <c r="P18995" s="14"/>
      <c r="Q18995" s="13"/>
    </row>
    <row r="18996" spans="3:17" x14ac:dyDescent="0.25">
      <c r="C18996" s="12"/>
      <c r="D18996" s="7"/>
      <c r="P18996" s="14"/>
      <c r="Q18996" s="13"/>
    </row>
    <row r="18997" spans="3:17" x14ac:dyDescent="0.25">
      <c r="C18997" s="12"/>
      <c r="D18997" s="7"/>
      <c r="P18997" s="14"/>
      <c r="Q18997" s="13"/>
    </row>
    <row r="18998" spans="3:17" x14ac:dyDescent="0.25">
      <c r="C18998" s="12"/>
      <c r="D18998" s="7"/>
      <c r="P18998" s="14"/>
      <c r="Q18998" s="13"/>
    </row>
    <row r="18999" spans="3:17" x14ac:dyDescent="0.25">
      <c r="C18999" s="12"/>
      <c r="D18999" s="7"/>
      <c r="P18999" s="14"/>
      <c r="Q18999" s="13"/>
    </row>
    <row r="19000" spans="3:17" x14ac:dyDescent="0.25">
      <c r="C19000" s="12"/>
      <c r="D19000" s="7"/>
      <c r="P19000" s="14"/>
      <c r="Q19000" s="13"/>
    </row>
    <row r="19001" spans="3:17" x14ac:dyDescent="0.25">
      <c r="C19001" s="12"/>
      <c r="D19001" s="7"/>
      <c r="P19001" s="14"/>
      <c r="Q19001" s="13"/>
    </row>
    <row r="19002" spans="3:17" x14ac:dyDescent="0.25">
      <c r="C19002" s="12"/>
      <c r="D19002" s="7"/>
      <c r="P19002" s="14"/>
      <c r="Q19002" s="13"/>
    </row>
    <row r="19003" spans="3:17" x14ac:dyDescent="0.25">
      <c r="C19003" s="12"/>
      <c r="D19003" s="7"/>
      <c r="P19003" s="14"/>
      <c r="Q19003" s="13"/>
    </row>
    <row r="19004" spans="3:17" x14ac:dyDescent="0.25">
      <c r="C19004" s="12"/>
      <c r="D19004" s="7"/>
      <c r="P19004" s="14"/>
      <c r="Q19004" s="13"/>
    </row>
    <row r="19005" spans="3:17" x14ac:dyDescent="0.25">
      <c r="C19005" s="12"/>
      <c r="D19005" s="7"/>
      <c r="P19005" s="14"/>
      <c r="Q19005" s="13"/>
    </row>
    <row r="19006" spans="3:17" x14ac:dyDescent="0.25">
      <c r="C19006" s="12"/>
      <c r="D19006" s="7"/>
      <c r="P19006" s="14"/>
      <c r="Q19006" s="13"/>
    </row>
    <row r="19007" spans="3:17" x14ac:dyDescent="0.25">
      <c r="C19007" s="12"/>
      <c r="D19007" s="7"/>
      <c r="P19007" s="14"/>
      <c r="Q19007" s="13"/>
    </row>
    <row r="19008" spans="3:17" x14ac:dyDescent="0.25">
      <c r="C19008" s="12"/>
      <c r="D19008" s="7"/>
      <c r="P19008" s="14"/>
      <c r="Q19008" s="13"/>
    </row>
    <row r="19009" spans="3:17" x14ac:dyDescent="0.25">
      <c r="C19009" s="12"/>
      <c r="D19009" s="7"/>
      <c r="P19009" s="14"/>
      <c r="Q19009" s="13"/>
    </row>
    <row r="19010" spans="3:17" x14ac:dyDescent="0.25">
      <c r="C19010" s="12"/>
      <c r="D19010" s="7"/>
      <c r="P19010" s="14"/>
      <c r="Q19010" s="13"/>
    </row>
    <row r="19011" spans="3:17" x14ac:dyDescent="0.25">
      <c r="C19011" s="12"/>
      <c r="D19011" s="7"/>
      <c r="P19011" s="14"/>
      <c r="Q19011" s="13"/>
    </row>
    <row r="19012" spans="3:17" x14ac:dyDescent="0.25">
      <c r="C19012" s="12"/>
      <c r="D19012" s="7"/>
      <c r="P19012" s="14"/>
      <c r="Q19012" s="13"/>
    </row>
    <row r="19013" spans="3:17" x14ac:dyDescent="0.25">
      <c r="C19013" s="12"/>
      <c r="D19013" s="7"/>
      <c r="P19013" s="14"/>
      <c r="Q19013" s="13"/>
    </row>
    <row r="19014" spans="3:17" x14ac:dyDescent="0.25">
      <c r="C19014" s="12"/>
      <c r="D19014" s="7"/>
      <c r="P19014" s="14"/>
      <c r="Q19014" s="13"/>
    </row>
    <row r="19015" spans="3:17" x14ac:dyDescent="0.25">
      <c r="C19015" s="12"/>
      <c r="D19015" s="7"/>
      <c r="P19015" s="14"/>
      <c r="Q19015" s="13"/>
    </row>
    <row r="19016" spans="3:17" x14ac:dyDescent="0.25">
      <c r="C19016" s="12"/>
      <c r="D19016" s="7"/>
      <c r="P19016" s="14"/>
      <c r="Q19016" s="13"/>
    </row>
    <row r="19017" spans="3:17" x14ac:dyDescent="0.25">
      <c r="C19017" s="12"/>
      <c r="D19017" s="7"/>
      <c r="P19017" s="14"/>
      <c r="Q19017" s="13"/>
    </row>
    <row r="19018" spans="3:17" x14ac:dyDescent="0.25">
      <c r="C19018" s="12"/>
      <c r="D19018" s="7"/>
      <c r="P19018" s="14"/>
      <c r="Q19018" s="13"/>
    </row>
    <row r="19019" spans="3:17" x14ac:dyDescent="0.25">
      <c r="C19019" s="12"/>
      <c r="D19019" s="7"/>
      <c r="P19019" s="14"/>
      <c r="Q19019" s="13"/>
    </row>
    <row r="19020" spans="3:17" x14ac:dyDescent="0.25">
      <c r="C19020" s="12"/>
      <c r="D19020" s="7"/>
      <c r="P19020" s="14"/>
      <c r="Q19020" s="13"/>
    </row>
    <row r="19021" spans="3:17" x14ac:dyDescent="0.25">
      <c r="C19021" s="12"/>
      <c r="D19021" s="7"/>
      <c r="P19021" s="14"/>
      <c r="Q19021" s="13"/>
    </row>
    <row r="19022" spans="3:17" x14ac:dyDescent="0.25">
      <c r="C19022" s="12"/>
      <c r="D19022" s="7"/>
      <c r="P19022" s="14"/>
      <c r="Q19022" s="13"/>
    </row>
    <row r="19023" spans="3:17" x14ac:dyDescent="0.25">
      <c r="C19023" s="12"/>
      <c r="D19023" s="7"/>
      <c r="P19023" s="14"/>
      <c r="Q19023" s="13"/>
    </row>
    <row r="19024" spans="3:17" x14ac:dyDescent="0.25">
      <c r="C19024" s="12"/>
      <c r="D19024" s="7"/>
      <c r="P19024" s="14"/>
      <c r="Q19024" s="13"/>
    </row>
    <row r="19025" spans="3:17" x14ac:dyDescent="0.25">
      <c r="C19025" s="12"/>
      <c r="D19025" s="7"/>
      <c r="P19025" s="14"/>
      <c r="Q19025" s="13"/>
    </row>
    <row r="19026" spans="3:17" x14ac:dyDescent="0.25">
      <c r="C19026" s="12"/>
      <c r="D19026" s="7"/>
      <c r="P19026" s="14"/>
      <c r="Q19026" s="13"/>
    </row>
    <row r="19027" spans="3:17" x14ac:dyDescent="0.25">
      <c r="C19027" s="12"/>
      <c r="D19027" s="7"/>
      <c r="P19027" s="14"/>
      <c r="Q19027" s="13"/>
    </row>
    <row r="19028" spans="3:17" x14ac:dyDescent="0.25">
      <c r="C19028" s="12"/>
      <c r="D19028" s="7"/>
      <c r="P19028" s="14"/>
      <c r="Q19028" s="13"/>
    </row>
    <row r="19029" spans="3:17" x14ac:dyDescent="0.25">
      <c r="C19029" s="12"/>
      <c r="D19029" s="7"/>
      <c r="P19029" s="14"/>
      <c r="Q19029" s="13"/>
    </row>
    <row r="19030" spans="3:17" x14ac:dyDescent="0.25">
      <c r="C19030" s="12"/>
      <c r="D19030" s="7"/>
      <c r="P19030" s="14"/>
      <c r="Q19030" s="13"/>
    </row>
    <row r="19031" spans="3:17" x14ac:dyDescent="0.25">
      <c r="C19031" s="12"/>
      <c r="D19031" s="7"/>
      <c r="P19031" s="14"/>
      <c r="Q19031" s="13"/>
    </row>
    <row r="19032" spans="3:17" x14ac:dyDescent="0.25">
      <c r="C19032" s="12"/>
      <c r="D19032" s="7"/>
      <c r="P19032" s="14"/>
      <c r="Q19032" s="13"/>
    </row>
    <row r="19033" spans="3:17" x14ac:dyDescent="0.25">
      <c r="C19033" s="12"/>
      <c r="D19033" s="7"/>
      <c r="P19033" s="14"/>
      <c r="Q19033" s="13"/>
    </row>
    <row r="19034" spans="3:17" x14ac:dyDescent="0.25">
      <c r="C19034" s="12"/>
      <c r="D19034" s="7"/>
      <c r="P19034" s="14"/>
      <c r="Q19034" s="13"/>
    </row>
    <row r="19035" spans="3:17" x14ac:dyDescent="0.25">
      <c r="C19035" s="12"/>
      <c r="D19035" s="7"/>
      <c r="P19035" s="14"/>
      <c r="Q19035" s="13"/>
    </row>
    <row r="19036" spans="3:17" x14ac:dyDescent="0.25">
      <c r="C19036" s="12"/>
      <c r="D19036" s="7"/>
      <c r="P19036" s="14"/>
      <c r="Q19036" s="13"/>
    </row>
    <row r="19037" spans="3:17" x14ac:dyDescent="0.25">
      <c r="C19037" s="12"/>
      <c r="D19037" s="7"/>
      <c r="P19037" s="14"/>
      <c r="Q19037" s="13"/>
    </row>
    <row r="19038" spans="3:17" x14ac:dyDescent="0.25">
      <c r="C19038" s="12"/>
      <c r="D19038" s="7"/>
      <c r="P19038" s="14"/>
      <c r="Q19038" s="13"/>
    </row>
    <row r="19039" spans="3:17" x14ac:dyDescent="0.25">
      <c r="C19039" s="12"/>
      <c r="D19039" s="7"/>
      <c r="P19039" s="14"/>
      <c r="Q19039" s="13"/>
    </row>
    <row r="19040" spans="3:17" x14ac:dyDescent="0.25">
      <c r="C19040" s="12"/>
      <c r="D19040" s="7"/>
      <c r="P19040" s="14"/>
      <c r="Q19040" s="13"/>
    </row>
    <row r="19041" spans="3:17" x14ac:dyDescent="0.25">
      <c r="C19041" s="12"/>
      <c r="D19041" s="7"/>
      <c r="P19041" s="14"/>
      <c r="Q19041" s="13"/>
    </row>
    <row r="19042" spans="3:17" x14ac:dyDescent="0.25">
      <c r="C19042" s="12"/>
      <c r="D19042" s="7"/>
      <c r="P19042" s="14"/>
      <c r="Q19042" s="13"/>
    </row>
    <row r="19043" spans="3:17" x14ac:dyDescent="0.25">
      <c r="C19043" s="12"/>
      <c r="D19043" s="7"/>
      <c r="P19043" s="14"/>
      <c r="Q19043" s="13"/>
    </row>
    <row r="19044" spans="3:17" x14ac:dyDescent="0.25">
      <c r="C19044" s="12"/>
      <c r="D19044" s="7"/>
      <c r="P19044" s="14"/>
      <c r="Q19044" s="13"/>
    </row>
    <row r="19045" spans="3:17" x14ac:dyDescent="0.25">
      <c r="C19045" s="12"/>
      <c r="D19045" s="7"/>
      <c r="P19045" s="14"/>
      <c r="Q19045" s="13"/>
    </row>
    <row r="19046" spans="3:17" x14ac:dyDescent="0.25">
      <c r="C19046" s="12"/>
      <c r="D19046" s="7"/>
      <c r="P19046" s="14"/>
      <c r="Q19046" s="13"/>
    </row>
    <row r="19047" spans="3:17" x14ac:dyDescent="0.25">
      <c r="C19047" s="12"/>
      <c r="D19047" s="7"/>
      <c r="P19047" s="14"/>
      <c r="Q19047" s="13"/>
    </row>
    <row r="19048" spans="3:17" x14ac:dyDescent="0.25">
      <c r="C19048" s="12"/>
      <c r="D19048" s="7"/>
      <c r="P19048" s="14"/>
      <c r="Q19048" s="13"/>
    </row>
    <row r="19049" spans="3:17" x14ac:dyDescent="0.25">
      <c r="C19049" s="12"/>
      <c r="D19049" s="7"/>
      <c r="P19049" s="14"/>
      <c r="Q19049" s="13"/>
    </row>
    <row r="19050" spans="3:17" x14ac:dyDescent="0.25">
      <c r="C19050" s="12"/>
      <c r="D19050" s="7"/>
      <c r="P19050" s="14"/>
      <c r="Q19050" s="13"/>
    </row>
    <row r="19051" spans="3:17" x14ac:dyDescent="0.25">
      <c r="C19051" s="12"/>
      <c r="D19051" s="7"/>
      <c r="P19051" s="14"/>
      <c r="Q19051" s="13"/>
    </row>
    <row r="19052" spans="3:17" x14ac:dyDescent="0.25">
      <c r="C19052" s="12"/>
      <c r="D19052" s="7"/>
      <c r="P19052" s="14"/>
      <c r="Q19052" s="13"/>
    </row>
    <row r="19053" spans="3:17" x14ac:dyDescent="0.25">
      <c r="C19053" s="12"/>
      <c r="D19053" s="7"/>
      <c r="P19053" s="14"/>
      <c r="Q19053" s="13"/>
    </row>
    <row r="19054" spans="3:17" x14ac:dyDescent="0.25">
      <c r="C19054" s="12"/>
      <c r="D19054" s="7"/>
      <c r="P19054" s="14"/>
      <c r="Q19054" s="13"/>
    </row>
    <row r="19055" spans="3:17" x14ac:dyDescent="0.25">
      <c r="C19055" s="12"/>
      <c r="D19055" s="7"/>
      <c r="P19055" s="14"/>
      <c r="Q19055" s="13"/>
    </row>
    <row r="19056" spans="3:17" x14ac:dyDescent="0.25">
      <c r="C19056" s="12"/>
      <c r="D19056" s="7"/>
      <c r="P19056" s="14"/>
      <c r="Q19056" s="13"/>
    </row>
    <row r="19057" spans="3:17" x14ac:dyDescent="0.25">
      <c r="C19057" s="12"/>
      <c r="D19057" s="7"/>
      <c r="P19057" s="14"/>
      <c r="Q19057" s="13"/>
    </row>
    <row r="19058" spans="3:17" x14ac:dyDescent="0.25">
      <c r="C19058" s="12"/>
      <c r="D19058" s="7"/>
      <c r="P19058" s="14"/>
      <c r="Q19058" s="13"/>
    </row>
    <row r="19059" spans="3:17" x14ac:dyDescent="0.25">
      <c r="C19059" s="12"/>
      <c r="D19059" s="7"/>
      <c r="P19059" s="14"/>
      <c r="Q19059" s="13"/>
    </row>
    <row r="19060" spans="3:17" x14ac:dyDescent="0.25">
      <c r="C19060" s="12"/>
      <c r="D19060" s="7"/>
      <c r="P19060" s="14"/>
      <c r="Q19060" s="13"/>
    </row>
    <row r="19061" spans="3:17" x14ac:dyDescent="0.25">
      <c r="C19061" s="12"/>
      <c r="D19061" s="7"/>
      <c r="P19061" s="14"/>
      <c r="Q19061" s="13"/>
    </row>
    <row r="19062" spans="3:17" x14ac:dyDescent="0.25">
      <c r="C19062" s="12"/>
      <c r="D19062" s="7"/>
      <c r="P19062" s="14"/>
      <c r="Q19062" s="13"/>
    </row>
    <row r="19063" spans="3:17" x14ac:dyDescent="0.25">
      <c r="C19063" s="12"/>
      <c r="D19063" s="7"/>
      <c r="P19063" s="14"/>
      <c r="Q19063" s="13"/>
    </row>
    <row r="19064" spans="3:17" x14ac:dyDescent="0.25">
      <c r="C19064" s="12"/>
      <c r="D19064" s="7"/>
      <c r="P19064" s="14"/>
      <c r="Q19064" s="13"/>
    </row>
    <row r="19065" spans="3:17" x14ac:dyDescent="0.25">
      <c r="C19065" s="12"/>
      <c r="D19065" s="7"/>
      <c r="P19065" s="14"/>
      <c r="Q19065" s="13"/>
    </row>
    <row r="19066" spans="3:17" x14ac:dyDescent="0.25">
      <c r="C19066" s="12"/>
      <c r="D19066" s="7"/>
      <c r="P19066" s="14"/>
      <c r="Q19066" s="13"/>
    </row>
    <row r="19067" spans="3:17" x14ac:dyDescent="0.25">
      <c r="C19067" s="12"/>
      <c r="D19067" s="7"/>
      <c r="P19067" s="14"/>
      <c r="Q19067" s="13"/>
    </row>
    <row r="19068" spans="3:17" x14ac:dyDescent="0.25">
      <c r="C19068" s="12"/>
      <c r="D19068" s="7"/>
      <c r="P19068" s="14"/>
      <c r="Q19068" s="13"/>
    </row>
    <row r="19069" spans="3:17" x14ac:dyDescent="0.25">
      <c r="C19069" s="12"/>
      <c r="D19069" s="7"/>
      <c r="P19069" s="14"/>
      <c r="Q19069" s="13"/>
    </row>
    <row r="19070" spans="3:17" x14ac:dyDescent="0.25">
      <c r="C19070" s="12"/>
      <c r="D19070" s="7"/>
      <c r="P19070" s="14"/>
      <c r="Q19070" s="13"/>
    </row>
    <row r="19071" spans="3:17" x14ac:dyDescent="0.25">
      <c r="C19071" s="12"/>
      <c r="D19071" s="7"/>
      <c r="P19071" s="14"/>
      <c r="Q19071" s="13"/>
    </row>
    <row r="19072" spans="3:17" x14ac:dyDescent="0.25">
      <c r="C19072" s="12"/>
      <c r="D19072" s="7"/>
      <c r="P19072" s="14"/>
      <c r="Q19072" s="13"/>
    </row>
    <row r="19073" spans="3:17" x14ac:dyDescent="0.25">
      <c r="C19073" s="12"/>
      <c r="D19073" s="7"/>
      <c r="P19073" s="14"/>
      <c r="Q19073" s="13"/>
    </row>
    <row r="19074" spans="3:17" x14ac:dyDescent="0.25">
      <c r="C19074" s="12"/>
      <c r="D19074" s="7"/>
      <c r="P19074" s="14"/>
      <c r="Q19074" s="13"/>
    </row>
    <row r="19075" spans="3:17" x14ac:dyDescent="0.25">
      <c r="C19075" s="12"/>
      <c r="D19075" s="7"/>
      <c r="P19075" s="14"/>
      <c r="Q19075" s="13"/>
    </row>
    <row r="19076" spans="3:17" x14ac:dyDescent="0.25">
      <c r="C19076" s="12"/>
      <c r="D19076" s="7"/>
      <c r="P19076" s="14"/>
      <c r="Q19076" s="13"/>
    </row>
    <row r="19077" spans="3:17" x14ac:dyDescent="0.25">
      <c r="C19077" s="12"/>
      <c r="D19077" s="7"/>
      <c r="P19077" s="14"/>
      <c r="Q19077" s="13"/>
    </row>
    <row r="19078" spans="3:17" x14ac:dyDescent="0.25">
      <c r="C19078" s="12"/>
      <c r="D19078" s="7"/>
      <c r="P19078" s="14"/>
      <c r="Q19078" s="13"/>
    </row>
    <row r="19079" spans="3:17" x14ac:dyDescent="0.25">
      <c r="C19079" s="12"/>
      <c r="D19079" s="7"/>
      <c r="P19079" s="14"/>
      <c r="Q19079" s="13"/>
    </row>
    <row r="19080" spans="3:17" x14ac:dyDescent="0.25">
      <c r="C19080" s="12"/>
      <c r="D19080" s="7"/>
      <c r="P19080" s="14"/>
      <c r="Q19080" s="13"/>
    </row>
    <row r="19081" spans="3:17" x14ac:dyDescent="0.25">
      <c r="C19081" s="12"/>
      <c r="D19081" s="7"/>
      <c r="P19081" s="14"/>
      <c r="Q19081" s="13"/>
    </row>
    <row r="19082" spans="3:17" x14ac:dyDescent="0.25">
      <c r="C19082" s="12"/>
      <c r="D19082" s="7"/>
      <c r="P19082" s="14"/>
      <c r="Q19082" s="13"/>
    </row>
    <row r="19083" spans="3:17" x14ac:dyDescent="0.25">
      <c r="C19083" s="12"/>
      <c r="D19083" s="7"/>
      <c r="P19083" s="14"/>
      <c r="Q19083" s="13"/>
    </row>
    <row r="19084" spans="3:17" x14ac:dyDescent="0.25">
      <c r="C19084" s="12"/>
      <c r="D19084" s="7"/>
      <c r="P19084" s="14"/>
      <c r="Q19084" s="13"/>
    </row>
    <row r="19085" spans="3:17" x14ac:dyDescent="0.25">
      <c r="C19085" s="12"/>
      <c r="D19085" s="7"/>
      <c r="P19085" s="14"/>
      <c r="Q19085" s="13"/>
    </row>
    <row r="19086" spans="3:17" x14ac:dyDescent="0.25">
      <c r="C19086" s="12"/>
      <c r="D19086" s="7"/>
      <c r="P19086" s="14"/>
      <c r="Q19086" s="13"/>
    </row>
    <row r="19087" spans="3:17" x14ac:dyDescent="0.25">
      <c r="C19087" s="12"/>
      <c r="D19087" s="7"/>
      <c r="P19087" s="14"/>
      <c r="Q19087" s="13"/>
    </row>
    <row r="19088" spans="3:17" x14ac:dyDescent="0.25">
      <c r="C19088" s="12"/>
      <c r="D19088" s="7"/>
      <c r="P19088" s="14"/>
      <c r="Q19088" s="13"/>
    </row>
    <row r="19089" spans="3:17" x14ac:dyDescent="0.25">
      <c r="C19089" s="12"/>
      <c r="D19089" s="7"/>
      <c r="P19089" s="14"/>
      <c r="Q19089" s="13"/>
    </row>
    <row r="19090" spans="3:17" x14ac:dyDescent="0.25">
      <c r="C19090" s="12"/>
      <c r="D19090" s="7"/>
      <c r="P19090" s="14"/>
      <c r="Q19090" s="13"/>
    </row>
    <row r="19091" spans="3:17" x14ac:dyDescent="0.25">
      <c r="C19091" s="12"/>
      <c r="D19091" s="7"/>
      <c r="P19091" s="14"/>
      <c r="Q19091" s="13"/>
    </row>
    <row r="19092" spans="3:17" x14ac:dyDescent="0.25">
      <c r="C19092" s="12"/>
      <c r="D19092" s="7"/>
      <c r="P19092" s="14"/>
      <c r="Q19092" s="13"/>
    </row>
    <row r="19093" spans="3:17" x14ac:dyDescent="0.25">
      <c r="C19093" s="12"/>
      <c r="D19093" s="7"/>
      <c r="P19093" s="14"/>
      <c r="Q19093" s="13"/>
    </row>
    <row r="19094" spans="3:17" x14ac:dyDescent="0.25">
      <c r="C19094" s="12"/>
      <c r="D19094" s="7"/>
      <c r="P19094" s="14"/>
      <c r="Q19094" s="13"/>
    </row>
    <row r="19095" spans="3:17" x14ac:dyDescent="0.25">
      <c r="C19095" s="12"/>
      <c r="D19095" s="7"/>
      <c r="P19095" s="14"/>
      <c r="Q19095" s="13"/>
    </row>
    <row r="19096" spans="3:17" x14ac:dyDescent="0.25">
      <c r="C19096" s="12"/>
      <c r="D19096" s="7"/>
      <c r="P19096" s="14"/>
      <c r="Q19096" s="13"/>
    </row>
    <row r="19097" spans="3:17" x14ac:dyDescent="0.25">
      <c r="C19097" s="12"/>
      <c r="D19097" s="7"/>
      <c r="P19097" s="14"/>
      <c r="Q19097" s="13"/>
    </row>
    <row r="19098" spans="3:17" x14ac:dyDescent="0.25">
      <c r="C19098" s="12"/>
      <c r="D19098" s="7"/>
      <c r="P19098" s="14"/>
      <c r="Q19098" s="13"/>
    </row>
    <row r="19099" spans="3:17" x14ac:dyDescent="0.25">
      <c r="C19099" s="12"/>
      <c r="D19099" s="7"/>
      <c r="P19099" s="14"/>
      <c r="Q19099" s="13"/>
    </row>
    <row r="19100" spans="3:17" x14ac:dyDescent="0.25">
      <c r="C19100" s="12"/>
      <c r="D19100" s="7"/>
      <c r="P19100" s="14"/>
      <c r="Q19100" s="13"/>
    </row>
    <row r="19101" spans="3:17" x14ac:dyDescent="0.25">
      <c r="C19101" s="12"/>
      <c r="D19101" s="7"/>
      <c r="P19101" s="14"/>
      <c r="Q19101" s="13"/>
    </row>
    <row r="19102" spans="3:17" x14ac:dyDescent="0.25">
      <c r="C19102" s="12"/>
      <c r="D19102" s="7"/>
      <c r="P19102" s="14"/>
      <c r="Q19102" s="13"/>
    </row>
    <row r="19103" spans="3:17" x14ac:dyDescent="0.25">
      <c r="C19103" s="12"/>
      <c r="D19103" s="7"/>
      <c r="P19103" s="14"/>
      <c r="Q19103" s="13"/>
    </row>
    <row r="19104" spans="3:17" x14ac:dyDescent="0.25">
      <c r="C19104" s="12"/>
      <c r="D19104" s="7"/>
      <c r="P19104" s="14"/>
      <c r="Q19104" s="13"/>
    </row>
    <row r="19105" spans="3:17" x14ac:dyDescent="0.25">
      <c r="C19105" s="12"/>
      <c r="D19105" s="7"/>
      <c r="P19105" s="14"/>
      <c r="Q19105" s="13"/>
    </row>
    <row r="19106" spans="3:17" x14ac:dyDescent="0.25">
      <c r="C19106" s="12"/>
      <c r="D19106" s="7"/>
      <c r="P19106" s="14"/>
      <c r="Q19106" s="13"/>
    </row>
    <row r="19107" spans="3:17" x14ac:dyDescent="0.25">
      <c r="C19107" s="12"/>
      <c r="D19107" s="7"/>
      <c r="P19107" s="14"/>
      <c r="Q19107" s="13"/>
    </row>
    <row r="19108" spans="3:17" x14ac:dyDescent="0.25">
      <c r="C19108" s="12"/>
      <c r="D19108" s="7"/>
      <c r="P19108" s="14"/>
      <c r="Q19108" s="13"/>
    </row>
    <row r="19109" spans="3:17" x14ac:dyDescent="0.25">
      <c r="C19109" s="12"/>
      <c r="D19109" s="7"/>
      <c r="P19109" s="14"/>
      <c r="Q19109" s="13"/>
    </row>
    <row r="19110" spans="3:17" x14ac:dyDescent="0.25">
      <c r="C19110" s="12"/>
      <c r="D19110" s="7"/>
      <c r="P19110" s="14"/>
      <c r="Q19110" s="13"/>
    </row>
    <row r="19111" spans="3:17" x14ac:dyDescent="0.25">
      <c r="C19111" s="12"/>
      <c r="D19111" s="7"/>
      <c r="P19111" s="14"/>
      <c r="Q19111" s="13"/>
    </row>
    <row r="19112" spans="3:17" x14ac:dyDescent="0.25">
      <c r="C19112" s="12"/>
      <c r="D19112" s="7"/>
      <c r="P19112" s="14"/>
      <c r="Q19112" s="13"/>
    </row>
    <row r="19113" spans="3:17" x14ac:dyDescent="0.25">
      <c r="C19113" s="12"/>
      <c r="D19113" s="7"/>
      <c r="P19113" s="14"/>
      <c r="Q19113" s="13"/>
    </row>
    <row r="19114" spans="3:17" x14ac:dyDescent="0.25">
      <c r="C19114" s="12"/>
      <c r="D19114" s="7"/>
      <c r="P19114" s="14"/>
      <c r="Q19114" s="13"/>
    </row>
    <row r="19115" spans="3:17" x14ac:dyDescent="0.25">
      <c r="C19115" s="12"/>
      <c r="D19115" s="7"/>
      <c r="P19115" s="14"/>
      <c r="Q19115" s="13"/>
    </row>
    <row r="19116" spans="3:17" x14ac:dyDescent="0.25">
      <c r="C19116" s="12"/>
      <c r="D19116" s="7"/>
      <c r="P19116" s="14"/>
      <c r="Q19116" s="13"/>
    </row>
    <row r="19117" spans="3:17" x14ac:dyDescent="0.25">
      <c r="C19117" s="12"/>
      <c r="D19117" s="7"/>
      <c r="P19117" s="14"/>
      <c r="Q19117" s="13"/>
    </row>
    <row r="19118" spans="3:17" x14ac:dyDescent="0.25">
      <c r="C19118" s="12"/>
      <c r="D19118" s="7"/>
      <c r="P19118" s="14"/>
      <c r="Q19118" s="13"/>
    </row>
    <row r="19119" spans="3:17" x14ac:dyDescent="0.25">
      <c r="C19119" s="12"/>
      <c r="D19119" s="7"/>
      <c r="P19119" s="14"/>
      <c r="Q19119" s="13"/>
    </row>
    <row r="19120" spans="3:17" x14ac:dyDescent="0.25">
      <c r="C19120" s="12"/>
      <c r="D19120" s="7"/>
      <c r="P19120" s="14"/>
      <c r="Q19120" s="13"/>
    </row>
    <row r="19121" spans="3:17" x14ac:dyDescent="0.25">
      <c r="C19121" s="12"/>
      <c r="D19121" s="7"/>
      <c r="P19121" s="14"/>
      <c r="Q19121" s="13"/>
    </row>
    <row r="19122" spans="3:17" x14ac:dyDescent="0.25">
      <c r="C19122" s="12"/>
      <c r="D19122" s="7"/>
      <c r="P19122" s="14"/>
      <c r="Q19122" s="13"/>
    </row>
    <row r="19123" spans="3:17" x14ac:dyDescent="0.25">
      <c r="C19123" s="12"/>
      <c r="D19123" s="7"/>
      <c r="P19123" s="14"/>
      <c r="Q19123" s="13"/>
    </row>
    <row r="19124" spans="3:17" x14ac:dyDescent="0.25">
      <c r="C19124" s="12"/>
      <c r="D19124" s="7"/>
      <c r="P19124" s="14"/>
      <c r="Q19124" s="13"/>
    </row>
    <row r="19125" spans="3:17" x14ac:dyDescent="0.25">
      <c r="C19125" s="12"/>
      <c r="D19125" s="7"/>
      <c r="P19125" s="14"/>
      <c r="Q19125" s="13"/>
    </row>
    <row r="19126" spans="3:17" x14ac:dyDescent="0.25">
      <c r="C19126" s="12"/>
      <c r="D19126" s="7"/>
      <c r="P19126" s="14"/>
      <c r="Q19126" s="13"/>
    </row>
    <row r="19127" spans="3:17" x14ac:dyDescent="0.25">
      <c r="C19127" s="12"/>
      <c r="D19127" s="7"/>
      <c r="P19127" s="14"/>
      <c r="Q19127" s="13"/>
    </row>
    <row r="19128" spans="3:17" x14ac:dyDescent="0.25">
      <c r="C19128" s="12"/>
      <c r="D19128" s="7"/>
      <c r="P19128" s="14"/>
      <c r="Q19128" s="13"/>
    </row>
    <row r="19129" spans="3:17" x14ac:dyDescent="0.25">
      <c r="C19129" s="12"/>
      <c r="D19129" s="7"/>
      <c r="P19129" s="14"/>
      <c r="Q19129" s="13"/>
    </row>
    <row r="19130" spans="3:17" x14ac:dyDescent="0.25">
      <c r="C19130" s="12"/>
      <c r="D19130" s="7"/>
      <c r="P19130" s="14"/>
      <c r="Q19130" s="13"/>
    </row>
    <row r="19131" spans="3:17" x14ac:dyDescent="0.25">
      <c r="C19131" s="12"/>
      <c r="D19131" s="7"/>
      <c r="P19131" s="14"/>
      <c r="Q19131" s="13"/>
    </row>
    <row r="19132" spans="3:17" x14ac:dyDescent="0.25">
      <c r="C19132" s="12"/>
      <c r="D19132" s="7"/>
      <c r="P19132" s="14"/>
      <c r="Q19132" s="13"/>
    </row>
    <row r="19133" spans="3:17" x14ac:dyDescent="0.25">
      <c r="C19133" s="12"/>
      <c r="D19133" s="7"/>
      <c r="P19133" s="14"/>
      <c r="Q19133" s="13"/>
    </row>
    <row r="19134" spans="3:17" x14ac:dyDescent="0.25">
      <c r="C19134" s="12"/>
      <c r="D19134" s="7"/>
      <c r="P19134" s="14"/>
      <c r="Q19134" s="13"/>
    </row>
    <row r="19135" spans="3:17" x14ac:dyDescent="0.25">
      <c r="C19135" s="12"/>
      <c r="D19135" s="7"/>
      <c r="P19135" s="14"/>
      <c r="Q19135" s="13"/>
    </row>
    <row r="19136" spans="3:17" x14ac:dyDescent="0.25">
      <c r="C19136" s="12"/>
      <c r="D19136" s="7"/>
      <c r="P19136" s="14"/>
      <c r="Q19136" s="13"/>
    </row>
    <row r="19137" spans="3:17" x14ac:dyDescent="0.25">
      <c r="C19137" s="12"/>
      <c r="D19137" s="7"/>
      <c r="P19137" s="14"/>
      <c r="Q19137" s="13"/>
    </row>
    <row r="19138" spans="3:17" x14ac:dyDescent="0.25">
      <c r="C19138" s="12"/>
      <c r="D19138" s="7"/>
      <c r="P19138" s="14"/>
      <c r="Q19138" s="13"/>
    </row>
    <row r="19139" spans="3:17" x14ac:dyDescent="0.25">
      <c r="C19139" s="12"/>
      <c r="D19139" s="7"/>
      <c r="P19139" s="14"/>
      <c r="Q19139" s="13"/>
    </row>
    <row r="19140" spans="3:17" x14ac:dyDescent="0.25">
      <c r="C19140" s="12"/>
      <c r="D19140" s="7"/>
      <c r="P19140" s="14"/>
      <c r="Q19140" s="13"/>
    </row>
    <row r="19141" spans="3:17" x14ac:dyDescent="0.25">
      <c r="C19141" s="12"/>
      <c r="D19141" s="7"/>
      <c r="P19141" s="14"/>
      <c r="Q19141" s="13"/>
    </row>
    <row r="19142" spans="3:17" x14ac:dyDescent="0.25">
      <c r="C19142" s="12"/>
      <c r="D19142" s="7"/>
      <c r="P19142" s="14"/>
      <c r="Q19142" s="13"/>
    </row>
    <row r="19143" spans="3:17" x14ac:dyDescent="0.25">
      <c r="C19143" s="12"/>
      <c r="D19143" s="7"/>
      <c r="P19143" s="14"/>
      <c r="Q19143" s="13"/>
    </row>
    <row r="19144" spans="3:17" x14ac:dyDescent="0.25">
      <c r="C19144" s="12"/>
      <c r="D19144" s="7"/>
      <c r="P19144" s="14"/>
      <c r="Q19144" s="13"/>
    </row>
    <row r="19145" spans="3:17" x14ac:dyDescent="0.25">
      <c r="C19145" s="12"/>
      <c r="D19145" s="7"/>
      <c r="P19145" s="14"/>
      <c r="Q19145" s="13"/>
    </row>
    <row r="19146" spans="3:17" x14ac:dyDescent="0.25">
      <c r="C19146" s="12"/>
      <c r="D19146" s="7"/>
      <c r="P19146" s="14"/>
      <c r="Q19146" s="13"/>
    </row>
    <row r="19147" spans="3:17" x14ac:dyDescent="0.25">
      <c r="C19147" s="12"/>
      <c r="D19147" s="7"/>
      <c r="P19147" s="14"/>
      <c r="Q19147" s="13"/>
    </row>
    <row r="19148" spans="3:17" x14ac:dyDescent="0.25">
      <c r="C19148" s="12"/>
      <c r="D19148" s="7"/>
      <c r="P19148" s="14"/>
      <c r="Q19148" s="13"/>
    </row>
    <row r="19149" spans="3:17" x14ac:dyDescent="0.25">
      <c r="C19149" s="12"/>
      <c r="D19149" s="7"/>
      <c r="P19149" s="14"/>
      <c r="Q19149" s="13"/>
    </row>
    <row r="19150" spans="3:17" x14ac:dyDescent="0.25">
      <c r="C19150" s="12"/>
      <c r="D19150" s="7"/>
      <c r="P19150" s="14"/>
      <c r="Q19150" s="13"/>
    </row>
    <row r="19151" spans="3:17" x14ac:dyDescent="0.25">
      <c r="C19151" s="12"/>
      <c r="D19151" s="7"/>
      <c r="P19151" s="14"/>
      <c r="Q19151" s="13"/>
    </row>
    <row r="19152" spans="3:17" x14ac:dyDescent="0.25">
      <c r="C19152" s="12"/>
      <c r="D19152" s="7"/>
      <c r="P19152" s="14"/>
      <c r="Q19152" s="13"/>
    </row>
    <row r="19153" spans="3:17" x14ac:dyDescent="0.25">
      <c r="C19153" s="12"/>
      <c r="D19153" s="7"/>
      <c r="P19153" s="14"/>
      <c r="Q19153" s="13"/>
    </row>
    <row r="19154" spans="3:17" x14ac:dyDescent="0.25">
      <c r="C19154" s="12"/>
      <c r="D19154" s="7"/>
      <c r="P19154" s="14"/>
      <c r="Q19154" s="13"/>
    </row>
    <row r="19155" spans="3:17" x14ac:dyDescent="0.25">
      <c r="C19155" s="12"/>
      <c r="D19155" s="7"/>
      <c r="P19155" s="14"/>
      <c r="Q19155" s="13"/>
    </row>
    <row r="19156" spans="3:17" x14ac:dyDescent="0.25">
      <c r="C19156" s="12"/>
      <c r="D19156" s="7"/>
      <c r="P19156" s="14"/>
      <c r="Q19156" s="13"/>
    </row>
    <row r="19157" spans="3:17" x14ac:dyDescent="0.25">
      <c r="C19157" s="12"/>
      <c r="D19157" s="7"/>
      <c r="P19157" s="14"/>
      <c r="Q19157" s="13"/>
    </row>
    <row r="19158" spans="3:17" x14ac:dyDescent="0.25">
      <c r="C19158" s="12"/>
      <c r="D19158" s="7"/>
      <c r="P19158" s="14"/>
      <c r="Q19158" s="13"/>
    </row>
    <row r="19159" spans="3:17" x14ac:dyDescent="0.25">
      <c r="C19159" s="12"/>
      <c r="D19159" s="7"/>
      <c r="P19159" s="14"/>
      <c r="Q19159" s="13"/>
    </row>
    <row r="19160" spans="3:17" x14ac:dyDescent="0.25">
      <c r="C19160" s="12"/>
      <c r="D19160" s="7"/>
      <c r="P19160" s="14"/>
      <c r="Q19160" s="13"/>
    </row>
    <row r="19161" spans="3:17" x14ac:dyDescent="0.25">
      <c r="C19161" s="12"/>
      <c r="D19161" s="7"/>
      <c r="P19161" s="14"/>
      <c r="Q19161" s="13"/>
    </row>
    <row r="19162" spans="3:17" x14ac:dyDescent="0.25">
      <c r="C19162" s="12"/>
      <c r="D19162" s="7"/>
      <c r="P19162" s="14"/>
      <c r="Q19162" s="13"/>
    </row>
    <row r="19163" spans="3:17" x14ac:dyDescent="0.25">
      <c r="C19163" s="12"/>
      <c r="D19163" s="7"/>
      <c r="P19163" s="14"/>
      <c r="Q19163" s="13"/>
    </row>
    <row r="19164" spans="3:17" x14ac:dyDescent="0.25">
      <c r="C19164" s="12"/>
      <c r="D19164" s="7"/>
      <c r="P19164" s="14"/>
      <c r="Q19164" s="13"/>
    </row>
    <row r="19165" spans="3:17" x14ac:dyDescent="0.25">
      <c r="C19165" s="12"/>
      <c r="D19165" s="7"/>
      <c r="P19165" s="14"/>
      <c r="Q19165" s="13"/>
    </row>
    <row r="19166" spans="3:17" x14ac:dyDescent="0.25">
      <c r="C19166" s="12"/>
      <c r="D19166" s="7"/>
      <c r="P19166" s="14"/>
      <c r="Q19166" s="13"/>
    </row>
    <row r="19167" spans="3:17" x14ac:dyDescent="0.25">
      <c r="C19167" s="12"/>
      <c r="D19167" s="7"/>
      <c r="P19167" s="14"/>
      <c r="Q19167" s="13"/>
    </row>
    <row r="19168" spans="3:17" x14ac:dyDescent="0.25">
      <c r="C19168" s="12"/>
      <c r="D19168" s="7"/>
      <c r="P19168" s="14"/>
      <c r="Q19168" s="13"/>
    </row>
    <row r="19169" spans="3:17" x14ac:dyDescent="0.25">
      <c r="C19169" s="12"/>
      <c r="D19169" s="7"/>
      <c r="P19169" s="14"/>
      <c r="Q19169" s="13"/>
    </row>
    <row r="19170" spans="3:17" x14ac:dyDescent="0.25">
      <c r="C19170" s="12"/>
      <c r="D19170" s="7"/>
      <c r="P19170" s="14"/>
      <c r="Q19170" s="13"/>
    </row>
    <row r="19171" spans="3:17" x14ac:dyDescent="0.25">
      <c r="C19171" s="12"/>
      <c r="D19171" s="7"/>
      <c r="P19171" s="14"/>
      <c r="Q19171" s="13"/>
    </row>
    <row r="19172" spans="3:17" x14ac:dyDescent="0.25">
      <c r="C19172" s="12"/>
      <c r="D19172" s="7"/>
      <c r="P19172" s="14"/>
      <c r="Q19172" s="13"/>
    </row>
    <row r="19173" spans="3:17" x14ac:dyDescent="0.25">
      <c r="C19173" s="12"/>
      <c r="D19173" s="7"/>
      <c r="P19173" s="14"/>
      <c r="Q19173" s="13"/>
    </row>
    <row r="19174" spans="3:17" x14ac:dyDescent="0.25">
      <c r="C19174" s="12"/>
      <c r="D19174" s="7"/>
      <c r="P19174" s="14"/>
      <c r="Q19174" s="13"/>
    </row>
    <row r="19175" spans="3:17" x14ac:dyDescent="0.25">
      <c r="C19175" s="12"/>
      <c r="D19175" s="7"/>
      <c r="P19175" s="14"/>
      <c r="Q19175" s="13"/>
    </row>
    <row r="19176" spans="3:17" x14ac:dyDescent="0.25">
      <c r="C19176" s="12"/>
      <c r="D19176" s="7"/>
      <c r="P19176" s="14"/>
      <c r="Q19176" s="13"/>
    </row>
    <row r="19177" spans="3:17" x14ac:dyDescent="0.25">
      <c r="C19177" s="12"/>
      <c r="D19177" s="7"/>
      <c r="P19177" s="14"/>
      <c r="Q19177" s="13"/>
    </row>
    <row r="19178" spans="3:17" x14ac:dyDescent="0.25">
      <c r="C19178" s="12"/>
      <c r="D19178" s="7"/>
      <c r="P19178" s="14"/>
      <c r="Q19178" s="13"/>
    </row>
    <row r="19179" spans="3:17" x14ac:dyDescent="0.25">
      <c r="C19179" s="12"/>
      <c r="D19179" s="7"/>
      <c r="P19179" s="14"/>
      <c r="Q19179" s="13"/>
    </row>
    <row r="19180" spans="3:17" x14ac:dyDescent="0.25">
      <c r="C19180" s="12"/>
      <c r="D19180" s="7"/>
      <c r="P19180" s="14"/>
      <c r="Q19180" s="13"/>
    </row>
    <row r="19181" spans="3:17" x14ac:dyDescent="0.25">
      <c r="C19181" s="12"/>
      <c r="D19181" s="7"/>
      <c r="P19181" s="14"/>
      <c r="Q19181" s="13"/>
    </row>
    <row r="19182" spans="3:17" x14ac:dyDescent="0.25">
      <c r="C19182" s="12"/>
      <c r="D19182" s="7"/>
      <c r="P19182" s="14"/>
      <c r="Q19182" s="13"/>
    </row>
    <row r="19183" spans="3:17" x14ac:dyDescent="0.25">
      <c r="C19183" s="12"/>
      <c r="D19183" s="7"/>
      <c r="P19183" s="14"/>
      <c r="Q19183" s="13"/>
    </row>
    <row r="19184" spans="3:17" x14ac:dyDescent="0.25">
      <c r="C19184" s="12"/>
      <c r="D19184" s="7"/>
      <c r="P19184" s="14"/>
      <c r="Q19184" s="13"/>
    </row>
    <row r="19185" spans="3:17" x14ac:dyDescent="0.25">
      <c r="C19185" s="12"/>
      <c r="D19185" s="7"/>
      <c r="P19185" s="14"/>
      <c r="Q19185" s="13"/>
    </row>
    <row r="19186" spans="3:17" x14ac:dyDescent="0.25">
      <c r="C19186" s="12"/>
      <c r="D19186" s="7"/>
      <c r="P19186" s="14"/>
      <c r="Q19186" s="13"/>
    </row>
    <row r="19187" spans="3:17" x14ac:dyDescent="0.25">
      <c r="C19187" s="12"/>
      <c r="D19187" s="7"/>
      <c r="P19187" s="14"/>
      <c r="Q19187" s="13"/>
    </row>
    <row r="19188" spans="3:17" x14ac:dyDescent="0.25">
      <c r="C19188" s="12"/>
      <c r="D19188" s="7"/>
      <c r="P19188" s="14"/>
      <c r="Q19188" s="13"/>
    </row>
    <row r="19189" spans="3:17" x14ac:dyDescent="0.25">
      <c r="C19189" s="12"/>
      <c r="D19189" s="7"/>
      <c r="P19189" s="14"/>
      <c r="Q19189" s="13"/>
    </row>
    <row r="19190" spans="3:17" x14ac:dyDescent="0.25">
      <c r="C19190" s="12"/>
      <c r="D19190" s="7"/>
      <c r="P19190" s="14"/>
      <c r="Q19190" s="13"/>
    </row>
    <row r="19191" spans="3:17" x14ac:dyDescent="0.25">
      <c r="C19191" s="12"/>
      <c r="D19191" s="7"/>
      <c r="P19191" s="14"/>
      <c r="Q19191" s="13"/>
    </row>
    <row r="19192" spans="3:17" x14ac:dyDescent="0.25">
      <c r="C19192" s="12"/>
      <c r="D19192" s="7"/>
      <c r="P19192" s="14"/>
      <c r="Q19192" s="13"/>
    </row>
    <row r="19193" spans="3:17" x14ac:dyDescent="0.25">
      <c r="C19193" s="12"/>
      <c r="D19193" s="7"/>
      <c r="P19193" s="14"/>
      <c r="Q19193" s="13"/>
    </row>
    <row r="19194" spans="3:17" x14ac:dyDescent="0.25">
      <c r="C19194" s="12"/>
      <c r="D19194" s="7"/>
      <c r="P19194" s="14"/>
      <c r="Q19194" s="13"/>
    </row>
    <row r="19195" spans="3:17" x14ac:dyDescent="0.25">
      <c r="C19195" s="12"/>
      <c r="D19195" s="7"/>
      <c r="P19195" s="14"/>
      <c r="Q19195" s="13"/>
    </row>
    <row r="19196" spans="3:17" x14ac:dyDescent="0.25">
      <c r="C19196" s="12"/>
      <c r="D19196" s="7"/>
      <c r="P19196" s="14"/>
      <c r="Q19196" s="13"/>
    </row>
    <row r="19197" spans="3:17" x14ac:dyDescent="0.25">
      <c r="C19197" s="12"/>
      <c r="D19197" s="7"/>
      <c r="P19197" s="14"/>
      <c r="Q19197" s="13"/>
    </row>
    <row r="19198" spans="3:17" x14ac:dyDescent="0.25">
      <c r="C19198" s="12"/>
      <c r="D19198" s="7"/>
      <c r="P19198" s="14"/>
      <c r="Q19198" s="13"/>
    </row>
    <row r="19199" spans="3:17" x14ac:dyDescent="0.25">
      <c r="C19199" s="12"/>
      <c r="D19199" s="7"/>
      <c r="P19199" s="14"/>
      <c r="Q19199" s="13"/>
    </row>
    <row r="19200" spans="3:17" x14ac:dyDescent="0.25">
      <c r="C19200" s="12"/>
      <c r="D19200" s="7"/>
      <c r="P19200" s="14"/>
      <c r="Q19200" s="13"/>
    </row>
    <row r="19201" spans="3:17" x14ac:dyDescent="0.25">
      <c r="C19201" s="12"/>
      <c r="D19201" s="7"/>
      <c r="P19201" s="14"/>
      <c r="Q19201" s="13"/>
    </row>
    <row r="19202" spans="3:17" x14ac:dyDescent="0.25">
      <c r="C19202" s="12"/>
      <c r="D19202" s="7"/>
      <c r="P19202" s="14"/>
      <c r="Q19202" s="13"/>
    </row>
    <row r="19203" spans="3:17" x14ac:dyDescent="0.25">
      <c r="C19203" s="12"/>
      <c r="D19203" s="7"/>
      <c r="P19203" s="14"/>
      <c r="Q19203" s="13"/>
    </row>
    <row r="19204" spans="3:17" x14ac:dyDescent="0.25">
      <c r="C19204" s="12"/>
      <c r="D19204" s="7"/>
      <c r="P19204" s="14"/>
      <c r="Q19204" s="13"/>
    </row>
    <row r="19205" spans="3:17" x14ac:dyDescent="0.25">
      <c r="C19205" s="12"/>
      <c r="D19205" s="7"/>
      <c r="P19205" s="14"/>
      <c r="Q19205" s="13"/>
    </row>
    <row r="19206" spans="3:17" x14ac:dyDescent="0.25">
      <c r="C19206" s="12"/>
      <c r="D19206" s="7"/>
      <c r="P19206" s="14"/>
      <c r="Q19206" s="13"/>
    </row>
    <row r="19207" spans="3:17" x14ac:dyDescent="0.25">
      <c r="C19207" s="12"/>
      <c r="D19207" s="7"/>
      <c r="P19207" s="14"/>
      <c r="Q19207" s="13"/>
    </row>
    <row r="19208" spans="3:17" x14ac:dyDescent="0.25">
      <c r="C19208" s="12"/>
      <c r="D19208" s="7"/>
      <c r="P19208" s="14"/>
      <c r="Q19208" s="13"/>
    </row>
    <row r="19209" spans="3:17" x14ac:dyDescent="0.25">
      <c r="C19209" s="12"/>
      <c r="D19209" s="7"/>
      <c r="P19209" s="14"/>
      <c r="Q19209" s="13"/>
    </row>
    <row r="19210" spans="3:17" x14ac:dyDescent="0.25">
      <c r="C19210" s="12"/>
      <c r="D19210" s="7"/>
      <c r="P19210" s="14"/>
      <c r="Q19210" s="13"/>
    </row>
    <row r="19211" spans="3:17" x14ac:dyDescent="0.25">
      <c r="C19211" s="12"/>
      <c r="D19211" s="7"/>
      <c r="P19211" s="14"/>
      <c r="Q19211" s="13"/>
    </row>
    <row r="19212" spans="3:17" x14ac:dyDescent="0.25">
      <c r="C19212" s="12"/>
      <c r="D19212" s="7"/>
      <c r="P19212" s="14"/>
      <c r="Q19212" s="13"/>
    </row>
    <row r="19213" spans="3:17" x14ac:dyDescent="0.25">
      <c r="C19213" s="12"/>
      <c r="D19213" s="7"/>
      <c r="P19213" s="14"/>
      <c r="Q19213" s="13"/>
    </row>
    <row r="19214" spans="3:17" x14ac:dyDescent="0.25">
      <c r="C19214" s="12"/>
      <c r="D19214" s="7"/>
      <c r="P19214" s="14"/>
      <c r="Q19214" s="13"/>
    </row>
    <row r="19215" spans="3:17" x14ac:dyDescent="0.25">
      <c r="C19215" s="12"/>
      <c r="D19215" s="7"/>
      <c r="P19215" s="14"/>
      <c r="Q19215" s="13"/>
    </row>
    <row r="19216" spans="3:17" x14ac:dyDescent="0.25">
      <c r="C19216" s="12"/>
      <c r="D19216" s="7"/>
      <c r="P19216" s="14"/>
      <c r="Q19216" s="13"/>
    </row>
    <row r="19217" spans="3:17" x14ac:dyDescent="0.25">
      <c r="C19217" s="12"/>
      <c r="D19217" s="7"/>
      <c r="P19217" s="14"/>
      <c r="Q19217" s="13"/>
    </row>
    <row r="19218" spans="3:17" x14ac:dyDescent="0.25">
      <c r="C19218" s="12"/>
      <c r="D19218" s="7"/>
      <c r="P19218" s="14"/>
      <c r="Q19218" s="13"/>
    </row>
    <row r="19219" spans="3:17" x14ac:dyDescent="0.25">
      <c r="C19219" s="12"/>
      <c r="D19219" s="7"/>
      <c r="P19219" s="14"/>
      <c r="Q19219" s="13"/>
    </row>
    <row r="19220" spans="3:17" x14ac:dyDescent="0.25">
      <c r="C19220" s="12"/>
      <c r="D19220" s="7"/>
      <c r="P19220" s="14"/>
      <c r="Q19220" s="13"/>
    </row>
    <row r="19221" spans="3:17" x14ac:dyDescent="0.25">
      <c r="C19221" s="12"/>
      <c r="D19221" s="7"/>
      <c r="P19221" s="14"/>
      <c r="Q19221" s="13"/>
    </row>
    <row r="19222" spans="3:17" x14ac:dyDescent="0.25">
      <c r="C19222" s="12"/>
      <c r="D19222" s="7"/>
      <c r="P19222" s="14"/>
      <c r="Q19222" s="13"/>
    </row>
    <row r="19223" spans="3:17" x14ac:dyDescent="0.25">
      <c r="C19223" s="12"/>
      <c r="D19223" s="7"/>
      <c r="P19223" s="14"/>
      <c r="Q19223" s="13"/>
    </row>
    <row r="19224" spans="3:17" x14ac:dyDescent="0.25">
      <c r="C19224" s="12"/>
      <c r="D19224" s="7"/>
      <c r="P19224" s="14"/>
      <c r="Q19224" s="13"/>
    </row>
    <row r="19225" spans="3:17" x14ac:dyDescent="0.25">
      <c r="C19225" s="12"/>
      <c r="D19225" s="7"/>
      <c r="P19225" s="14"/>
      <c r="Q19225" s="13"/>
    </row>
    <row r="19226" spans="3:17" x14ac:dyDescent="0.25">
      <c r="C19226" s="12"/>
      <c r="D19226" s="7"/>
      <c r="P19226" s="14"/>
      <c r="Q19226" s="13"/>
    </row>
    <row r="19227" spans="3:17" x14ac:dyDescent="0.25">
      <c r="C19227" s="12"/>
      <c r="D19227" s="7"/>
      <c r="P19227" s="14"/>
      <c r="Q19227" s="13"/>
    </row>
    <row r="19228" spans="3:17" x14ac:dyDescent="0.25">
      <c r="C19228" s="12"/>
      <c r="D19228" s="7"/>
      <c r="P19228" s="14"/>
      <c r="Q19228" s="13"/>
    </row>
    <row r="19229" spans="3:17" x14ac:dyDescent="0.25">
      <c r="C19229" s="12"/>
      <c r="D19229" s="7"/>
      <c r="P19229" s="14"/>
      <c r="Q19229" s="13"/>
    </row>
    <row r="19230" spans="3:17" x14ac:dyDescent="0.25">
      <c r="C19230" s="12"/>
      <c r="D19230" s="7"/>
      <c r="P19230" s="14"/>
      <c r="Q19230" s="13"/>
    </row>
    <row r="19231" spans="3:17" x14ac:dyDescent="0.25">
      <c r="C19231" s="12"/>
      <c r="D19231" s="7"/>
      <c r="P19231" s="14"/>
      <c r="Q19231" s="13"/>
    </row>
    <row r="19232" spans="3:17" x14ac:dyDescent="0.25">
      <c r="C19232" s="12"/>
      <c r="D19232" s="7"/>
      <c r="P19232" s="14"/>
      <c r="Q19232" s="13"/>
    </row>
    <row r="19233" spans="3:17" x14ac:dyDescent="0.25">
      <c r="C19233" s="12"/>
      <c r="D19233" s="7"/>
      <c r="P19233" s="14"/>
      <c r="Q19233" s="13"/>
    </row>
    <row r="19234" spans="3:17" x14ac:dyDescent="0.25">
      <c r="C19234" s="12"/>
      <c r="D19234" s="7"/>
      <c r="P19234" s="14"/>
      <c r="Q19234" s="13"/>
    </row>
    <row r="19235" spans="3:17" x14ac:dyDescent="0.25">
      <c r="C19235" s="12"/>
      <c r="D19235" s="7"/>
      <c r="P19235" s="14"/>
      <c r="Q19235" s="13"/>
    </row>
    <row r="19236" spans="3:17" x14ac:dyDescent="0.25">
      <c r="C19236" s="12"/>
      <c r="D19236" s="7"/>
      <c r="P19236" s="14"/>
      <c r="Q19236" s="13"/>
    </row>
    <row r="19237" spans="3:17" x14ac:dyDescent="0.25">
      <c r="C19237" s="12"/>
      <c r="D19237" s="7"/>
      <c r="P19237" s="14"/>
      <c r="Q19237" s="13"/>
    </row>
    <row r="19238" spans="3:17" x14ac:dyDescent="0.25">
      <c r="C19238" s="12"/>
      <c r="D19238" s="7"/>
      <c r="P19238" s="14"/>
      <c r="Q19238" s="13"/>
    </row>
    <row r="19239" spans="3:17" x14ac:dyDescent="0.25">
      <c r="C19239" s="12"/>
      <c r="D19239" s="7"/>
      <c r="P19239" s="14"/>
      <c r="Q19239" s="13"/>
    </row>
    <row r="19240" spans="3:17" x14ac:dyDescent="0.25">
      <c r="C19240" s="12"/>
      <c r="D19240" s="7"/>
      <c r="P19240" s="14"/>
      <c r="Q19240" s="13"/>
    </row>
    <row r="19241" spans="3:17" x14ac:dyDescent="0.25">
      <c r="C19241" s="12"/>
      <c r="D19241" s="7"/>
      <c r="P19241" s="14"/>
      <c r="Q19241" s="13"/>
    </row>
    <row r="19242" spans="3:17" x14ac:dyDescent="0.25">
      <c r="C19242" s="12"/>
      <c r="D19242" s="7"/>
      <c r="P19242" s="14"/>
      <c r="Q19242" s="13"/>
    </row>
    <row r="19243" spans="3:17" x14ac:dyDescent="0.25">
      <c r="C19243" s="12"/>
      <c r="D19243" s="7"/>
      <c r="P19243" s="14"/>
      <c r="Q19243" s="13"/>
    </row>
    <row r="19244" spans="3:17" x14ac:dyDescent="0.25">
      <c r="C19244" s="12"/>
      <c r="D19244" s="7"/>
      <c r="P19244" s="14"/>
      <c r="Q19244" s="13"/>
    </row>
    <row r="19245" spans="3:17" x14ac:dyDescent="0.25">
      <c r="C19245" s="12"/>
      <c r="D19245" s="7"/>
      <c r="P19245" s="14"/>
      <c r="Q19245" s="13"/>
    </row>
    <row r="19246" spans="3:17" x14ac:dyDescent="0.25">
      <c r="C19246" s="12"/>
      <c r="D19246" s="7"/>
      <c r="P19246" s="14"/>
      <c r="Q19246" s="13"/>
    </row>
    <row r="19247" spans="3:17" x14ac:dyDescent="0.25">
      <c r="C19247" s="12"/>
      <c r="D19247" s="7"/>
      <c r="P19247" s="14"/>
      <c r="Q19247" s="13"/>
    </row>
    <row r="19248" spans="3:17" x14ac:dyDescent="0.25">
      <c r="C19248" s="12"/>
      <c r="D19248" s="7"/>
      <c r="P19248" s="14"/>
      <c r="Q19248" s="13"/>
    </row>
    <row r="19249" spans="3:17" x14ac:dyDescent="0.25">
      <c r="C19249" s="12"/>
      <c r="D19249" s="7"/>
      <c r="P19249" s="14"/>
      <c r="Q19249" s="13"/>
    </row>
    <row r="19250" spans="3:17" x14ac:dyDescent="0.25">
      <c r="C19250" s="12"/>
      <c r="D19250" s="7"/>
      <c r="P19250" s="14"/>
      <c r="Q19250" s="13"/>
    </row>
    <row r="19251" spans="3:17" x14ac:dyDescent="0.25">
      <c r="C19251" s="12"/>
      <c r="D19251" s="7"/>
      <c r="P19251" s="14"/>
      <c r="Q19251" s="13"/>
    </row>
    <row r="19252" spans="3:17" x14ac:dyDescent="0.25">
      <c r="C19252" s="12"/>
      <c r="D19252" s="7"/>
      <c r="P19252" s="14"/>
      <c r="Q19252" s="13"/>
    </row>
    <row r="19253" spans="3:17" x14ac:dyDescent="0.25">
      <c r="C19253" s="12"/>
      <c r="D19253" s="7"/>
      <c r="P19253" s="14"/>
      <c r="Q19253" s="13"/>
    </row>
    <row r="19254" spans="3:17" x14ac:dyDescent="0.25">
      <c r="C19254" s="12"/>
      <c r="D19254" s="7"/>
      <c r="P19254" s="14"/>
      <c r="Q19254" s="13"/>
    </row>
    <row r="19255" spans="3:17" x14ac:dyDescent="0.25">
      <c r="C19255" s="12"/>
      <c r="D19255" s="7"/>
      <c r="P19255" s="14"/>
      <c r="Q19255" s="13"/>
    </row>
    <row r="19256" spans="3:17" x14ac:dyDescent="0.25">
      <c r="C19256" s="12"/>
      <c r="D19256" s="7"/>
      <c r="P19256" s="14"/>
      <c r="Q19256" s="13"/>
    </row>
    <row r="19257" spans="3:17" x14ac:dyDescent="0.25">
      <c r="C19257" s="12"/>
      <c r="D19257" s="7"/>
      <c r="P19257" s="14"/>
      <c r="Q19257" s="13"/>
    </row>
    <row r="19258" spans="3:17" x14ac:dyDescent="0.25">
      <c r="C19258" s="12"/>
      <c r="D19258" s="7"/>
      <c r="P19258" s="14"/>
      <c r="Q19258" s="13"/>
    </row>
    <row r="19259" spans="3:17" x14ac:dyDescent="0.25">
      <c r="C19259" s="12"/>
      <c r="D19259" s="7"/>
      <c r="P19259" s="14"/>
      <c r="Q19259" s="13"/>
    </row>
    <row r="19260" spans="3:17" x14ac:dyDescent="0.25">
      <c r="C19260" s="12"/>
      <c r="D19260" s="7"/>
      <c r="P19260" s="14"/>
      <c r="Q19260" s="13"/>
    </row>
    <row r="19261" spans="3:17" x14ac:dyDescent="0.25">
      <c r="C19261" s="12"/>
      <c r="D19261" s="7"/>
      <c r="P19261" s="14"/>
      <c r="Q19261" s="13"/>
    </row>
    <row r="19262" spans="3:17" x14ac:dyDescent="0.25">
      <c r="C19262" s="12"/>
      <c r="D19262" s="7"/>
      <c r="P19262" s="14"/>
      <c r="Q19262" s="13"/>
    </row>
    <row r="19263" spans="3:17" x14ac:dyDescent="0.25">
      <c r="C19263" s="12"/>
      <c r="D19263" s="7"/>
      <c r="P19263" s="14"/>
      <c r="Q19263" s="13"/>
    </row>
    <row r="19264" spans="3:17" x14ac:dyDescent="0.25">
      <c r="C19264" s="12"/>
      <c r="D19264" s="7"/>
      <c r="P19264" s="14"/>
      <c r="Q19264" s="13"/>
    </row>
    <row r="19265" spans="3:17" x14ac:dyDescent="0.25">
      <c r="C19265" s="12"/>
      <c r="D19265" s="7"/>
      <c r="P19265" s="14"/>
      <c r="Q19265" s="13"/>
    </row>
    <row r="19266" spans="3:17" x14ac:dyDescent="0.25">
      <c r="C19266" s="12"/>
      <c r="D19266" s="7"/>
      <c r="P19266" s="14"/>
      <c r="Q19266" s="13"/>
    </row>
    <row r="19267" spans="3:17" x14ac:dyDescent="0.25">
      <c r="C19267" s="12"/>
      <c r="D19267" s="7"/>
      <c r="P19267" s="14"/>
      <c r="Q19267" s="13"/>
    </row>
    <row r="19268" spans="3:17" x14ac:dyDescent="0.25">
      <c r="C19268" s="12"/>
      <c r="D19268" s="7"/>
      <c r="P19268" s="14"/>
      <c r="Q19268" s="13"/>
    </row>
    <row r="19269" spans="3:17" x14ac:dyDescent="0.25">
      <c r="C19269" s="12"/>
      <c r="D19269" s="7"/>
      <c r="P19269" s="14"/>
      <c r="Q19269" s="13"/>
    </row>
    <row r="19270" spans="3:17" x14ac:dyDescent="0.25">
      <c r="C19270" s="12"/>
      <c r="D19270" s="7"/>
      <c r="P19270" s="14"/>
      <c r="Q19270" s="13"/>
    </row>
    <row r="19271" spans="3:17" x14ac:dyDescent="0.25">
      <c r="C19271" s="12"/>
      <c r="D19271" s="7"/>
      <c r="P19271" s="14"/>
      <c r="Q19271" s="13"/>
    </row>
    <row r="19272" spans="3:17" x14ac:dyDescent="0.25">
      <c r="C19272" s="12"/>
      <c r="D19272" s="7"/>
      <c r="P19272" s="14"/>
      <c r="Q19272" s="13"/>
    </row>
    <row r="19273" spans="3:17" x14ac:dyDescent="0.25">
      <c r="C19273" s="12"/>
      <c r="D19273" s="7"/>
      <c r="P19273" s="14"/>
      <c r="Q19273" s="13"/>
    </row>
    <row r="19274" spans="3:17" x14ac:dyDescent="0.25">
      <c r="C19274" s="12"/>
      <c r="D19274" s="7"/>
      <c r="P19274" s="14"/>
      <c r="Q19274" s="13"/>
    </row>
    <row r="19275" spans="3:17" x14ac:dyDescent="0.25">
      <c r="C19275" s="12"/>
      <c r="D19275" s="7"/>
      <c r="P19275" s="14"/>
      <c r="Q19275" s="13"/>
    </row>
    <row r="19276" spans="3:17" x14ac:dyDescent="0.25">
      <c r="C19276" s="12"/>
      <c r="D19276" s="7"/>
      <c r="P19276" s="14"/>
      <c r="Q19276" s="13"/>
    </row>
    <row r="19277" spans="3:17" x14ac:dyDescent="0.25">
      <c r="C19277" s="12"/>
      <c r="D19277" s="7"/>
      <c r="P19277" s="14"/>
      <c r="Q19277" s="13"/>
    </row>
    <row r="19278" spans="3:17" x14ac:dyDescent="0.25">
      <c r="C19278" s="12"/>
      <c r="D19278" s="7"/>
      <c r="P19278" s="14"/>
      <c r="Q19278" s="13"/>
    </row>
    <row r="19279" spans="3:17" x14ac:dyDescent="0.25">
      <c r="C19279" s="12"/>
      <c r="D19279" s="7"/>
      <c r="P19279" s="14"/>
      <c r="Q19279" s="13"/>
    </row>
    <row r="19280" spans="3:17" x14ac:dyDescent="0.25">
      <c r="C19280" s="12"/>
      <c r="D19280" s="7"/>
      <c r="P19280" s="14"/>
      <c r="Q19280" s="13"/>
    </row>
    <row r="19281" spans="3:17" x14ac:dyDescent="0.25">
      <c r="C19281" s="12"/>
      <c r="D19281" s="7"/>
      <c r="P19281" s="14"/>
      <c r="Q19281" s="13"/>
    </row>
    <row r="19282" spans="3:17" x14ac:dyDescent="0.25">
      <c r="C19282" s="12"/>
      <c r="D19282" s="7"/>
      <c r="P19282" s="14"/>
      <c r="Q19282" s="13"/>
    </row>
    <row r="19283" spans="3:17" x14ac:dyDescent="0.25">
      <c r="C19283" s="12"/>
      <c r="D19283" s="7"/>
      <c r="P19283" s="14"/>
      <c r="Q19283" s="13"/>
    </row>
    <row r="19284" spans="3:17" x14ac:dyDescent="0.25">
      <c r="C19284" s="12"/>
      <c r="D19284" s="7"/>
      <c r="P19284" s="14"/>
      <c r="Q19284" s="13"/>
    </row>
    <row r="19285" spans="3:17" x14ac:dyDescent="0.25">
      <c r="C19285" s="12"/>
      <c r="D19285" s="7"/>
      <c r="P19285" s="14"/>
      <c r="Q19285" s="13"/>
    </row>
    <row r="19286" spans="3:17" x14ac:dyDescent="0.25">
      <c r="C19286" s="12"/>
      <c r="D19286" s="7"/>
      <c r="P19286" s="14"/>
      <c r="Q19286" s="13"/>
    </row>
    <row r="19287" spans="3:17" x14ac:dyDescent="0.25">
      <c r="C19287" s="12"/>
      <c r="D19287" s="7"/>
      <c r="P19287" s="14"/>
      <c r="Q19287" s="13"/>
    </row>
    <row r="19288" spans="3:17" x14ac:dyDescent="0.25">
      <c r="C19288" s="12"/>
      <c r="D19288" s="7"/>
      <c r="P19288" s="14"/>
      <c r="Q19288" s="13"/>
    </row>
    <row r="19289" spans="3:17" x14ac:dyDescent="0.25">
      <c r="C19289" s="12"/>
      <c r="D19289" s="7"/>
      <c r="P19289" s="14"/>
      <c r="Q19289" s="13"/>
    </row>
    <row r="19290" spans="3:17" x14ac:dyDescent="0.25">
      <c r="C19290" s="12"/>
      <c r="D19290" s="7"/>
      <c r="P19290" s="14"/>
      <c r="Q19290" s="13"/>
    </row>
    <row r="19291" spans="3:17" x14ac:dyDescent="0.25">
      <c r="C19291" s="12"/>
      <c r="D19291" s="7"/>
      <c r="P19291" s="14"/>
      <c r="Q19291" s="13"/>
    </row>
    <row r="19292" spans="3:17" x14ac:dyDescent="0.25">
      <c r="C19292" s="12"/>
      <c r="D19292" s="7"/>
      <c r="P19292" s="14"/>
      <c r="Q19292" s="13"/>
    </row>
    <row r="19293" spans="3:17" x14ac:dyDescent="0.25">
      <c r="C19293" s="12"/>
      <c r="D19293" s="7"/>
      <c r="P19293" s="14"/>
      <c r="Q19293" s="13"/>
    </row>
    <row r="19294" spans="3:17" x14ac:dyDescent="0.25">
      <c r="C19294" s="12"/>
      <c r="D19294" s="7"/>
      <c r="P19294" s="14"/>
      <c r="Q19294" s="13"/>
    </row>
    <row r="19295" spans="3:17" x14ac:dyDescent="0.25">
      <c r="C19295" s="12"/>
      <c r="D19295" s="7"/>
      <c r="P19295" s="14"/>
      <c r="Q19295" s="13"/>
    </row>
    <row r="19296" spans="3:17" x14ac:dyDescent="0.25">
      <c r="C19296" s="12"/>
      <c r="D19296" s="7"/>
      <c r="P19296" s="14"/>
      <c r="Q19296" s="13"/>
    </row>
    <row r="19297" spans="3:17" x14ac:dyDescent="0.25">
      <c r="C19297" s="12"/>
      <c r="D19297" s="7"/>
      <c r="P19297" s="14"/>
      <c r="Q19297" s="13"/>
    </row>
    <row r="19298" spans="3:17" x14ac:dyDescent="0.25">
      <c r="C19298" s="12"/>
      <c r="D19298" s="7"/>
      <c r="P19298" s="14"/>
      <c r="Q19298" s="13"/>
    </row>
    <row r="19299" spans="3:17" x14ac:dyDescent="0.25">
      <c r="C19299" s="12"/>
      <c r="D19299" s="7"/>
      <c r="P19299" s="14"/>
      <c r="Q19299" s="13"/>
    </row>
    <row r="19300" spans="3:17" x14ac:dyDescent="0.25">
      <c r="C19300" s="12"/>
      <c r="D19300" s="7"/>
      <c r="P19300" s="14"/>
      <c r="Q19300" s="13"/>
    </row>
    <row r="19301" spans="3:17" x14ac:dyDescent="0.25">
      <c r="C19301" s="12"/>
      <c r="D19301" s="7"/>
      <c r="P19301" s="14"/>
      <c r="Q19301" s="13"/>
    </row>
    <row r="19302" spans="3:17" x14ac:dyDescent="0.25">
      <c r="C19302" s="12"/>
      <c r="D19302" s="7"/>
      <c r="P19302" s="14"/>
      <c r="Q19302" s="13"/>
    </row>
    <row r="19303" spans="3:17" x14ac:dyDescent="0.25">
      <c r="C19303" s="12"/>
      <c r="D19303" s="7"/>
      <c r="P19303" s="14"/>
      <c r="Q19303" s="13"/>
    </row>
    <row r="19304" spans="3:17" x14ac:dyDescent="0.25">
      <c r="C19304" s="12"/>
      <c r="D19304" s="7"/>
      <c r="P19304" s="14"/>
      <c r="Q19304" s="13"/>
    </row>
    <row r="19305" spans="3:17" x14ac:dyDescent="0.25">
      <c r="C19305" s="12"/>
      <c r="D19305" s="7"/>
      <c r="P19305" s="14"/>
      <c r="Q19305" s="13"/>
    </row>
    <row r="19306" spans="3:17" x14ac:dyDescent="0.25">
      <c r="C19306" s="12"/>
      <c r="D19306" s="7"/>
      <c r="P19306" s="14"/>
      <c r="Q19306" s="13"/>
    </row>
    <row r="19307" spans="3:17" x14ac:dyDescent="0.25">
      <c r="C19307" s="12"/>
      <c r="D19307" s="7"/>
      <c r="P19307" s="14"/>
      <c r="Q19307" s="13"/>
    </row>
    <row r="19308" spans="3:17" x14ac:dyDescent="0.25">
      <c r="C19308" s="12"/>
      <c r="D19308" s="7"/>
      <c r="P19308" s="14"/>
      <c r="Q19308" s="13"/>
    </row>
    <row r="19309" spans="3:17" x14ac:dyDescent="0.25">
      <c r="C19309" s="12"/>
      <c r="D19309" s="7"/>
      <c r="P19309" s="14"/>
      <c r="Q19309" s="13"/>
    </row>
    <row r="19310" spans="3:17" x14ac:dyDescent="0.25">
      <c r="C19310" s="12"/>
      <c r="D19310" s="7"/>
      <c r="P19310" s="14"/>
      <c r="Q19310" s="13"/>
    </row>
    <row r="19311" spans="3:17" x14ac:dyDescent="0.25">
      <c r="C19311" s="12"/>
      <c r="D19311" s="7"/>
      <c r="P19311" s="14"/>
      <c r="Q19311" s="13"/>
    </row>
    <row r="19312" spans="3:17" x14ac:dyDescent="0.25">
      <c r="C19312" s="12"/>
      <c r="D19312" s="7"/>
      <c r="P19312" s="14"/>
      <c r="Q19312" s="13"/>
    </row>
    <row r="19313" spans="3:17" x14ac:dyDescent="0.25">
      <c r="C19313" s="12"/>
      <c r="D19313" s="7"/>
      <c r="P19313" s="14"/>
      <c r="Q19313" s="13"/>
    </row>
    <row r="19314" spans="3:17" x14ac:dyDescent="0.25">
      <c r="C19314" s="12"/>
      <c r="D19314" s="7"/>
      <c r="P19314" s="14"/>
      <c r="Q19314" s="13"/>
    </row>
    <row r="19315" spans="3:17" x14ac:dyDescent="0.25">
      <c r="C19315" s="12"/>
      <c r="D19315" s="7"/>
      <c r="P19315" s="14"/>
      <c r="Q19315" s="13"/>
    </row>
    <row r="19316" spans="3:17" x14ac:dyDescent="0.25">
      <c r="C19316" s="12"/>
      <c r="D19316" s="7"/>
      <c r="P19316" s="14"/>
      <c r="Q19316" s="13"/>
    </row>
    <row r="19317" spans="3:17" x14ac:dyDescent="0.25">
      <c r="C19317" s="12"/>
      <c r="D19317" s="7"/>
      <c r="P19317" s="14"/>
      <c r="Q19317" s="13"/>
    </row>
    <row r="19318" spans="3:17" x14ac:dyDescent="0.25">
      <c r="C19318" s="12"/>
      <c r="D19318" s="7"/>
      <c r="P19318" s="14"/>
      <c r="Q19318" s="13"/>
    </row>
    <row r="19319" spans="3:17" x14ac:dyDescent="0.25">
      <c r="C19319" s="12"/>
      <c r="D19319" s="7"/>
      <c r="P19319" s="14"/>
      <c r="Q19319" s="13"/>
    </row>
    <row r="19320" spans="3:17" x14ac:dyDescent="0.25">
      <c r="C19320" s="12"/>
      <c r="D19320" s="7"/>
      <c r="P19320" s="14"/>
      <c r="Q19320" s="13"/>
    </row>
    <row r="19321" spans="3:17" x14ac:dyDescent="0.25">
      <c r="C19321" s="12"/>
      <c r="D19321" s="7"/>
      <c r="P19321" s="14"/>
      <c r="Q19321" s="13"/>
    </row>
    <row r="19322" spans="3:17" x14ac:dyDescent="0.25">
      <c r="C19322" s="12"/>
      <c r="D19322" s="7"/>
      <c r="P19322" s="14"/>
      <c r="Q19322" s="13"/>
    </row>
    <row r="19323" spans="3:17" x14ac:dyDescent="0.25">
      <c r="C19323" s="12"/>
      <c r="D19323" s="7"/>
      <c r="P19323" s="14"/>
      <c r="Q19323" s="13"/>
    </row>
    <row r="19324" spans="3:17" x14ac:dyDescent="0.25">
      <c r="C19324" s="12"/>
      <c r="D19324" s="7"/>
      <c r="P19324" s="14"/>
      <c r="Q19324" s="13"/>
    </row>
    <row r="19325" spans="3:17" x14ac:dyDescent="0.25">
      <c r="C19325" s="12"/>
      <c r="D19325" s="7"/>
      <c r="P19325" s="14"/>
      <c r="Q19325" s="13"/>
    </row>
    <row r="19326" spans="3:17" x14ac:dyDescent="0.25">
      <c r="C19326" s="12"/>
      <c r="D19326" s="7"/>
      <c r="P19326" s="14"/>
      <c r="Q19326" s="13"/>
    </row>
    <row r="19327" spans="3:17" x14ac:dyDescent="0.25">
      <c r="C19327" s="12"/>
      <c r="D19327" s="7"/>
      <c r="P19327" s="14"/>
      <c r="Q19327" s="13"/>
    </row>
    <row r="19328" spans="3:17" x14ac:dyDescent="0.25">
      <c r="C19328" s="12"/>
      <c r="D19328" s="7"/>
      <c r="P19328" s="14"/>
      <c r="Q19328" s="13"/>
    </row>
    <row r="19329" spans="3:17" x14ac:dyDescent="0.25">
      <c r="C19329" s="12"/>
      <c r="D19329" s="7"/>
      <c r="P19329" s="14"/>
      <c r="Q19329" s="13"/>
    </row>
    <row r="19330" spans="3:17" x14ac:dyDescent="0.25">
      <c r="C19330" s="12"/>
      <c r="D19330" s="7"/>
      <c r="P19330" s="14"/>
      <c r="Q19330" s="13"/>
    </row>
    <row r="19331" spans="3:17" x14ac:dyDescent="0.25">
      <c r="C19331" s="12"/>
      <c r="D19331" s="7"/>
      <c r="P19331" s="14"/>
      <c r="Q19331" s="13"/>
    </row>
    <row r="19332" spans="3:17" x14ac:dyDescent="0.25">
      <c r="C19332" s="12"/>
      <c r="D19332" s="7"/>
      <c r="P19332" s="14"/>
      <c r="Q19332" s="13"/>
    </row>
    <row r="19333" spans="3:17" x14ac:dyDescent="0.25">
      <c r="C19333" s="12"/>
      <c r="D19333" s="7"/>
      <c r="P19333" s="14"/>
      <c r="Q19333" s="13"/>
    </row>
    <row r="19334" spans="3:17" x14ac:dyDescent="0.25">
      <c r="C19334" s="12"/>
      <c r="D19334" s="7"/>
      <c r="P19334" s="14"/>
      <c r="Q19334" s="13"/>
    </row>
    <row r="19335" spans="3:17" x14ac:dyDescent="0.25">
      <c r="C19335" s="12"/>
      <c r="D19335" s="7"/>
      <c r="P19335" s="14"/>
      <c r="Q19335" s="13"/>
    </row>
    <row r="19336" spans="3:17" x14ac:dyDescent="0.25">
      <c r="C19336" s="12"/>
      <c r="D19336" s="7"/>
      <c r="P19336" s="14"/>
      <c r="Q19336" s="13"/>
    </row>
    <row r="19337" spans="3:17" x14ac:dyDescent="0.25">
      <c r="C19337" s="12"/>
      <c r="D19337" s="7"/>
      <c r="P19337" s="14"/>
      <c r="Q19337" s="13"/>
    </row>
    <row r="19338" spans="3:17" x14ac:dyDescent="0.25">
      <c r="C19338" s="12"/>
      <c r="D19338" s="7"/>
      <c r="P19338" s="14"/>
      <c r="Q19338" s="13"/>
    </row>
    <row r="19339" spans="3:17" x14ac:dyDescent="0.25">
      <c r="C19339" s="12"/>
      <c r="D19339" s="7"/>
      <c r="P19339" s="14"/>
      <c r="Q19339" s="13"/>
    </row>
    <row r="19340" spans="3:17" x14ac:dyDescent="0.25">
      <c r="C19340" s="12"/>
      <c r="D19340" s="7"/>
      <c r="P19340" s="14"/>
      <c r="Q19340" s="13"/>
    </row>
    <row r="19341" spans="3:17" x14ac:dyDescent="0.25">
      <c r="C19341" s="12"/>
      <c r="D19341" s="7"/>
      <c r="P19341" s="14"/>
      <c r="Q19341" s="13"/>
    </row>
    <row r="19342" spans="3:17" x14ac:dyDescent="0.25">
      <c r="C19342" s="12"/>
      <c r="D19342" s="7"/>
      <c r="P19342" s="14"/>
      <c r="Q19342" s="13"/>
    </row>
    <row r="19343" spans="3:17" x14ac:dyDescent="0.25">
      <c r="C19343" s="12"/>
      <c r="D19343" s="7"/>
      <c r="P19343" s="14"/>
      <c r="Q19343" s="13"/>
    </row>
    <row r="19344" spans="3:17" x14ac:dyDescent="0.25">
      <c r="C19344" s="12"/>
      <c r="D19344" s="7"/>
      <c r="P19344" s="14"/>
      <c r="Q19344" s="13"/>
    </row>
    <row r="19345" spans="3:17" x14ac:dyDescent="0.25">
      <c r="C19345" s="12"/>
      <c r="D19345" s="7"/>
      <c r="P19345" s="14"/>
      <c r="Q19345" s="13"/>
    </row>
    <row r="19346" spans="3:17" x14ac:dyDescent="0.25">
      <c r="C19346" s="12"/>
      <c r="D19346" s="7"/>
      <c r="P19346" s="14"/>
      <c r="Q19346" s="13"/>
    </row>
    <row r="19347" spans="3:17" x14ac:dyDescent="0.25">
      <c r="C19347" s="12"/>
      <c r="D19347" s="7"/>
      <c r="P19347" s="14"/>
      <c r="Q19347" s="13"/>
    </row>
    <row r="19348" spans="3:17" x14ac:dyDescent="0.25">
      <c r="C19348" s="12"/>
      <c r="D19348" s="7"/>
      <c r="P19348" s="14"/>
      <c r="Q19348" s="13"/>
    </row>
    <row r="19349" spans="3:17" x14ac:dyDescent="0.25">
      <c r="C19349" s="12"/>
      <c r="D19349" s="7"/>
      <c r="P19349" s="14"/>
      <c r="Q19349" s="13"/>
    </row>
    <row r="19350" spans="3:17" x14ac:dyDescent="0.25">
      <c r="C19350" s="12"/>
      <c r="D19350" s="7"/>
      <c r="P19350" s="14"/>
      <c r="Q19350" s="13"/>
    </row>
    <row r="19351" spans="3:17" x14ac:dyDescent="0.25">
      <c r="C19351" s="12"/>
      <c r="D19351" s="7"/>
      <c r="P19351" s="14"/>
      <c r="Q19351" s="13"/>
    </row>
    <row r="19352" spans="3:17" x14ac:dyDescent="0.25">
      <c r="C19352" s="12"/>
      <c r="D19352" s="7"/>
      <c r="P19352" s="14"/>
      <c r="Q19352" s="13"/>
    </row>
    <row r="19353" spans="3:17" x14ac:dyDescent="0.25">
      <c r="C19353" s="12"/>
      <c r="D19353" s="7"/>
      <c r="P19353" s="14"/>
      <c r="Q19353" s="13"/>
    </row>
    <row r="19354" spans="3:17" x14ac:dyDescent="0.25">
      <c r="C19354" s="12"/>
      <c r="D19354" s="7"/>
      <c r="P19354" s="14"/>
      <c r="Q19354" s="13"/>
    </row>
    <row r="19355" spans="3:17" x14ac:dyDescent="0.25">
      <c r="C19355" s="12"/>
      <c r="D19355" s="7"/>
      <c r="P19355" s="14"/>
      <c r="Q19355" s="13"/>
    </row>
    <row r="19356" spans="3:17" x14ac:dyDescent="0.25">
      <c r="C19356" s="12"/>
      <c r="D19356" s="7"/>
      <c r="P19356" s="14"/>
      <c r="Q19356" s="13"/>
    </row>
    <row r="19357" spans="3:17" x14ac:dyDescent="0.25">
      <c r="C19357" s="12"/>
      <c r="D19357" s="7"/>
      <c r="P19357" s="14"/>
      <c r="Q19357" s="13"/>
    </row>
    <row r="19358" spans="3:17" x14ac:dyDescent="0.25">
      <c r="C19358" s="12"/>
      <c r="D19358" s="7"/>
      <c r="P19358" s="14"/>
      <c r="Q19358" s="13"/>
    </row>
    <row r="19359" spans="3:17" x14ac:dyDescent="0.25">
      <c r="C19359" s="12"/>
      <c r="D19359" s="7"/>
      <c r="P19359" s="14"/>
      <c r="Q19359" s="13"/>
    </row>
    <row r="19360" spans="3:17" x14ac:dyDescent="0.25">
      <c r="C19360" s="12"/>
      <c r="D19360" s="7"/>
      <c r="P19360" s="14"/>
      <c r="Q19360" s="13"/>
    </row>
    <row r="19361" spans="3:17" x14ac:dyDescent="0.25">
      <c r="C19361" s="12"/>
      <c r="D19361" s="7"/>
      <c r="P19361" s="14"/>
      <c r="Q19361" s="13"/>
    </row>
    <row r="19362" spans="3:17" x14ac:dyDescent="0.25">
      <c r="C19362" s="12"/>
      <c r="D19362" s="7"/>
      <c r="P19362" s="14"/>
      <c r="Q19362" s="13"/>
    </row>
    <row r="19363" spans="3:17" x14ac:dyDescent="0.25">
      <c r="C19363" s="12"/>
      <c r="D19363" s="7"/>
      <c r="P19363" s="14"/>
      <c r="Q19363" s="13"/>
    </row>
    <row r="19364" spans="3:17" x14ac:dyDescent="0.25">
      <c r="C19364" s="12"/>
      <c r="D19364" s="7"/>
      <c r="P19364" s="14"/>
      <c r="Q19364" s="13"/>
    </row>
    <row r="19365" spans="3:17" x14ac:dyDescent="0.25">
      <c r="C19365" s="12"/>
      <c r="D19365" s="7"/>
      <c r="P19365" s="14"/>
      <c r="Q19365" s="13"/>
    </row>
    <row r="19366" spans="3:17" x14ac:dyDescent="0.25">
      <c r="C19366" s="12"/>
      <c r="D19366" s="7"/>
      <c r="P19366" s="14"/>
      <c r="Q19366" s="13"/>
    </row>
    <row r="19367" spans="3:17" x14ac:dyDescent="0.25">
      <c r="C19367" s="12"/>
      <c r="D19367" s="7"/>
      <c r="P19367" s="14"/>
      <c r="Q19367" s="13"/>
    </row>
    <row r="19368" spans="3:17" x14ac:dyDescent="0.25">
      <c r="C19368" s="12"/>
      <c r="D19368" s="7"/>
      <c r="P19368" s="14"/>
      <c r="Q19368" s="13"/>
    </row>
    <row r="19369" spans="3:17" x14ac:dyDescent="0.25">
      <c r="C19369" s="12"/>
      <c r="D19369" s="7"/>
      <c r="P19369" s="14"/>
      <c r="Q19369" s="13"/>
    </row>
    <row r="19370" spans="3:17" x14ac:dyDescent="0.25">
      <c r="C19370" s="12"/>
      <c r="D19370" s="7"/>
      <c r="P19370" s="14"/>
      <c r="Q19370" s="13"/>
    </row>
    <row r="19371" spans="3:17" x14ac:dyDescent="0.25">
      <c r="C19371" s="12"/>
      <c r="D19371" s="7"/>
      <c r="P19371" s="14"/>
      <c r="Q19371" s="13"/>
    </row>
    <row r="19372" spans="3:17" x14ac:dyDescent="0.25">
      <c r="C19372" s="12"/>
      <c r="D19372" s="7"/>
      <c r="P19372" s="14"/>
      <c r="Q19372" s="13"/>
    </row>
    <row r="19373" spans="3:17" x14ac:dyDescent="0.25">
      <c r="C19373" s="12"/>
      <c r="D19373" s="7"/>
      <c r="P19373" s="14"/>
      <c r="Q19373" s="13"/>
    </row>
    <row r="19374" spans="3:17" x14ac:dyDescent="0.25">
      <c r="C19374" s="12"/>
      <c r="D19374" s="7"/>
      <c r="P19374" s="14"/>
      <c r="Q19374" s="13"/>
    </row>
    <row r="19375" spans="3:17" x14ac:dyDescent="0.25">
      <c r="C19375" s="12"/>
      <c r="D19375" s="7"/>
      <c r="P19375" s="14"/>
      <c r="Q19375" s="13"/>
    </row>
    <row r="19376" spans="3:17" x14ac:dyDescent="0.25">
      <c r="C19376" s="12"/>
      <c r="D19376" s="7"/>
      <c r="P19376" s="14"/>
      <c r="Q19376" s="13"/>
    </row>
    <row r="19377" spans="3:17" x14ac:dyDescent="0.25">
      <c r="C19377" s="12"/>
      <c r="D19377" s="7"/>
      <c r="P19377" s="14"/>
      <c r="Q19377" s="13"/>
    </row>
    <row r="19378" spans="3:17" x14ac:dyDescent="0.25">
      <c r="C19378" s="12"/>
      <c r="D19378" s="7"/>
      <c r="P19378" s="14"/>
      <c r="Q19378" s="13"/>
    </row>
    <row r="19379" spans="3:17" x14ac:dyDescent="0.25">
      <c r="C19379" s="12"/>
      <c r="D19379" s="7"/>
      <c r="P19379" s="14"/>
      <c r="Q19379" s="13"/>
    </row>
    <row r="19380" spans="3:17" x14ac:dyDescent="0.25">
      <c r="C19380" s="12"/>
      <c r="D19380" s="7"/>
      <c r="P19380" s="14"/>
      <c r="Q19380" s="13"/>
    </row>
    <row r="19381" spans="3:17" x14ac:dyDescent="0.25">
      <c r="C19381" s="12"/>
      <c r="D19381" s="7"/>
      <c r="P19381" s="14"/>
      <c r="Q19381" s="13"/>
    </row>
    <row r="19382" spans="3:17" x14ac:dyDescent="0.25">
      <c r="C19382" s="12"/>
      <c r="D19382" s="7"/>
      <c r="P19382" s="14"/>
      <c r="Q19382" s="13"/>
    </row>
    <row r="19383" spans="3:17" x14ac:dyDescent="0.25">
      <c r="C19383" s="12"/>
      <c r="D19383" s="7"/>
      <c r="P19383" s="14"/>
      <c r="Q19383" s="13"/>
    </row>
    <row r="19384" spans="3:17" x14ac:dyDescent="0.25">
      <c r="C19384" s="12"/>
      <c r="D19384" s="7"/>
      <c r="P19384" s="14"/>
      <c r="Q19384" s="13"/>
    </row>
    <row r="19385" spans="3:17" x14ac:dyDescent="0.25">
      <c r="C19385" s="12"/>
      <c r="D19385" s="7"/>
      <c r="P19385" s="14"/>
      <c r="Q19385" s="13"/>
    </row>
    <row r="19386" spans="3:17" x14ac:dyDescent="0.25">
      <c r="C19386" s="12"/>
      <c r="D19386" s="7"/>
      <c r="P19386" s="14"/>
      <c r="Q19386" s="13"/>
    </row>
    <row r="19387" spans="3:17" x14ac:dyDescent="0.25">
      <c r="C19387" s="12"/>
      <c r="D19387" s="7"/>
      <c r="P19387" s="14"/>
      <c r="Q19387" s="13"/>
    </row>
    <row r="19388" spans="3:17" x14ac:dyDescent="0.25">
      <c r="C19388" s="12"/>
      <c r="D19388" s="7"/>
      <c r="P19388" s="14"/>
      <c r="Q19388" s="13"/>
    </row>
    <row r="19389" spans="3:17" x14ac:dyDescent="0.25">
      <c r="C19389" s="12"/>
      <c r="D19389" s="7"/>
      <c r="P19389" s="14"/>
      <c r="Q19389" s="13"/>
    </row>
    <row r="19390" spans="3:17" x14ac:dyDescent="0.25">
      <c r="C19390" s="12"/>
      <c r="D19390" s="7"/>
      <c r="P19390" s="14"/>
      <c r="Q19390" s="13"/>
    </row>
    <row r="19391" spans="3:17" x14ac:dyDescent="0.25">
      <c r="C19391" s="12"/>
      <c r="D19391" s="7"/>
      <c r="P19391" s="14"/>
      <c r="Q19391" s="13"/>
    </row>
    <row r="19392" spans="3:17" x14ac:dyDescent="0.25">
      <c r="C19392" s="12"/>
      <c r="D19392" s="7"/>
      <c r="P19392" s="14"/>
      <c r="Q19392" s="13"/>
    </row>
    <row r="19393" spans="3:17" x14ac:dyDescent="0.25">
      <c r="C19393" s="12"/>
      <c r="D19393" s="7"/>
      <c r="P19393" s="14"/>
      <c r="Q19393" s="13"/>
    </row>
    <row r="19394" spans="3:17" x14ac:dyDescent="0.25">
      <c r="C19394" s="12"/>
      <c r="D19394" s="7"/>
      <c r="P19394" s="14"/>
      <c r="Q19394" s="13"/>
    </row>
    <row r="19395" spans="3:17" x14ac:dyDescent="0.25">
      <c r="C19395" s="12"/>
      <c r="D19395" s="7"/>
      <c r="P19395" s="14"/>
      <c r="Q19395" s="13"/>
    </row>
    <row r="19396" spans="3:17" x14ac:dyDescent="0.25">
      <c r="C19396" s="12"/>
      <c r="D19396" s="7"/>
      <c r="P19396" s="14"/>
      <c r="Q19396" s="13"/>
    </row>
    <row r="19397" spans="3:17" x14ac:dyDescent="0.25">
      <c r="C19397" s="12"/>
      <c r="D19397" s="7"/>
      <c r="P19397" s="14"/>
      <c r="Q19397" s="13"/>
    </row>
    <row r="19398" spans="3:17" x14ac:dyDescent="0.25">
      <c r="C19398" s="12"/>
      <c r="D19398" s="7"/>
      <c r="P19398" s="14"/>
      <c r="Q19398" s="13"/>
    </row>
    <row r="19399" spans="3:17" x14ac:dyDescent="0.25">
      <c r="C19399" s="12"/>
      <c r="D19399" s="7"/>
      <c r="P19399" s="14"/>
      <c r="Q19399" s="13"/>
    </row>
    <row r="19400" spans="3:17" x14ac:dyDescent="0.25">
      <c r="C19400" s="12"/>
      <c r="D19400" s="7"/>
      <c r="P19400" s="14"/>
      <c r="Q19400" s="13"/>
    </row>
    <row r="19401" spans="3:17" x14ac:dyDescent="0.25">
      <c r="C19401" s="12"/>
      <c r="D19401" s="7"/>
      <c r="P19401" s="14"/>
      <c r="Q19401" s="13"/>
    </row>
    <row r="19402" spans="3:17" x14ac:dyDescent="0.25">
      <c r="C19402" s="12"/>
      <c r="D19402" s="7"/>
      <c r="P19402" s="14"/>
      <c r="Q19402" s="13"/>
    </row>
    <row r="19403" spans="3:17" x14ac:dyDescent="0.25">
      <c r="C19403" s="12"/>
      <c r="D19403" s="7"/>
      <c r="P19403" s="14"/>
      <c r="Q19403" s="13"/>
    </row>
    <row r="19404" spans="3:17" x14ac:dyDescent="0.25">
      <c r="C19404" s="12"/>
      <c r="D19404" s="7"/>
      <c r="P19404" s="14"/>
      <c r="Q19404" s="13"/>
    </row>
    <row r="19405" spans="3:17" x14ac:dyDescent="0.25">
      <c r="C19405" s="12"/>
      <c r="D19405" s="7"/>
      <c r="P19405" s="14"/>
      <c r="Q19405" s="13"/>
    </row>
    <row r="19406" spans="3:17" x14ac:dyDescent="0.25">
      <c r="C19406" s="12"/>
      <c r="D19406" s="7"/>
      <c r="P19406" s="14"/>
      <c r="Q19406" s="13"/>
    </row>
    <row r="19407" spans="3:17" x14ac:dyDescent="0.25">
      <c r="C19407" s="12"/>
      <c r="D19407" s="7"/>
      <c r="P19407" s="14"/>
      <c r="Q19407" s="13"/>
    </row>
    <row r="19408" spans="3:17" x14ac:dyDescent="0.25">
      <c r="C19408" s="12"/>
      <c r="D19408" s="7"/>
      <c r="P19408" s="14"/>
      <c r="Q19408" s="13"/>
    </row>
    <row r="19409" spans="3:17" x14ac:dyDescent="0.25">
      <c r="C19409" s="12"/>
      <c r="D19409" s="7"/>
      <c r="P19409" s="14"/>
      <c r="Q19409" s="13"/>
    </row>
    <row r="19410" spans="3:17" x14ac:dyDescent="0.25">
      <c r="C19410" s="12"/>
      <c r="D19410" s="7"/>
      <c r="P19410" s="14"/>
      <c r="Q19410" s="13"/>
    </row>
    <row r="19411" spans="3:17" x14ac:dyDescent="0.25">
      <c r="C19411" s="12"/>
      <c r="D19411" s="7"/>
      <c r="P19411" s="14"/>
      <c r="Q19411" s="13"/>
    </row>
    <row r="19412" spans="3:17" x14ac:dyDescent="0.25">
      <c r="C19412" s="12"/>
      <c r="D19412" s="7"/>
      <c r="P19412" s="14"/>
      <c r="Q19412" s="13"/>
    </row>
    <row r="19413" spans="3:17" x14ac:dyDescent="0.25">
      <c r="C19413" s="12"/>
      <c r="D19413" s="7"/>
      <c r="P19413" s="14"/>
      <c r="Q19413" s="13"/>
    </row>
    <row r="19414" spans="3:17" x14ac:dyDescent="0.25">
      <c r="C19414" s="12"/>
      <c r="D19414" s="7"/>
      <c r="P19414" s="14"/>
      <c r="Q19414" s="13"/>
    </row>
    <row r="19415" spans="3:17" x14ac:dyDescent="0.25">
      <c r="C19415" s="12"/>
      <c r="D19415" s="7"/>
      <c r="P19415" s="14"/>
      <c r="Q19415" s="13"/>
    </row>
    <row r="19416" spans="3:17" x14ac:dyDescent="0.25">
      <c r="C19416" s="12"/>
      <c r="D19416" s="7"/>
      <c r="P19416" s="14"/>
      <c r="Q19416" s="13"/>
    </row>
    <row r="19417" spans="3:17" x14ac:dyDescent="0.25">
      <c r="C19417" s="12"/>
      <c r="D19417" s="7"/>
      <c r="P19417" s="14"/>
      <c r="Q19417" s="13"/>
    </row>
    <row r="19418" spans="3:17" x14ac:dyDescent="0.25">
      <c r="C19418" s="12"/>
      <c r="D19418" s="7"/>
      <c r="P19418" s="14"/>
      <c r="Q19418" s="13"/>
    </row>
    <row r="19419" spans="3:17" x14ac:dyDescent="0.25">
      <c r="C19419" s="12"/>
      <c r="D19419" s="7"/>
      <c r="P19419" s="14"/>
      <c r="Q19419" s="13"/>
    </row>
    <row r="19420" spans="3:17" x14ac:dyDescent="0.25">
      <c r="C19420" s="12"/>
      <c r="D19420" s="7"/>
      <c r="P19420" s="14"/>
      <c r="Q19420" s="13"/>
    </row>
    <row r="19421" spans="3:17" x14ac:dyDescent="0.25">
      <c r="C19421" s="12"/>
      <c r="D19421" s="7"/>
      <c r="P19421" s="14"/>
      <c r="Q19421" s="13"/>
    </row>
    <row r="19422" spans="3:17" x14ac:dyDescent="0.25">
      <c r="C19422" s="12"/>
      <c r="D19422" s="7"/>
      <c r="P19422" s="14"/>
      <c r="Q19422" s="13"/>
    </row>
    <row r="19423" spans="3:17" x14ac:dyDescent="0.25">
      <c r="C19423" s="12"/>
      <c r="D19423" s="7"/>
      <c r="P19423" s="14"/>
      <c r="Q19423" s="13"/>
    </row>
    <row r="19424" spans="3:17" x14ac:dyDescent="0.25">
      <c r="C19424" s="12"/>
      <c r="D19424" s="7"/>
      <c r="P19424" s="14"/>
      <c r="Q19424" s="13"/>
    </row>
    <row r="19425" spans="3:17" x14ac:dyDescent="0.25">
      <c r="C19425" s="12"/>
      <c r="D19425" s="7"/>
      <c r="P19425" s="14"/>
      <c r="Q19425" s="13"/>
    </row>
    <row r="19426" spans="3:17" x14ac:dyDescent="0.25">
      <c r="C19426" s="12"/>
      <c r="D19426" s="7"/>
      <c r="P19426" s="14"/>
      <c r="Q19426" s="13"/>
    </row>
    <row r="19427" spans="3:17" x14ac:dyDescent="0.25">
      <c r="C19427" s="12"/>
      <c r="D19427" s="7"/>
      <c r="P19427" s="14"/>
      <c r="Q19427" s="13"/>
    </row>
    <row r="19428" spans="3:17" x14ac:dyDescent="0.25">
      <c r="C19428" s="12"/>
      <c r="D19428" s="7"/>
      <c r="P19428" s="14"/>
      <c r="Q19428" s="13"/>
    </row>
    <row r="19429" spans="3:17" x14ac:dyDescent="0.25">
      <c r="C19429" s="12"/>
      <c r="D19429" s="7"/>
      <c r="P19429" s="14"/>
      <c r="Q19429" s="13"/>
    </row>
    <row r="19430" spans="3:17" x14ac:dyDescent="0.25">
      <c r="C19430" s="12"/>
      <c r="D19430" s="7"/>
      <c r="P19430" s="14"/>
      <c r="Q19430" s="13"/>
    </row>
    <row r="19431" spans="3:17" x14ac:dyDescent="0.25">
      <c r="C19431" s="12"/>
      <c r="D19431" s="7"/>
      <c r="P19431" s="14"/>
      <c r="Q19431" s="13"/>
    </row>
    <row r="19432" spans="3:17" x14ac:dyDescent="0.25">
      <c r="C19432" s="12"/>
      <c r="D19432" s="7"/>
      <c r="P19432" s="14"/>
      <c r="Q19432" s="13"/>
    </row>
    <row r="19433" spans="3:17" x14ac:dyDescent="0.25">
      <c r="C19433" s="12"/>
      <c r="D19433" s="7"/>
      <c r="P19433" s="14"/>
      <c r="Q19433" s="13"/>
    </row>
    <row r="19434" spans="3:17" x14ac:dyDescent="0.25">
      <c r="C19434" s="12"/>
      <c r="D19434" s="7"/>
      <c r="P19434" s="14"/>
      <c r="Q19434" s="13"/>
    </row>
    <row r="19435" spans="3:17" x14ac:dyDescent="0.25">
      <c r="C19435" s="12"/>
      <c r="D19435" s="7"/>
      <c r="P19435" s="14"/>
      <c r="Q19435" s="13"/>
    </row>
    <row r="19436" spans="3:17" x14ac:dyDescent="0.25">
      <c r="C19436" s="12"/>
      <c r="D19436" s="7"/>
      <c r="P19436" s="14"/>
      <c r="Q19436" s="13"/>
    </row>
    <row r="19437" spans="3:17" x14ac:dyDescent="0.25">
      <c r="C19437" s="12"/>
      <c r="D19437" s="7"/>
      <c r="P19437" s="14"/>
      <c r="Q19437" s="13"/>
    </row>
    <row r="19438" spans="3:17" x14ac:dyDescent="0.25">
      <c r="C19438" s="12"/>
      <c r="D19438" s="7"/>
      <c r="P19438" s="14"/>
      <c r="Q19438" s="13"/>
    </row>
    <row r="19439" spans="3:17" x14ac:dyDescent="0.25">
      <c r="C19439" s="12"/>
      <c r="D19439" s="7"/>
      <c r="P19439" s="14"/>
      <c r="Q19439" s="13"/>
    </row>
    <row r="19440" spans="3:17" x14ac:dyDescent="0.25">
      <c r="C19440" s="12"/>
      <c r="D19440" s="7"/>
      <c r="P19440" s="14"/>
      <c r="Q19440" s="13"/>
    </row>
    <row r="19441" spans="3:17" x14ac:dyDescent="0.25">
      <c r="C19441" s="12"/>
      <c r="D19441" s="7"/>
      <c r="P19441" s="14"/>
      <c r="Q19441" s="13"/>
    </row>
    <row r="19442" spans="3:17" x14ac:dyDescent="0.25">
      <c r="C19442" s="12"/>
      <c r="D19442" s="7"/>
      <c r="P19442" s="14"/>
      <c r="Q19442" s="13"/>
    </row>
    <row r="19443" spans="3:17" x14ac:dyDescent="0.25">
      <c r="C19443" s="12"/>
      <c r="D19443" s="7"/>
      <c r="P19443" s="14"/>
      <c r="Q19443" s="13"/>
    </row>
    <row r="19444" spans="3:17" x14ac:dyDescent="0.25">
      <c r="C19444" s="12"/>
      <c r="D19444" s="7"/>
      <c r="P19444" s="14"/>
      <c r="Q19444" s="13"/>
    </row>
    <row r="19445" spans="3:17" x14ac:dyDescent="0.25">
      <c r="C19445" s="12"/>
      <c r="D19445" s="7"/>
      <c r="P19445" s="14"/>
      <c r="Q19445" s="13"/>
    </row>
    <row r="19446" spans="3:17" x14ac:dyDescent="0.25">
      <c r="C19446" s="12"/>
      <c r="D19446" s="7"/>
      <c r="P19446" s="14"/>
      <c r="Q19446" s="13"/>
    </row>
    <row r="19447" spans="3:17" x14ac:dyDescent="0.25">
      <c r="C19447" s="12"/>
      <c r="D19447" s="7"/>
      <c r="P19447" s="14"/>
      <c r="Q19447" s="13"/>
    </row>
    <row r="19448" spans="3:17" x14ac:dyDescent="0.25">
      <c r="C19448" s="12"/>
      <c r="D19448" s="7"/>
      <c r="P19448" s="14"/>
      <c r="Q19448" s="13"/>
    </row>
    <row r="19449" spans="3:17" x14ac:dyDescent="0.25">
      <c r="C19449" s="12"/>
      <c r="D19449" s="7"/>
      <c r="P19449" s="14"/>
      <c r="Q19449" s="13"/>
    </row>
    <row r="19450" spans="3:17" x14ac:dyDescent="0.25">
      <c r="C19450" s="12"/>
      <c r="D19450" s="7"/>
      <c r="P19450" s="14"/>
      <c r="Q19450" s="13"/>
    </row>
    <row r="19451" spans="3:17" x14ac:dyDescent="0.25">
      <c r="C19451" s="12"/>
      <c r="D19451" s="7"/>
      <c r="P19451" s="14"/>
      <c r="Q19451" s="13"/>
    </row>
    <row r="19452" spans="3:17" x14ac:dyDescent="0.25">
      <c r="C19452" s="12"/>
      <c r="D19452" s="7"/>
      <c r="P19452" s="14"/>
      <c r="Q19452" s="13"/>
    </row>
    <row r="19453" spans="3:17" x14ac:dyDescent="0.25">
      <c r="C19453" s="12"/>
      <c r="D19453" s="7"/>
      <c r="P19453" s="14"/>
      <c r="Q19453" s="13"/>
    </row>
    <row r="19454" spans="3:17" x14ac:dyDescent="0.25">
      <c r="C19454" s="12"/>
      <c r="D19454" s="7"/>
      <c r="P19454" s="14"/>
      <c r="Q19454" s="13"/>
    </row>
    <row r="19455" spans="3:17" x14ac:dyDescent="0.25">
      <c r="C19455" s="12"/>
      <c r="D19455" s="7"/>
      <c r="P19455" s="14"/>
      <c r="Q19455" s="13"/>
    </row>
    <row r="19456" spans="3:17" x14ac:dyDescent="0.25">
      <c r="C19456" s="12"/>
      <c r="D19456" s="7"/>
      <c r="P19456" s="14"/>
      <c r="Q19456" s="13"/>
    </row>
    <row r="19457" spans="3:17" x14ac:dyDescent="0.25">
      <c r="C19457" s="12"/>
      <c r="D19457" s="7"/>
      <c r="P19457" s="14"/>
      <c r="Q19457" s="13"/>
    </row>
    <row r="19458" spans="3:17" x14ac:dyDescent="0.25">
      <c r="C19458" s="12"/>
      <c r="D19458" s="7"/>
      <c r="P19458" s="14"/>
      <c r="Q19458" s="13"/>
    </row>
    <row r="19459" spans="3:17" x14ac:dyDescent="0.25">
      <c r="C19459" s="12"/>
      <c r="D19459" s="7"/>
      <c r="P19459" s="14"/>
      <c r="Q19459" s="13"/>
    </row>
    <row r="19460" spans="3:17" x14ac:dyDescent="0.25">
      <c r="C19460" s="12"/>
      <c r="D19460" s="7"/>
      <c r="P19460" s="14"/>
      <c r="Q19460" s="13"/>
    </row>
    <row r="19461" spans="3:17" x14ac:dyDescent="0.25">
      <c r="C19461" s="12"/>
      <c r="D19461" s="7"/>
      <c r="P19461" s="14"/>
      <c r="Q19461" s="13"/>
    </row>
    <row r="19462" spans="3:17" x14ac:dyDescent="0.25">
      <c r="C19462" s="12"/>
      <c r="D19462" s="7"/>
      <c r="P19462" s="14"/>
      <c r="Q19462" s="13"/>
    </row>
    <row r="19463" spans="3:17" x14ac:dyDescent="0.25">
      <c r="C19463" s="12"/>
      <c r="D19463" s="7"/>
      <c r="P19463" s="14"/>
      <c r="Q19463" s="13"/>
    </row>
    <row r="19464" spans="3:17" x14ac:dyDescent="0.25">
      <c r="C19464" s="12"/>
      <c r="D19464" s="7"/>
      <c r="P19464" s="14"/>
      <c r="Q19464" s="13"/>
    </row>
    <row r="19465" spans="3:17" x14ac:dyDescent="0.25">
      <c r="C19465" s="12"/>
      <c r="D19465" s="7"/>
      <c r="P19465" s="14"/>
      <c r="Q19465" s="13"/>
    </row>
    <row r="19466" spans="3:17" x14ac:dyDescent="0.25">
      <c r="C19466" s="12"/>
      <c r="D19466" s="7"/>
      <c r="P19466" s="14"/>
      <c r="Q19466" s="13"/>
    </row>
    <row r="19467" spans="3:17" x14ac:dyDescent="0.25">
      <c r="C19467" s="12"/>
      <c r="D19467" s="7"/>
      <c r="P19467" s="14"/>
      <c r="Q19467" s="13"/>
    </row>
    <row r="19468" spans="3:17" x14ac:dyDescent="0.25">
      <c r="C19468" s="12"/>
      <c r="D19468" s="7"/>
      <c r="P19468" s="14"/>
      <c r="Q19468" s="13"/>
    </row>
    <row r="19469" spans="3:17" x14ac:dyDescent="0.25">
      <c r="C19469" s="12"/>
      <c r="D19469" s="7"/>
      <c r="P19469" s="14"/>
      <c r="Q19469" s="13"/>
    </row>
    <row r="19470" spans="3:17" x14ac:dyDescent="0.25">
      <c r="C19470" s="12"/>
      <c r="D19470" s="7"/>
      <c r="P19470" s="14"/>
      <c r="Q19470" s="13"/>
    </row>
    <row r="19471" spans="3:17" x14ac:dyDescent="0.25">
      <c r="C19471" s="12"/>
      <c r="D19471" s="7"/>
      <c r="P19471" s="14"/>
      <c r="Q19471" s="13"/>
    </row>
    <row r="19472" spans="3:17" x14ac:dyDescent="0.25">
      <c r="C19472" s="12"/>
      <c r="D19472" s="7"/>
      <c r="P19472" s="14"/>
      <c r="Q19472" s="13"/>
    </row>
    <row r="19473" spans="3:17" x14ac:dyDescent="0.25">
      <c r="C19473" s="12"/>
      <c r="D19473" s="7"/>
      <c r="P19473" s="14"/>
      <c r="Q19473" s="13"/>
    </row>
    <row r="19474" spans="3:17" x14ac:dyDescent="0.25">
      <c r="C19474" s="12"/>
      <c r="D19474" s="7"/>
      <c r="P19474" s="14"/>
      <c r="Q19474" s="13"/>
    </row>
    <row r="19475" spans="3:17" x14ac:dyDescent="0.25">
      <c r="C19475" s="12"/>
      <c r="D19475" s="7"/>
      <c r="P19475" s="14"/>
      <c r="Q19475" s="13"/>
    </row>
    <row r="19476" spans="3:17" x14ac:dyDescent="0.25">
      <c r="C19476" s="12"/>
      <c r="D19476" s="7"/>
      <c r="P19476" s="14"/>
      <c r="Q19476" s="13"/>
    </row>
    <row r="19477" spans="3:17" x14ac:dyDescent="0.25">
      <c r="C19477" s="12"/>
      <c r="D19477" s="7"/>
      <c r="P19477" s="14"/>
      <c r="Q19477" s="13"/>
    </row>
    <row r="19478" spans="3:17" x14ac:dyDescent="0.25">
      <c r="C19478" s="12"/>
      <c r="D19478" s="7"/>
      <c r="P19478" s="14"/>
      <c r="Q19478" s="13"/>
    </row>
    <row r="19479" spans="3:17" x14ac:dyDescent="0.25">
      <c r="C19479" s="12"/>
      <c r="D19479" s="7"/>
      <c r="P19479" s="14"/>
      <c r="Q19479" s="13"/>
    </row>
    <row r="19480" spans="3:17" x14ac:dyDescent="0.25">
      <c r="C19480" s="12"/>
      <c r="D19480" s="7"/>
      <c r="P19480" s="14"/>
      <c r="Q19480" s="13"/>
    </row>
    <row r="19481" spans="3:17" x14ac:dyDescent="0.25">
      <c r="C19481" s="12"/>
      <c r="D19481" s="7"/>
      <c r="P19481" s="14"/>
      <c r="Q19481" s="13"/>
    </row>
    <row r="19482" spans="3:17" x14ac:dyDescent="0.25">
      <c r="C19482" s="12"/>
      <c r="D19482" s="7"/>
      <c r="P19482" s="14"/>
      <c r="Q19482" s="13"/>
    </row>
    <row r="19483" spans="3:17" x14ac:dyDescent="0.25">
      <c r="C19483" s="12"/>
      <c r="D19483" s="7"/>
      <c r="P19483" s="14"/>
      <c r="Q19483" s="13"/>
    </row>
    <row r="19484" spans="3:17" x14ac:dyDescent="0.25">
      <c r="C19484" s="12"/>
      <c r="D19484" s="7"/>
      <c r="P19484" s="14"/>
      <c r="Q19484" s="13"/>
    </row>
    <row r="19485" spans="3:17" x14ac:dyDescent="0.25">
      <c r="C19485" s="12"/>
      <c r="D19485" s="7"/>
      <c r="P19485" s="14"/>
      <c r="Q19485" s="13"/>
    </row>
    <row r="19486" spans="3:17" x14ac:dyDescent="0.25">
      <c r="C19486" s="12"/>
      <c r="D19486" s="7"/>
      <c r="P19486" s="14"/>
      <c r="Q19486" s="13"/>
    </row>
    <row r="19487" spans="3:17" x14ac:dyDescent="0.25">
      <c r="C19487" s="12"/>
      <c r="D19487" s="7"/>
      <c r="P19487" s="14"/>
      <c r="Q19487" s="13"/>
    </row>
    <row r="19488" spans="3:17" x14ac:dyDescent="0.25">
      <c r="C19488" s="12"/>
      <c r="D19488" s="7"/>
      <c r="P19488" s="14"/>
      <c r="Q19488" s="13"/>
    </row>
    <row r="19489" spans="3:17" x14ac:dyDescent="0.25">
      <c r="C19489" s="12"/>
      <c r="D19489" s="7"/>
      <c r="P19489" s="14"/>
      <c r="Q19489" s="13"/>
    </row>
    <row r="19490" spans="3:17" x14ac:dyDescent="0.25">
      <c r="C19490" s="12"/>
      <c r="D19490" s="7"/>
      <c r="P19490" s="14"/>
      <c r="Q19490" s="13"/>
    </row>
    <row r="19491" spans="3:17" x14ac:dyDescent="0.25">
      <c r="C19491" s="12"/>
      <c r="D19491" s="7"/>
      <c r="P19491" s="14"/>
      <c r="Q19491" s="13"/>
    </row>
    <row r="19492" spans="3:17" x14ac:dyDescent="0.25">
      <c r="C19492" s="12"/>
      <c r="D19492" s="7"/>
      <c r="P19492" s="14"/>
      <c r="Q19492" s="13"/>
    </row>
    <row r="19493" spans="3:17" x14ac:dyDescent="0.25">
      <c r="C19493" s="12"/>
      <c r="D19493" s="7"/>
      <c r="P19493" s="14"/>
      <c r="Q19493" s="13"/>
    </row>
    <row r="19494" spans="3:17" x14ac:dyDescent="0.25">
      <c r="C19494" s="12"/>
      <c r="D19494" s="7"/>
      <c r="P19494" s="14"/>
      <c r="Q19494" s="13"/>
    </row>
    <row r="19495" spans="3:17" x14ac:dyDescent="0.25">
      <c r="C19495" s="12"/>
      <c r="D19495" s="7"/>
      <c r="P19495" s="14"/>
      <c r="Q19495" s="13"/>
    </row>
    <row r="19496" spans="3:17" x14ac:dyDescent="0.25">
      <c r="C19496" s="12"/>
      <c r="D19496" s="7"/>
      <c r="P19496" s="14"/>
      <c r="Q19496" s="13"/>
    </row>
    <row r="19497" spans="3:17" x14ac:dyDescent="0.25">
      <c r="C19497" s="12"/>
      <c r="D19497" s="7"/>
      <c r="P19497" s="14"/>
      <c r="Q19497" s="13"/>
    </row>
    <row r="19498" spans="3:17" x14ac:dyDescent="0.25">
      <c r="C19498" s="12"/>
      <c r="D19498" s="7"/>
      <c r="P19498" s="14"/>
      <c r="Q19498" s="13"/>
    </row>
    <row r="19499" spans="3:17" x14ac:dyDescent="0.25">
      <c r="C19499" s="12"/>
      <c r="D19499" s="7"/>
      <c r="P19499" s="14"/>
      <c r="Q19499" s="13"/>
    </row>
    <row r="19500" spans="3:17" x14ac:dyDescent="0.25">
      <c r="C19500" s="12"/>
      <c r="D19500" s="7"/>
      <c r="P19500" s="14"/>
      <c r="Q19500" s="13"/>
    </row>
    <row r="19501" spans="3:17" x14ac:dyDescent="0.25">
      <c r="C19501" s="12"/>
      <c r="D19501" s="7"/>
      <c r="P19501" s="14"/>
      <c r="Q19501" s="13"/>
    </row>
    <row r="19502" spans="3:17" x14ac:dyDescent="0.25">
      <c r="C19502" s="12"/>
      <c r="D19502" s="7"/>
      <c r="P19502" s="14"/>
      <c r="Q19502" s="13"/>
    </row>
    <row r="19503" spans="3:17" x14ac:dyDescent="0.25">
      <c r="C19503" s="12"/>
      <c r="D19503" s="7"/>
      <c r="P19503" s="14"/>
      <c r="Q19503" s="13"/>
    </row>
    <row r="19504" spans="3:17" x14ac:dyDescent="0.25">
      <c r="C19504" s="12"/>
      <c r="D19504" s="7"/>
      <c r="P19504" s="14"/>
      <c r="Q19504" s="13"/>
    </row>
    <row r="19505" spans="3:17" x14ac:dyDescent="0.25">
      <c r="C19505" s="12"/>
      <c r="D19505" s="7"/>
      <c r="P19505" s="14"/>
      <c r="Q19505" s="13"/>
    </row>
    <row r="19506" spans="3:17" x14ac:dyDescent="0.25">
      <c r="C19506" s="12"/>
      <c r="D19506" s="7"/>
      <c r="P19506" s="14"/>
      <c r="Q19506" s="13"/>
    </row>
    <row r="19507" spans="3:17" x14ac:dyDescent="0.25">
      <c r="C19507" s="12"/>
      <c r="D19507" s="7"/>
      <c r="P19507" s="14"/>
      <c r="Q19507" s="13"/>
    </row>
    <row r="19508" spans="3:17" x14ac:dyDescent="0.25">
      <c r="C19508" s="12"/>
      <c r="D19508" s="7"/>
      <c r="P19508" s="14"/>
      <c r="Q19508" s="13"/>
    </row>
    <row r="19509" spans="3:17" x14ac:dyDescent="0.25">
      <c r="C19509" s="12"/>
      <c r="D19509" s="7"/>
      <c r="P19509" s="14"/>
      <c r="Q19509" s="13"/>
    </row>
    <row r="19510" spans="3:17" x14ac:dyDescent="0.25">
      <c r="C19510" s="12"/>
      <c r="D19510" s="7"/>
      <c r="P19510" s="14"/>
      <c r="Q19510" s="13"/>
    </row>
    <row r="19511" spans="3:17" x14ac:dyDescent="0.25">
      <c r="C19511" s="12"/>
      <c r="D19511" s="7"/>
      <c r="P19511" s="14"/>
      <c r="Q19511" s="13"/>
    </row>
    <row r="19512" spans="3:17" x14ac:dyDescent="0.25">
      <c r="C19512" s="12"/>
      <c r="D19512" s="7"/>
      <c r="P19512" s="14"/>
      <c r="Q19512" s="13"/>
    </row>
    <row r="19513" spans="3:17" x14ac:dyDescent="0.25">
      <c r="C19513" s="12"/>
      <c r="D19513" s="7"/>
      <c r="P19513" s="14"/>
      <c r="Q19513" s="13"/>
    </row>
    <row r="19514" spans="3:17" x14ac:dyDescent="0.25">
      <c r="C19514" s="12"/>
      <c r="D19514" s="7"/>
      <c r="P19514" s="14"/>
      <c r="Q19514" s="13"/>
    </row>
    <row r="19515" spans="3:17" x14ac:dyDescent="0.25">
      <c r="C19515" s="12"/>
      <c r="D19515" s="7"/>
      <c r="P19515" s="14"/>
      <c r="Q19515" s="13"/>
    </row>
    <row r="19516" spans="3:17" x14ac:dyDescent="0.25">
      <c r="C19516" s="12"/>
      <c r="D19516" s="7"/>
      <c r="P19516" s="14"/>
      <c r="Q19516" s="13"/>
    </row>
    <row r="19517" spans="3:17" x14ac:dyDescent="0.25">
      <c r="C19517" s="12"/>
      <c r="D19517" s="7"/>
      <c r="P19517" s="14"/>
      <c r="Q19517" s="13"/>
    </row>
    <row r="19518" spans="3:17" x14ac:dyDescent="0.25">
      <c r="C19518" s="12"/>
      <c r="D19518" s="7"/>
      <c r="P19518" s="14"/>
      <c r="Q19518" s="13"/>
    </row>
    <row r="19519" spans="3:17" x14ac:dyDescent="0.25">
      <c r="C19519" s="12"/>
      <c r="D19519" s="7"/>
      <c r="P19519" s="14"/>
      <c r="Q19519" s="13"/>
    </row>
    <row r="19520" spans="3:17" x14ac:dyDescent="0.25">
      <c r="C19520" s="12"/>
      <c r="D19520" s="7"/>
      <c r="P19520" s="14"/>
      <c r="Q19520" s="13"/>
    </row>
    <row r="19521" spans="3:17" x14ac:dyDescent="0.25">
      <c r="C19521" s="12"/>
      <c r="D19521" s="7"/>
      <c r="P19521" s="14"/>
      <c r="Q19521" s="13"/>
    </row>
    <row r="19522" spans="3:17" x14ac:dyDescent="0.25">
      <c r="C19522" s="12"/>
      <c r="D19522" s="7"/>
      <c r="P19522" s="14"/>
      <c r="Q19522" s="13"/>
    </row>
    <row r="19523" spans="3:17" x14ac:dyDescent="0.25">
      <c r="C19523" s="12"/>
      <c r="D19523" s="7"/>
      <c r="P19523" s="14"/>
      <c r="Q19523" s="13"/>
    </row>
    <row r="19524" spans="3:17" x14ac:dyDescent="0.25">
      <c r="C19524" s="12"/>
      <c r="D19524" s="7"/>
      <c r="P19524" s="14"/>
      <c r="Q19524" s="13"/>
    </row>
    <row r="19525" spans="3:17" x14ac:dyDescent="0.25">
      <c r="C19525" s="12"/>
      <c r="D19525" s="7"/>
      <c r="P19525" s="14"/>
      <c r="Q19525" s="13"/>
    </row>
    <row r="19526" spans="3:17" x14ac:dyDescent="0.25">
      <c r="C19526" s="12"/>
      <c r="D19526" s="7"/>
      <c r="P19526" s="14"/>
      <c r="Q19526" s="13"/>
    </row>
    <row r="19527" spans="3:17" x14ac:dyDescent="0.25">
      <c r="C19527" s="12"/>
      <c r="D19527" s="7"/>
      <c r="P19527" s="14"/>
      <c r="Q19527" s="13"/>
    </row>
    <row r="19528" spans="3:17" x14ac:dyDescent="0.25">
      <c r="C19528" s="12"/>
      <c r="D19528" s="7"/>
      <c r="P19528" s="14"/>
      <c r="Q19528" s="13"/>
    </row>
    <row r="19529" spans="3:17" x14ac:dyDescent="0.25">
      <c r="C19529" s="12"/>
      <c r="D19529" s="7"/>
      <c r="P19529" s="14"/>
      <c r="Q19529" s="13"/>
    </row>
    <row r="19530" spans="3:17" x14ac:dyDescent="0.25">
      <c r="C19530" s="12"/>
      <c r="D19530" s="7"/>
      <c r="P19530" s="14"/>
      <c r="Q19530" s="13"/>
    </row>
    <row r="19531" spans="3:17" x14ac:dyDescent="0.25">
      <c r="C19531" s="12"/>
      <c r="D19531" s="7"/>
      <c r="P19531" s="14"/>
      <c r="Q19531" s="13"/>
    </row>
    <row r="19532" spans="3:17" x14ac:dyDescent="0.25">
      <c r="C19532" s="12"/>
      <c r="D19532" s="7"/>
      <c r="P19532" s="14"/>
      <c r="Q19532" s="13"/>
    </row>
    <row r="19533" spans="3:17" x14ac:dyDescent="0.25">
      <c r="C19533" s="12"/>
      <c r="D19533" s="7"/>
      <c r="P19533" s="14"/>
      <c r="Q19533" s="13"/>
    </row>
    <row r="19534" spans="3:17" x14ac:dyDescent="0.25">
      <c r="C19534" s="12"/>
      <c r="D19534" s="7"/>
      <c r="P19534" s="14"/>
      <c r="Q19534" s="13"/>
    </row>
    <row r="19535" spans="3:17" x14ac:dyDescent="0.25">
      <c r="C19535" s="12"/>
      <c r="D19535" s="7"/>
      <c r="P19535" s="14"/>
      <c r="Q19535" s="13"/>
    </row>
    <row r="19536" spans="3:17" x14ac:dyDescent="0.25">
      <c r="C19536" s="12"/>
      <c r="D19536" s="7"/>
      <c r="P19536" s="14"/>
      <c r="Q19536" s="13"/>
    </row>
    <row r="19537" spans="3:17" x14ac:dyDescent="0.25">
      <c r="C19537" s="12"/>
      <c r="D19537" s="7"/>
      <c r="P19537" s="14"/>
      <c r="Q19537" s="13"/>
    </row>
    <row r="19538" spans="3:17" x14ac:dyDescent="0.25">
      <c r="C19538" s="12"/>
      <c r="D19538" s="7"/>
      <c r="P19538" s="14"/>
      <c r="Q19538" s="13"/>
    </row>
    <row r="19539" spans="3:17" x14ac:dyDescent="0.25">
      <c r="C19539" s="12"/>
      <c r="D19539" s="7"/>
      <c r="P19539" s="14"/>
      <c r="Q19539" s="13"/>
    </row>
    <row r="19540" spans="3:17" x14ac:dyDescent="0.25">
      <c r="C19540" s="12"/>
      <c r="D19540" s="7"/>
      <c r="P19540" s="14"/>
      <c r="Q19540" s="13"/>
    </row>
    <row r="19541" spans="3:17" x14ac:dyDescent="0.25">
      <c r="C19541" s="12"/>
      <c r="D19541" s="7"/>
      <c r="P19541" s="14"/>
      <c r="Q19541" s="13"/>
    </row>
    <row r="19542" spans="3:17" x14ac:dyDescent="0.25">
      <c r="C19542" s="12"/>
      <c r="D19542" s="7"/>
      <c r="P19542" s="14"/>
      <c r="Q19542" s="13"/>
    </row>
    <row r="19543" spans="3:17" x14ac:dyDescent="0.25">
      <c r="C19543" s="12"/>
      <c r="D19543" s="7"/>
      <c r="P19543" s="14"/>
      <c r="Q19543" s="13"/>
    </row>
    <row r="19544" spans="3:17" x14ac:dyDescent="0.25">
      <c r="C19544" s="12"/>
      <c r="D19544" s="7"/>
      <c r="P19544" s="14"/>
      <c r="Q19544" s="13"/>
    </row>
    <row r="19545" spans="3:17" x14ac:dyDescent="0.25">
      <c r="C19545" s="12"/>
      <c r="D19545" s="7"/>
      <c r="P19545" s="14"/>
      <c r="Q19545" s="13"/>
    </row>
    <row r="19546" spans="3:17" x14ac:dyDescent="0.25">
      <c r="C19546" s="12"/>
      <c r="D19546" s="7"/>
      <c r="P19546" s="14"/>
      <c r="Q19546" s="13"/>
    </row>
    <row r="19547" spans="3:17" x14ac:dyDescent="0.25">
      <c r="C19547" s="12"/>
      <c r="D19547" s="7"/>
      <c r="P19547" s="14"/>
      <c r="Q19547" s="13"/>
    </row>
    <row r="19548" spans="3:17" x14ac:dyDescent="0.25">
      <c r="C19548" s="12"/>
      <c r="D19548" s="7"/>
      <c r="P19548" s="14"/>
      <c r="Q19548" s="13"/>
    </row>
    <row r="19549" spans="3:17" x14ac:dyDescent="0.25">
      <c r="C19549" s="12"/>
      <c r="D19549" s="7"/>
      <c r="P19549" s="14"/>
      <c r="Q19549" s="13"/>
    </row>
    <row r="19550" spans="3:17" x14ac:dyDescent="0.25">
      <c r="C19550" s="12"/>
      <c r="D19550" s="7"/>
      <c r="P19550" s="14"/>
      <c r="Q19550" s="13"/>
    </row>
    <row r="19551" spans="3:17" x14ac:dyDescent="0.25">
      <c r="C19551" s="12"/>
      <c r="D19551" s="7"/>
      <c r="P19551" s="14"/>
      <c r="Q19551" s="13"/>
    </row>
    <row r="19552" spans="3:17" x14ac:dyDescent="0.25">
      <c r="C19552" s="12"/>
      <c r="D19552" s="7"/>
      <c r="P19552" s="14"/>
      <c r="Q19552" s="13"/>
    </row>
    <row r="19553" spans="3:17" x14ac:dyDescent="0.25">
      <c r="C19553" s="12"/>
      <c r="D19553" s="7"/>
      <c r="P19553" s="14"/>
      <c r="Q19553" s="13"/>
    </row>
    <row r="19554" spans="3:17" x14ac:dyDescent="0.25">
      <c r="C19554" s="12"/>
      <c r="D19554" s="7"/>
      <c r="P19554" s="14"/>
      <c r="Q19554" s="13"/>
    </row>
    <row r="19555" spans="3:17" x14ac:dyDescent="0.25">
      <c r="C19555" s="12"/>
      <c r="D19555" s="7"/>
      <c r="P19555" s="14"/>
      <c r="Q19555" s="13"/>
    </row>
    <row r="19556" spans="3:17" x14ac:dyDescent="0.25">
      <c r="C19556" s="12"/>
      <c r="D19556" s="7"/>
      <c r="P19556" s="14"/>
      <c r="Q19556" s="13"/>
    </row>
    <row r="19557" spans="3:17" x14ac:dyDescent="0.25">
      <c r="C19557" s="12"/>
      <c r="D19557" s="7"/>
      <c r="P19557" s="14"/>
      <c r="Q19557" s="13"/>
    </row>
    <row r="19558" spans="3:17" x14ac:dyDescent="0.25">
      <c r="C19558" s="12"/>
      <c r="D19558" s="7"/>
      <c r="P19558" s="14"/>
      <c r="Q19558" s="13"/>
    </row>
    <row r="19559" spans="3:17" x14ac:dyDescent="0.25">
      <c r="C19559" s="12"/>
      <c r="D19559" s="7"/>
      <c r="P19559" s="14"/>
      <c r="Q19559" s="13"/>
    </row>
    <row r="19560" spans="3:17" x14ac:dyDescent="0.25">
      <c r="C19560" s="12"/>
      <c r="D19560" s="7"/>
      <c r="P19560" s="14"/>
      <c r="Q19560" s="13"/>
    </row>
    <row r="19561" spans="3:17" x14ac:dyDescent="0.25">
      <c r="C19561" s="12"/>
      <c r="D19561" s="7"/>
      <c r="P19561" s="14"/>
      <c r="Q19561" s="13"/>
    </row>
    <row r="19562" spans="3:17" x14ac:dyDescent="0.25">
      <c r="C19562" s="12"/>
      <c r="D19562" s="7"/>
      <c r="P19562" s="14"/>
      <c r="Q19562" s="13"/>
    </row>
    <row r="19563" spans="3:17" x14ac:dyDescent="0.25">
      <c r="C19563" s="12"/>
      <c r="D19563" s="7"/>
      <c r="P19563" s="14"/>
      <c r="Q19563" s="13"/>
    </row>
    <row r="19564" spans="3:17" x14ac:dyDescent="0.25">
      <c r="C19564" s="12"/>
      <c r="D19564" s="7"/>
      <c r="P19564" s="14"/>
      <c r="Q19564" s="13"/>
    </row>
    <row r="19565" spans="3:17" x14ac:dyDescent="0.25">
      <c r="C19565" s="12"/>
      <c r="D19565" s="7"/>
      <c r="P19565" s="14"/>
      <c r="Q19565" s="13"/>
    </row>
    <row r="19566" spans="3:17" x14ac:dyDescent="0.25">
      <c r="C19566" s="12"/>
      <c r="D19566" s="7"/>
      <c r="P19566" s="14"/>
      <c r="Q19566" s="13"/>
    </row>
    <row r="19567" spans="3:17" x14ac:dyDescent="0.25">
      <c r="C19567" s="12"/>
      <c r="D19567" s="7"/>
      <c r="P19567" s="14"/>
      <c r="Q19567" s="13"/>
    </row>
    <row r="19568" spans="3:17" x14ac:dyDescent="0.25">
      <c r="C19568" s="12"/>
      <c r="D19568" s="7"/>
      <c r="P19568" s="14"/>
      <c r="Q19568" s="13"/>
    </row>
    <row r="19569" spans="3:17" x14ac:dyDescent="0.25">
      <c r="C19569" s="12"/>
      <c r="D19569" s="7"/>
      <c r="P19569" s="14"/>
      <c r="Q19569" s="13"/>
    </row>
    <row r="19570" spans="3:17" x14ac:dyDescent="0.25">
      <c r="C19570" s="12"/>
      <c r="D19570" s="7"/>
      <c r="P19570" s="14"/>
      <c r="Q19570" s="13"/>
    </row>
    <row r="19571" spans="3:17" x14ac:dyDescent="0.25">
      <c r="C19571" s="12"/>
      <c r="D19571" s="7"/>
      <c r="P19571" s="14"/>
      <c r="Q19571" s="13"/>
    </row>
    <row r="19572" spans="3:17" x14ac:dyDescent="0.25">
      <c r="C19572" s="12"/>
      <c r="D19572" s="7"/>
      <c r="P19572" s="14"/>
      <c r="Q19572" s="13"/>
    </row>
    <row r="19573" spans="3:17" x14ac:dyDescent="0.25">
      <c r="C19573" s="12"/>
      <c r="D19573" s="7"/>
      <c r="P19573" s="14"/>
      <c r="Q19573" s="13"/>
    </row>
    <row r="19574" spans="3:17" x14ac:dyDescent="0.25">
      <c r="C19574" s="12"/>
      <c r="D19574" s="7"/>
      <c r="P19574" s="14"/>
      <c r="Q19574" s="13"/>
    </row>
    <row r="19575" spans="3:17" x14ac:dyDescent="0.25">
      <c r="C19575" s="12"/>
      <c r="D19575" s="7"/>
      <c r="P19575" s="14"/>
      <c r="Q19575" s="13"/>
    </row>
    <row r="19576" spans="3:17" x14ac:dyDescent="0.25">
      <c r="C19576" s="12"/>
      <c r="D19576" s="7"/>
      <c r="P19576" s="14"/>
      <c r="Q19576" s="13"/>
    </row>
    <row r="19577" spans="3:17" x14ac:dyDescent="0.25">
      <c r="C19577" s="12"/>
      <c r="D19577" s="7"/>
      <c r="P19577" s="14"/>
      <c r="Q19577" s="13"/>
    </row>
    <row r="19578" spans="3:17" x14ac:dyDescent="0.25">
      <c r="C19578" s="12"/>
      <c r="D19578" s="7"/>
      <c r="P19578" s="14"/>
      <c r="Q19578" s="13"/>
    </row>
    <row r="19579" spans="3:17" x14ac:dyDescent="0.25">
      <c r="C19579" s="12"/>
      <c r="D19579" s="7"/>
      <c r="P19579" s="14"/>
      <c r="Q19579" s="13"/>
    </row>
    <row r="19580" spans="3:17" x14ac:dyDescent="0.25">
      <c r="C19580" s="12"/>
      <c r="D19580" s="7"/>
      <c r="P19580" s="14"/>
      <c r="Q19580" s="13"/>
    </row>
    <row r="19581" spans="3:17" x14ac:dyDescent="0.25">
      <c r="C19581" s="12"/>
      <c r="D19581" s="7"/>
      <c r="P19581" s="14"/>
      <c r="Q19581" s="13"/>
    </row>
    <row r="19582" spans="3:17" x14ac:dyDescent="0.25">
      <c r="C19582" s="12"/>
      <c r="D19582" s="7"/>
      <c r="P19582" s="14"/>
      <c r="Q19582" s="13"/>
    </row>
    <row r="19583" spans="3:17" x14ac:dyDescent="0.25">
      <c r="C19583" s="12"/>
      <c r="D19583" s="7"/>
      <c r="P19583" s="14"/>
      <c r="Q19583" s="13"/>
    </row>
    <row r="19584" spans="3:17" x14ac:dyDescent="0.25">
      <c r="C19584" s="12"/>
      <c r="D19584" s="7"/>
      <c r="P19584" s="14"/>
      <c r="Q19584" s="13"/>
    </row>
    <row r="19585" spans="3:17" x14ac:dyDescent="0.25">
      <c r="C19585" s="12"/>
      <c r="D19585" s="7"/>
      <c r="P19585" s="14"/>
      <c r="Q19585" s="13"/>
    </row>
    <row r="19586" spans="3:17" x14ac:dyDescent="0.25">
      <c r="C19586" s="12"/>
      <c r="D19586" s="7"/>
      <c r="P19586" s="14"/>
      <c r="Q19586" s="13"/>
    </row>
    <row r="19587" spans="3:17" x14ac:dyDescent="0.25">
      <c r="C19587" s="12"/>
      <c r="D19587" s="7"/>
      <c r="P19587" s="14"/>
      <c r="Q19587" s="13"/>
    </row>
    <row r="19588" spans="3:17" x14ac:dyDescent="0.25">
      <c r="C19588" s="12"/>
      <c r="D19588" s="7"/>
      <c r="P19588" s="14"/>
      <c r="Q19588" s="13"/>
    </row>
    <row r="19589" spans="3:17" x14ac:dyDescent="0.25">
      <c r="C19589" s="12"/>
      <c r="D19589" s="7"/>
      <c r="P19589" s="14"/>
      <c r="Q19589" s="13"/>
    </row>
    <row r="19590" spans="3:17" x14ac:dyDescent="0.25">
      <c r="C19590" s="12"/>
      <c r="D19590" s="7"/>
      <c r="P19590" s="14"/>
      <c r="Q19590" s="13"/>
    </row>
    <row r="19591" spans="3:17" x14ac:dyDescent="0.25">
      <c r="C19591" s="12"/>
      <c r="D19591" s="7"/>
      <c r="P19591" s="14"/>
      <c r="Q19591" s="13"/>
    </row>
    <row r="19592" spans="3:17" x14ac:dyDescent="0.25">
      <c r="C19592" s="12"/>
      <c r="D19592" s="7"/>
      <c r="P19592" s="14"/>
      <c r="Q19592" s="13"/>
    </row>
    <row r="19593" spans="3:17" x14ac:dyDescent="0.25">
      <c r="C19593" s="12"/>
      <c r="D19593" s="7"/>
      <c r="P19593" s="14"/>
      <c r="Q19593" s="13"/>
    </row>
    <row r="19594" spans="3:17" x14ac:dyDescent="0.25">
      <c r="C19594" s="12"/>
      <c r="D19594" s="7"/>
      <c r="P19594" s="14"/>
      <c r="Q19594" s="13"/>
    </row>
    <row r="19595" spans="3:17" x14ac:dyDescent="0.25">
      <c r="C19595" s="12"/>
      <c r="D19595" s="7"/>
      <c r="P19595" s="14"/>
      <c r="Q19595" s="13"/>
    </row>
    <row r="19596" spans="3:17" x14ac:dyDescent="0.25">
      <c r="C19596" s="12"/>
      <c r="D19596" s="7"/>
      <c r="P19596" s="14"/>
      <c r="Q19596" s="13"/>
    </row>
    <row r="19597" spans="3:17" x14ac:dyDescent="0.25">
      <c r="C19597" s="12"/>
      <c r="D19597" s="7"/>
      <c r="P19597" s="14"/>
      <c r="Q19597" s="13"/>
    </row>
    <row r="19598" spans="3:17" x14ac:dyDescent="0.25">
      <c r="C19598" s="12"/>
      <c r="D19598" s="7"/>
      <c r="P19598" s="14"/>
      <c r="Q19598" s="13"/>
    </row>
    <row r="19599" spans="3:17" x14ac:dyDescent="0.25">
      <c r="C19599" s="12"/>
      <c r="D19599" s="7"/>
      <c r="P19599" s="14"/>
      <c r="Q19599" s="13"/>
    </row>
    <row r="19600" spans="3:17" x14ac:dyDescent="0.25">
      <c r="C19600" s="12"/>
      <c r="D19600" s="7"/>
      <c r="P19600" s="14"/>
      <c r="Q19600" s="13"/>
    </row>
    <row r="19601" spans="3:17" x14ac:dyDescent="0.25">
      <c r="C19601" s="12"/>
      <c r="D19601" s="7"/>
      <c r="P19601" s="14"/>
      <c r="Q19601" s="13"/>
    </row>
    <row r="19602" spans="3:17" x14ac:dyDescent="0.25">
      <c r="C19602" s="12"/>
      <c r="D19602" s="7"/>
      <c r="P19602" s="14"/>
      <c r="Q19602" s="13"/>
    </row>
    <row r="19603" spans="3:17" x14ac:dyDescent="0.25">
      <c r="C19603" s="12"/>
      <c r="D19603" s="7"/>
      <c r="P19603" s="14"/>
      <c r="Q19603" s="13"/>
    </row>
    <row r="19604" spans="3:17" x14ac:dyDescent="0.25">
      <c r="C19604" s="12"/>
      <c r="D19604" s="7"/>
      <c r="P19604" s="14"/>
      <c r="Q19604" s="13"/>
    </row>
    <row r="19605" spans="3:17" x14ac:dyDescent="0.25">
      <c r="C19605" s="12"/>
      <c r="D19605" s="7"/>
      <c r="P19605" s="14"/>
      <c r="Q19605" s="13"/>
    </row>
    <row r="19606" spans="3:17" x14ac:dyDescent="0.25">
      <c r="C19606" s="12"/>
      <c r="D19606" s="7"/>
      <c r="P19606" s="14"/>
      <c r="Q19606" s="13"/>
    </row>
    <row r="19607" spans="3:17" x14ac:dyDescent="0.25">
      <c r="C19607" s="12"/>
      <c r="D19607" s="7"/>
      <c r="P19607" s="14"/>
      <c r="Q19607" s="13"/>
    </row>
    <row r="19608" spans="3:17" x14ac:dyDescent="0.25">
      <c r="C19608" s="12"/>
      <c r="D19608" s="7"/>
      <c r="P19608" s="14"/>
      <c r="Q19608" s="13"/>
    </row>
    <row r="19609" spans="3:17" x14ac:dyDescent="0.25">
      <c r="C19609" s="12"/>
      <c r="D19609" s="7"/>
      <c r="P19609" s="14"/>
      <c r="Q19609" s="13"/>
    </row>
    <row r="19610" spans="3:17" x14ac:dyDescent="0.25">
      <c r="C19610" s="12"/>
      <c r="D19610" s="7"/>
      <c r="P19610" s="14"/>
      <c r="Q19610" s="13"/>
    </row>
    <row r="19611" spans="3:17" x14ac:dyDescent="0.25">
      <c r="C19611" s="12"/>
      <c r="D19611" s="7"/>
      <c r="P19611" s="14"/>
      <c r="Q19611" s="13"/>
    </row>
    <row r="19612" spans="3:17" x14ac:dyDescent="0.25">
      <c r="C19612" s="12"/>
      <c r="D19612" s="7"/>
      <c r="P19612" s="14"/>
      <c r="Q19612" s="13"/>
    </row>
    <row r="19613" spans="3:17" x14ac:dyDescent="0.25">
      <c r="C19613" s="12"/>
      <c r="D19613" s="7"/>
      <c r="P19613" s="14"/>
      <c r="Q19613" s="13"/>
    </row>
    <row r="19614" spans="3:17" x14ac:dyDescent="0.25">
      <c r="C19614" s="12"/>
      <c r="D19614" s="7"/>
      <c r="P19614" s="14"/>
      <c r="Q19614" s="13"/>
    </row>
    <row r="19615" spans="3:17" x14ac:dyDescent="0.25">
      <c r="C19615" s="12"/>
      <c r="D19615" s="7"/>
      <c r="P19615" s="14"/>
      <c r="Q19615" s="13"/>
    </row>
    <row r="19616" spans="3:17" x14ac:dyDescent="0.25">
      <c r="C19616" s="12"/>
      <c r="D19616" s="7"/>
      <c r="P19616" s="14"/>
      <c r="Q19616" s="13"/>
    </row>
    <row r="19617" spans="3:17" x14ac:dyDescent="0.25">
      <c r="C19617" s="12"/>
      <c r="D19617" s="7"/>
      <c r="P19617" s="14"/>
      <c r="Q19617" s="13"/>
    </row>
    <row r="19618" spans="3:17" x14ac:dyDescent="0.25">
      <c r="C19618" s="12"/>
      <c r="D19618" s="7"/>
      <c r="P19618" s="14"/>
      <c r="Q19618" s="13"/>
    </row>
    <row r="19619" spans="3:17" x14ac:dyDescent="0.25">
      <c r="C19619" s="12"/>
      <c r="D19619" s="7"/>
      <c r="P19619" s="14"/>
      <c r="Q19619" s="13"/>
    </row>
    <row r="19620" spans="3:17" x14ac:dyDescent="0.25">
      <c r="C19620" s="12"/>
      <c r="D19620" s="7"/>
      <c r="P19620" s="14"/>
      <c r="Q19620" s="13"/>
    </row>
    <row r="19621" spans="3:17" x14ac:dyDescent="0.25">
      <c r="C19621" s="12"/>
      <c r="D19621" s="7"/>
      <c r="P19621" s="14"/>
      <c r="Q19621" s="13"/>
    </row>
    <row r="19622" spans="3:17" x14ac:dyDescent="0.25">
      <c r="C19622" s="12"/>
      <c r="D19622" s="7"/>
      <c r="P19622" s="14"/>
      <c r="Q19622" s="13"/>
    </row>
    <row r="19623" spans="3:17" x14ac:dyDescent="0.25">
      <c r="C19623" s="12"/>
      <c r="D19623" s="7"/>
      <c r="P19623" s="14"/>
      <c r="Q19623" s="13"/>
    </row>
    <row r="19624" spans="3:17" x14ac:dyDescent="0.25">
      <c r="C19624" s="12"/>
      <c r="D19624" s="7"/>
      <c r="P19624" s="14"/>
      <c r="Q19624" s="13"/>
    </row>
    <row r="19625" spans="3:17" x14ac:dyDescent="0.25">
      <c r="C19625" s="12"/>
      <c r="D19625" s="7"/>
      <c r="P19625" s="14"/>
      <c r="Q19625" s="13"/>
    </row>
    <row r="19626" spans="3:17" x14ac:dyDescent="0.25">
      <c r="C19626" s="12"/>
      <c r="D19626" s="7"/>
      <c r="P19626" s="14"/>
      <c r="Q19626" s="13"/>
    </row>
    <row r="19627" spans="3:17" x14ac:dyDescent="0.25">
      <c r="C19627" s="12"/>
      <c r="D19627" s="7"/>
      <c r="P19627" s="14"/>
      <c r="Q19627" s="13"/>
    </row>
    <row r="19628" spans="3:17" x14ac:dyDescent="0.25">
      <c r="C19628" s="12"/>
      <c r="D19628" s="7"/>
      <c r="P19628" s="14"/>
      <c r="Q19628" s="13"/>
    </row>
    <row r="19629" spans="3:17" x14ac:dyDescent="0.25">
      <c r="C19629" s="12"/>
      <c r="D19629" s="7"/>
      <c r="P19629" s="14"/>
      <c r="Q19629" s="13"/>
    </row>
    <row r="19630" spans="3:17" x14ac:dyDescent="0.25">
      <c r="C19630" s="12"/>
      <c r="D19630" s="7"/>
      <c r="P19630" s="14"/>
      <c r="Q19630" s="13"/>
    </row>
    <row r="19631" spans="3:17" x14ac:dyDescent="0.25">
      <c r="C19631" s="12"/>
      <c r="D19631" s="7"/>
      <c r="P19631" s="14"/>
      <c r="Q19631" s="13"/>
    </row>
    <row r="19632" spans="3:17" x14ac:dyDescent="0.25">
      <c r="C19632" s="12"/>
      <c r="D19632" s="7"/>
      <c r="P19632" s="14"/>
      <c r="Q19632" s="13"/>
    </row>
    <row r="19633" spans="3:17" x14ac:dyDescent="0.25">
      <c r="C19633" s="12"/>
      <c r="D19633" s="7"/>
      <c r="P19633" s="14"/>
      <c r="Q19633" s="13"/>
    </row>
    <row r="19634" spans="3:17" x14ac:dyDescent="0.25">
      <c r="C19634" s="12"/>
      <c r="D19634" s="7"/>
      <c r="P19634" s="14"/>
      <c r="Q19634" s="13"/>
    </row>
    <row r="19635" spans="3:17" x14ac:dyDescent="0.25">
      <c r="C19635" s="12"/>
      <c r="D19635" s="7"/>
      <c r="P19635" s="14"/>
      <c r="Q19635" s="13"/>
    </row>
    <row r="19636" spans="3:17" x14ac:dyDescent="0.25">
      <c r="C19636" s="12"/>
      <c r="D19636" s="7"/>
      <c r="P19636" s="14"/>
      <c r="Q19636" s="13"/>
    </row>
    <row r="19637" spans="3:17" x14ac:dyDescent="0.25">
      <c r="C19637" s="12"/>
      <c r="D19637" s="7"/>
      <c r="P19637" s="14"/>
      <c r="Q19637" s="13"/>
    </row>
    <row r="19638" spans="3:17" x14ac:dyDescent="0.25">
      <c r="C19638" s="12"/>
      <c r="D19638" s="7"/>
      <c r="P19638" s="14"/>
      <c r="Q19638" s="13"/>
    </row>
    <row r="19639" spans="3:17" x14ac:dyDescent="0.25">
      <c r="C19639" s="12"/>
      <c r="D19639" s="7"/>
      <c r="P19639" s="14"/>
      <c r="Q19639" s="13"/>
    </row>
    <row r="19640" spans="3:17" x14ac:dyDescent="0.25">
      <c r="C19640" s="12"/>
      <c r="D19640" s="7"/>
      <c r="P19640" s="14"/>
      <c r="Q19640" s="13"/>
    </row>
    <row r="19641" spans="3:17" x14ac:dyDescent="0.25">
      <c r="C19641" s="12"/>
      <c r="D19641" s="7"/>
      <c r="P19641" s="14"/>
      <c r="Q19641" s="13"/>
    </row>
    <row r="19642" spans="3:17" x14ac:dyDescent="0.25">
      <c r="C19642" s="12"/>
      <c r="D19642" s="7"/>
      <c r="P19642" s="14"/>
      <c r="Q19642" s="13"/>
    </row>
    <row r="19643" spans="3:17" x14ac:dyDescent="0.25">
      <c r="C19643" s="12"/>
      <c r="D19643" s="7"/>
      <c r="P19643" s="14"/>
      <c r="Q19643" s="13"/>
    </row>
    <row r="19644" spans="3:17" x14ac:dyDescent="0.25">
      <c r="C19644" s="12"/>
      <c r="D19644" s="7"/>
      <c r="P19644" s="14"/>
      <c r="Q19644" s="13"/>
    </row>
    <row r="19645" spans="3:17" x14ac:dyDescent="0.25">
      <c r="C19645" s="12"/>
      <c r="D19645" s="7"/>
      <c r="P19645" s="14"/>
      <c r="Q19645" s="13"/>
    </row>
    <row r="19646" spans="3:17" x14ac:dyDescent="0.25">
      <c r="C19646" s="12"/>
      <c r="D19646" s="7"/>
      <c r="P19646" s="14"/>
      <c r="Q19646" s="13"/>
    </row>
    <row r="19647" spans="3:17" x14ac:dyDescent="0.25">
      <c r="C19647" s="12"/>
      <c r="D19647" s="7"/>
      <c r="P19647" s="14"/>
      <c r="Q19647" s="13"/>
    </row>
    <row r="19648" spans="3:17" x14ac:dyDescent="0.25">
      <c r="C19648" s="12"/>
      <c r="D19648" s="7"/>
      <c r="P19648" s="14"/>
      <c r="Q19648" s="13"/>
    </row>
    <row r="19649" spans="3:17" x14ac:dyDescent="0.25">
      <c r="C19649" s="12"/>
      <c r="D19649" s="7"/>
      <c r="P19649" s="14"/>
      <c r="Q19649" s="13"/>
    </row>
    <row r="19650" spans="3:17" x14ac:dyDescent="0.25">
      <c r="C19650" s="12"/>
      <c r="D19650" s="7"/>
      <c r="P19650" s="14"/>
      <c r="Q19650" s="13"/>
    </row>
    <row r="19651" spans="3:17" x14ac:dyDescent="0.25">
      <c r="C19651" s="12"/>
      <c r="D19651" s="7"/>
      <c r="P19651" s="14"/>
      <c r="Q19651" s="13"/>
    </row>
    <row r="19652" spans="3:17" x14ac:dyDescent="0.25">
      <c r="C19652" s="12"/>
      <c r="D19652" s="7"/>
      <c r="P19652" s="14"/>
      <c r="Q19652" s="13"/>
    </row>
    <row r="19653" spans="3:17" x14ac:dyDescent="0.25">
      <c r="C19653" s="12"/>
      <c r="D19653" s="7"/>
      <c r="P19653" s="14"/>
      <c r="Q19653" s="13"/>
    </row>
    <row r="19654" spans="3:17" x14ac:dyDescent="0.25">
      <c r="C19654" s="12"/>
      <c r="D19654" s="7"/>
      <c r="P19654" s="14"/>
      <c r="Q19654" s="13"/>
    </row>
    <row r="19655" spans="3:17" x14ac:dyDescent="0.25">
      <c r="C19655" s="12"/>
      <c r="D19655" s="7"/>
      <c r="P19655" s="14"/>
      <c r="Q19655" s="13"/>
    </row>
    <row r="19656" spans="3:17" x14ac:dyDescent="0.25">
      <c r="C19656" s="12"/>
      <c r="D19656" s="7"/>
      <c r="P19656" s="14"/>
      <c r="Q19656" s="13"/>
    </row>
    <row r="19657" spans="3:17" x14ac:dyDescent="0.25">
      <c r="C19657" s="12"/>
      <c r="D19657" s="7"/>
      <c r="P19657" s="14"/>
      <c r="Q19657" s="13"/>
    </row>
    <row r="19658" spans="3:17" x14ac:dyDescent="0.25">
      <c r="C19658" s="12"/>
      <c r="D19658" s="7"/>
      <c r="P19658" s="14"/>
      <c r="Q19658" s="13"/>
    </row>
    <row r="19659" spans="3:17" x14ac:dyDescent="0.25">
      <c r="C19659" s="12"/>
      <c r="D19659" s="7"/>
      <c r="P19659" s="14"/>
      <c r="Q19659" s="13"/>
    </row>
    <row r="19660" spans="3:17" x14ac:dyDescent="0.25">
      <c r="C19660" s="12"/>
      <c r="D19660" s="7"/>
      <c r="P19660" s="14"/>
      <c r="Q19660" s="13"/>
    </row>
    <row r="19661" spans="3:17" x14ac:dyDescent="0.25">
      <c r="C19661" s="12"/>
      <c r="D19661" s="7"/>
      <c r="P19661" s="14"/>
      <c r="Q19661" s="13"/>
    </row>
    <row r="19662" spans="3:17" x14ac:dyDescent="0.25">
      <c r="C19662" s="12"/>
      <c r="D19662" s="7"/>
      <c r="P19662" s="14"/>
      <c r="Q19662" s="13"/>
    </row>
    <row r="19663" spans="3:17" x14ac:dyDescent="0.25">
      <c r="C19663" s="12"/>
      <c r="D19663" s="7"/>
      <c r="P19663" s="14"/>
      <c r="Q19663" s="13"/>
    </row>
    <row r="19664" spans="3:17" x14ac:dyDescent="0.25">
      <c r="C19664" s="12"/>
      <c r="D19664" s="7"/>
      <c r="P19664" s="14"/>
      <c r="Q19664" s="13"/>
    </row>
    <row r="19665" spans="3:17" x14ac:dyDescent="0.25">
      <c r="C19665" s="12"/>
      <c r="D19665" s="7"/>
      <c r="P19665" s="14"/>
      <c r="Q19665" s="13"/>
    </row>
    <row r="19666" spans="3:17" x14ac:dyDescent="0.25">
      <c r="C19666" s="12"/>
      <c r="D19666" s="7"/>
      <c r="P19666" s="14"/>
      <c r="Q19666" s="13"/>
    </row>
    <row r="19667" spans="3:17" x14ac:dyDescent="0.25">
      <c r="C19667" s="12"/>
      <c r="D19667" s="7"/>
      <c r="P19667" s="14"/>
      <c r="Q19667" s="13"/>
    </row>
    <row r="19668" spans="3:17" x14ac:dyDescent="0.25">
      <c r="C19668" s="12"/>
      <c r="D19668" s="7"/>
      <c r="P19668" s="14"/>
      <c r="Q19668" s="13"/>
    </row>
    <row r="19669" spans="3:17" x14ac:dyDescent="0.25">
      <c r="C19669" s="12"/>
      <c r="D19669" s="7"/>
      <c r="P19669" s="14"/>
      <c r="Q19669" s="13"/>
    </row>
    <row r="19670" spans="3:17" x14ac:dyDescent="0.25">
      <c r="C19670" s="12"/>
      <c r="D19670" s="7"/>
      <c r="P19670" s="14"/>
      <c r="Q19670" s="13"/>
    </row>
    <row r="19671" spans="3:17" x14ac:dyDescent="0.25">
      <c r="C19671" s="12"/>
      <c r="D19671" s="7"/>
      <c r="P19671" s="14"/>
      <c r="Q19671" s="13"/>
    </row>
    <row r="19672" spans="3:17" x14ac:dyDescent="0.25">
      <c r="C19672" s="12"/>
      <c r="D19672" s="7"/>
      <c r="P19672" s="14"/>
      <c r="Q19672" s="13"/>
    </row>
    <row r="19673" spans="3:17" x14ac:dyDescent="0.25">
      <c r="C19673" s="12"/>
      <c r="D19673" s="7"/>
      <c r="P19673" s="14"/>
      <c r="Q19673" s="13"/>
    </row>
    <row r="19674" spans="3:17" x14ac:dyDescent="0.25">
      <c r="C19674" s="12"/>
      <c r="D19674" s="7"/>
      <c r="P19674" s="14"/>
      <c r="Q19674" s="13"/>
    </row>
    <row r="19675" spans="3:17" x14ac:dyDescent="0.25">
      <c r="C19675" s="12"/>
      <c r="D19675" s="7"/>
      <c r="P19675" s="14"/>
      <c r="Q19675" s="13"/>
    </row>
    <row r="19676" spans="3:17" x14ac:dyDescent="0.25">
      <c r="C19676" s="12"/>
      <c r="D19676" s="7"/>
      <c r="P19676" s="14"/>
      <c r="Q19676" s="13"/>
    </row>
    <row r="19677" spans="3:17" x14ac:dyDescent="0.25">
      <c r="C19677" s="12"/>
      <c r="D19677" s="7"/>
      <c r="P19677" s="14"/>
      <c r="Q19677" s="13"/>
    </row>
    <row r="19678" spans="3:17" x14ac:dyDescent="0.25">
      <c r="C19678" s="12"/>
      <c r="D19678" s="7"/>
      <c r="P19678" s="14"/>
      <c r="Q19678" s="13"/>
    </row>
    <row r="19679" spans="3:17" x14ac:dyDescent="0.25">
      <c r="C19679" s="12"/>
      <c r="D19679" s="7"/>
      <c r="P19679" s="14"/>
      <c r="Q19679" s="13"/>
    </row>
    <row r="19680" spans="3:17" x14ac:dyDescent="0.25">
      <c r="C19680" s="12"/>
      <c r="D19680" s="7"/>
      <c r="P19680" s="14"/>
      <c r="Q19680" s="13"/>
    </row>
    <row r="19681" spans="3:17" x14ac:dyDescent="0.25">
      <c r="C19681" s="12"/>
      <c r="D19681" s="7"/>
      <c r="P19681" s="14"/>
      <c r="Q19681" s="13"/>
    </row>
    <row r="19682" spans="3:17" x14ac:dyDescent="0.25">
      <c r="C19682" s="12"/>
      <c r="D19682" s="7"/>
      <c r="P19682" s="14"/>
      <c r="Q19682" s="13"/>
    </row>
    <row r="19683" spans="3:17" x14ac:dyDescent="0.25">
      <c r="C19683" s="12"/>
      <c r="D19683" s="7"/>
      <c r="P19683" s="14"/>
      <c r="Q19683" s="13"/>
    </row>
    <row r="19684" spans="3:17" x14ac:dyDescent="0.25">
      <c r="C19684" s="12"/>
      <c r="D19684" s="7"/>
      <c r="P19684" s="14"/>
      <c r="Q19684" s="13"/>
    </row>
    <row r="19685" spans="3:17" x14ac:dyDescent="0.25">
      <c r="C19685" s="12"/>
      <c r="D19685" s="7"/>
      <c r="P19685" s="14"/>
      <c r="Q19685" s="13"/>
    </row>
    <row r="19686" spans="3:17" x14ac:dyDescent="0.25">
      <c r="C19686" s="12"/>
      <c r="D19686" s="7"/>
      <c r="P19686" s="14"/>
      <c r="Q19686" s="13"/>
    </row>
    <row r="19687" spans="3:17" x14ac:dyDescent="0.25">
      <c r="C19687" s="12"/>
      <c r="D19687" s="7"/>
      <c r="P19687" s="14"/>
      <c r="Q19687" s="13"/>
    </row>
    <row r="19688" spans="3:17" x14ac:dyDescent="0.25">
      <c r="C19688" s="12"/>
      <c r="D19688" s="7"/>
      <c r="P19688" s="14"/>
      <c r="Q19688" s="13"/>
    </row>
    <row r="19689" spans="3:17" x14ac:dyDescent="0.25">
      <c r="C19689" s="12"/>
      <c r="D19689" s="7"/>
      <c r="P19689" s="14"/>
      <c r="Q19689" s="13"/>
    </row>
    <row r="19690" spans="3:17" x14ac:dyDescent="0.25">
      <c r="C19690" s="12"/>
      <c r="D19690" s="7"/>
      <c r="P19690" s="14"/>
      <c r="Q19690" s="13"/>
    </row>
    <row r="19691" spans="3:17" x14ac:dyDescent="0.25">
      <c r="C19691" s="12"/>
      <c r="D19691" s="7"/>
      <c r="P19691" s="14"/>
      <c r="Q19691" s="13"/>
    </row>
    <row r="19692" spans="3:17" x14ac:dyDescent="0.25">
      <c r="C19692" s="12"/>
      <c r="D19692" s="7"/>
      <c r="P19692" s="14"/>
      <c r="Q19692" s="13"/>
    </row>
    <row r="19693" spans="3:17" x14ac:dyDescent="0.25">
      <c r="C19693" s="12"/>
      <c r="D19693" s="7"/>
      <c r="P19693" s="14"/>
      <c r="Q19693" s="13"/>
    </row>
    <row r="19694" spans="3:17" x14ac:dyDescent="0.25">
      <c r="C19694" s="12"/>
      <c r="D19694" s="7"/>
      <c r="P19694" s="14"/>
      <c r="Q19694" s="13"/>
    </row>
    <row r="19695" spans="3:17" x14ac:dyDescent="0.25">
      <c r="C19695" s="12"/>
      <c r="D19695" s="7"/>
      <c r="P19695" s="14"/>
      <c r="Q19695" s="13"/>
    </row>
    <row r="19696" spans="3:17" x14ac:dyDescent="0.25">
      <c r="C19696" s="12"/>
      <c r="D19696" s="7"/>
      <c r="P19696" s="14"/>
      <c r="Q19696" s="13"/>
    </row>
    <row r="19697" spans="3:17" x14ac:dyDescent="0.25">
      <c r="C19697" s="12"/>
      <c r="D19697" s="7"/>
      <c r="P19697" s="14"/>
      <c r="Q19697" s="13"/>
    </row>
    <row r="19698" spans="3:17" x14ac:dyDescent="0.25">
      <c r="C19698" s="12"/>
      <c r="D19698" s="7"/>
      <c r="P19698" s="14"/>
      <c r="Q19698" s="13"/>
    </row>
    <row r="19699" spans="3:17" x14ac:dyDescent="0.25">
      <c r="C19699" s="12"/>
      <c r="D19699" s="7"/>
      <c r="P19699" s="14"/>
      <c r="Q19699" s="13"/>
    </row>
    <row r="19700" spans="3:17" x14ac:dyDescent="0.25">
      <c r="C19700" s="12"/>
      <c r="D19700" s="7"/>
      <c r="P19700" s="14"/>
      <c r="Q19700" s="13"/>
    </row>
    <row r="19701" spans="3:17" x14ac:dyDescent="0.25">
      <c r="C19701" s="12"/>
      <c r="D19701" s="7"/>
      <c r="P19701" s="14"/>
      <c r="Q19701" s="13"/>
    </row>
    <row r="19702" spans="3:17" x14ac:dyDescent="0.25">
      <c r="C19702" s="12"/>
      <c r="D19702" s="7"/>
      <c r="P19702" s="14"/>
      <c r="Q19702" s="13"/>
    </row>
    <row r="19703" spans="3:17" x14ac:dyDescent="0.25">
      <c r="C19703" s="12"/>
      <c r="D19703" s="7"/>
      <c r="P19703" s="14"/>
      <c r="Q19703" s="13"/>
    </row>
    <row r="19704" spans="3:17" x14ac:dyDescent="0.25">
      <c r="C19704" s="12"/>
      <c r="D19704" s="7"/>
      <c r="P19704" s="14"/>
      <c r="Q19704" s="13"/>
    </row>
    <row r="19705" spans="3:17" x14ac:dyDescent="0.25">
      <c r="C19705" s="12"/>
      <c r="D19705" s="7"/>
      <c r="P19705" s="14"/>
      <c r="Q19705" s="13"/>
    </row>
    <row r="19706" spans="3:17" x14ac:dyDescent="0.25">
      <c r="C19706" s="12"/>
      <c r="D19706" s="7"/>
      <c r="P19706" s="14"/>
      <c r="Q19706" s="13"/>
    </row>
    <row r="19707" spans="3:17" x14ac:dyDescent="0.25">
      <c r="C19707" s="12"/>
      <c r="D19707" s="7"/>
      <c r="P19707" s="14"/>
      <c r="Q19707" s="13"/>
    </row>
    <row r="19708" spans="3:17" x14ac:dyDescent="0.25">
      <c r="C19708" s="12"/>
      <c r="D19708" s="7"/>
      <c r="P19708" s="14"/>
      <c r="Q19708" s="13"/>
    </row>
    <row r="19709" spans="3:17" x14ac:dyDescent="0.25">
      <c r="C19709" s="12"/>
      <c r="D19709" s="7"/>
      <c r="P19709" s="14"/>
      <c r="Q19709" s="13"/>
    </row>
    <row r="19710" spans="3:17" x14ac:dyDescent="0.25">
      <c r="C19710" s="12"/>
      <c r="D19710" s="7"/>
      <c r="P19710" s="14"/>
      <c r="Q19710" s="13"/>
    </row>
    <row r="19711" spans="3:17" x14ac:dyDescent="0.25">
      <c r="C19711" s="12"/>
      <c r="D19711" s="7"/>
      <c r="P19711" s="14"/>
      <c r="Q19711" s="13"/>
    </row>
    <row r="19712" spans="3:17" x14ac:dyDescent="0.25">
      <c r="C19712" s="12"/>
      <c r="D19712" s="7"/>
      <c r="P19712" s="14"/>
      <c r="Q19712" s="13"/>
    </row>
    <row r="19713" spans="3:17" x14ac:dyDescent="0.25">
      <c r="C19713" s="12"/>
      <c r="D19713" s="7"/>
      <c r="P19713" s="14"/>
      <c r="Q19713" s="13"/>
    </row>
    <row r="19714" spans="3:17" x14ac:dyDescent="0.25">
      <c r="C19714" s="12"/>
      <c r="D19714" s="7"/>
      <c r="P19714" s="14"/>
      <c r="Q19714" s="13"/>
    </row>
    <row r="19715" spans="3:17" x14ac:dyDescent="0.25">
      <c r="C19715" s="12"/>
      <c r="D19715" s="7"/>
      <c r="P19715" s="14"/>
      <c r="Q19715" s="13"/>
    </row>
    <row r="19716" spans="3:17" x14ac:dyDescent="0.25">
      <c r="C19716" s="12"/>
      <c r="D19716" s="7"/>
      <c r="P19716" s="14"/>
      <c r="Q19716" s="13"/>
    </row>
    <row r="19717" spans="3:17" x14ac:dyDescent="0.25">
      <c r="C19717" s="12"/>
      <c r="D19717" s="7"/>
      <c r="P19717" s="14"/>
      <c r="Q19717" s="13"/>
    </row>
    <row r="19718" spans="3:17" x14ac:dyDescent="0.25">
      <c r="C19718" s="12"/>
      <c r="D19718" s="7"/>
      <c r="P19718" s="14"/>
      <c r="Q19718" s="13"/>
    </row>
    <row r="19719" spans="3:17" x14ac:dyDescent="0.25">
      <c r="C19719" s="12"/>
      <c r="D19719" s="7"/>
      <c r="P19719" s="14"/>
      <c r="Q19719" s="13"/>
    </row>
    <row r="19720" spans="3:17" x14ac:dyDescent="0.25">
      <c r="C19720" s="12"/>
      <c r="D19720" s="7"/>
      <c r="P19720" s="14"/>
      <c r="Q19720" s="13"/>
    </row>
    <row r="19721" spans="3:17" x14ac:dyDescent="0.25">
      <c r="C19721" s="12"/>
      <c r="D19721" s="7"/>
      <c r="P19721" s="14"/>
      <c r="Q19721" s="13"/>
    </row>
    <row r="19722" spans="3:17" x14ac:dyDescent="0.25">
      <c r="C19722" s="12"/>
      <c r="D19722" s="7"/>
      <c r="P19722" s="14"/>
      <c r="Q19722" s="13"/>
    </row>
    <row r="19723" spans="3:17" x14ac:dyDescent="0.25">
      <c r="C19723" s="12"/>
      <c r="D19723" s="7"/>
      <c r="P19723" s="14"/>
      <c r="Q19723" s="13"/>
    </row>
    <row r="19724" spans="3:17" x14ac:dyDescent="0.25">
      <c r="C19724" s="12"/>
      <c r="D19724" s="7"/>
      <c r="P19724" s="14"/>
      <c r="Q19724" s="13"/>
    </row>
    <row r="19725" spans="3:17" x14ac:dyDescent="0.25">
      <c r="C19725" s="12"/>
      <c r="D19725" s="7"/>
      <c r="P19725" s="14"/>
      <c r="Q19725" s="13"/>
    </row>
    <row r="19726" spans="3:17" x14ac:dyDescent="0.25">
      <c r="C19726" s="12"/>
      <c r="D19726" s="7"/>
      <c r="P19726" s="14"/>
      <c r="Q19726" s="13"/>
    </row>
    <row r="19727" spans="3:17" x14ac:dyDescent="0.25">
      <c r="C19727" s="12"/>
      <c r="D19727" s="7"/>
      <c r="P19727" s="14"/>
      <c r="Q19727" s="13"/>
    </row>
    <row r="19728" spans="3:17" x14ac:dyDescent="0.25">
      <c r="C19728" s="12"/>
      <c r="D19728" s="7"/>
      <c r="P19728" s="14"/>
      <c r="Q19728" s="13"/>
    </row>
    <row r="19729" spans="3:17" x14ac:dyDescent="0.25">
      <c r="C19729" s="12"/>
      <c r="D19729" s="7"/>
      <c r="P19729" s="14"/>
      <c r="Q19729" s="13"/>
    </row>
    <row r="19730" spans="3:17" x14ac:dyDescent="0.25">
      <c r="C19730" s="12"/>
      <c r="D19730" s="7"/>
      <c r="P19730" s="14"/>
      <c r="Q19730" s="13"/>
    </row>
    <row r="19731" spans="3:17" x14ac:dyDescent="0.25">
      <c r="C19731" s="12"/>
      <c r="D19731" s="7"/>
      <c r="P19731" s="14"/>
      <c r="Q19731" s="13"/>
    </row>
    <row r="19732" spans="3:17" x14ac:dyDescent="0.25">
      <c r="C19732" s="12"/>
      <c r="D19732" s="7"/>
      <c r="P19732" s="14"/>
      <c r="Q19732" s="13"/>
    </row>
    <row r="19733" spans="3:17" x14ac:dyDescent="0.25">
      <c r="C19733" s="12"/>
      <c r="D19733" s="7"/>
      <c r="P19733" s="14"/>
      <c r="Q19733" s="13"/>
    </row>
    <row r="19734" spans="3:17" x14ac:dyDescent="0.25">
      <c r="C19734" s="12"/>
      <c r="D19734" s="7"/>
      <c r="P19734" s="14"/>
      <c r="Q19734" s="13"/>
    </row>
    <row r="19735" spans="3:17" x14ac:dyDescent="0.25">
      <c r="C19735" s="12"/>
      <c r="D19735" s="7"/>
      <c r="P19735" s="14"/>
      <c r="Q19735" s="13"/>
    </row>
    <row r="19736" spans="3:17" x14ac:dyDescent="0.25">
      <c r="C19736" s="12"/>
      <c r="D19736" s="7"/>
      <c r="P19736" s="14"/>
      <c r="Q19736" s="13"/>
    </row>
    <row r="19737" spans="3:17" x14ac:dyDescent="0.25">
      <c r="C19737" s="12"/>
      <c r="D19737" s="7"/>
      <c r="P19737" s="14"/>
      <c r="Q19737" s="13"/>
    </row>
    <row r="19738" spans="3:17" x14ac:dyDescent="0.25">
      <c r="C19738" s="12"/>
      <c r="D19738" s="7"/>
      <c r="P19738" s="14"/>
      <c r="Q19738" s="13"/>
    </row>
    <row r="19739" spans="3:17" x14ac:dyDescent="0.25">
      <c r="C19739" s="12"/>
      <c r="D19739" s="7"/>
      <c r="P19739" s="14"/>
      <c r="Q19739" s="13"/>
    </row>
    <row r="19740" spans="3:17" x14ac:dyDescent="0.25">
      <c r="C19740" s="12"/>
      <c r="D19740" s="7"/>
      <c r="P19740" s="14"/>
      <c r="Q19740" s="13"/>
    </row>
    <row r="19741" spans="3:17" x14ac:dyDescent="0.25">
      <c r="C19741" s="12"/>
      <c r="D19741" s="7"/>
      <c r="P19741" s="14"/>
      <c r="Q19741" s="13"/>
    </row>
    <row r="19742" spans="3:17" x14ac:dyDescent="0.25">
      <c r="C19742" s="12"/>
      <c r="D19742" s="7"/>
      <c r="P19742" s="14"/>
      <c r="Q19742" s="13"/>
    </row>
    <row r="19743" spans="3:17" x14ac:dyDescent="0.25">
      <c r="C19743" s="12"/>
      <c r="D19743" s="7"/>
      <c r="P19743" s="14"/>
      <c r="Q19743" s="13"/>
    </row>
    <row r="19744" spans="3:17" x14ac:dyDescent="0.25">
      <c r="C19744" s="12"/>
      <c r="D19744" s="7"/>
      <c r="P19744" s="14"/>
      <c r="Q19744" s="13"/>
    </row>
    <row r="19745" spans="3:17" x14ac:dyDescent="0.25">
      <c r="C19745" s="12"/>
      <c r="D19745" s="7"/>
      <c r="P19745" s="14"/>
      <c r="Q19745" s="13"/>
    </row>
    <row r="19746" spans="3:17" x14ac:dyDescent="0.25">
      <c r="C19746" s="12"/>
      <c r="D19746" s="7"/>
      <c r="P19746" s="14"/>
      <c r="Q19746" s="13"/>
    </row>
    <row r="19747" spans="3:17" x14ac:dyDescent="0.25">
      <c r="C19747" s="12"/>
      <c r="D19747" s="7"/>
      <c r="P19747" s="14"/>
      <c r="Q19747" s="13"/>
    </row>
    <row r="19748" spans="3:17" x14ac:dyDescent="0.25">
      <c r="C19748" s="12"/>
      <c r="D19748" s="7"/>
      <c r="P19748" s="14"/>
      <c r="Q19748" s="13"/>
    </row>
    <row r="19749" spans="3:17" x14ac:dyDescent="0.25">
      <c r="C19749" s="12"/>
      <c r="D19749" s="7"/>
      <c r="P19749" s="14"/>
      <c r="Q19749" s="13"/>
    </row>
    <row r="19750" spans="3:17" x14ac:dyDescent="0.25">
      <c r="C19750" s="12"/>
      <c r="D19750" s="7"/>
      <c r="P19750" s="14"/>
      <c r="Q19750" s="13"/>
    </row>
    <row r="19751" spans="3:17" x14ac:dyDescent="0.25">
      <c r="C19751" s="12"/>
      <c r="D19751" s="7"/>
      <c r="P19751" s="14"/>
      <c r="Q19751" s="13"/>
    </row>
    <row r="19752" spans="3:17" x14ac:dyDescent="0.25">
      <c r="C19752" s="12"/>
      <c r="D19752" s="7"/>
      <c r="P19752" s="14"/>
      <c r="Q19752" s="13"/>
    </row>
    <row r="19753" spans="3:17" x14ac:dyDescent="0.25">
      <c r="C19753" s="12"/>
      <c r="D19753" s="7"/>
      <c r="P19753" s="14"/>
      <c r="Q19753" s="13"/>
    </row>
    <row r="19754" spans="3:17" x14ac:dyDescent="0.25">
      <c r="C19754" s="12"/>
      <c r="D19754" s="7"/>
      <c r="P19754" s="14"/>
      <c r="Q19754" s="13"/>
    </row>
    <row r="19755" spans="3:17" x14ac:dyDescent="0.25">
      <c r="C19755" s="12"/>
      <c r="D19755" s="7"/>
      <c r="P19755" s="14"/>
      <c r="Q19755" s="13"/>
    </row>
    <row r="19756" spans="3:17" x14ac:dyDescent="0.25">
      <c r="C19756" s="12"/>
      <c r="D19756" s="7"/>
      <c r="P19756" s="14"/>
      <c r="Q19756" s="13"/>
    </row>
    <row r="19757" spans="3:17" x14ac:dyDescent="0.25">
      <c r="C19757" s="12"/>
      <c r="D19757" s="7"/>
      <c r="P19757" s="14"/>
      <c r="Q19757" s="13"/>
    </row>
    <row r="19758" spans="3:17" x14ac:dyDescent="0.25">
      <c r="C19758" s="12"/>
      <c r="D19758" s="7"/>
      <c r="P19758" s="14"/>
      <c r="Q19758" s="13"/>
    </row>
    <row r="19759" spans="3:17" x14ac:dyDescent="0.25">
      <c r="C19759" s="12"/>
      <c r="D19759" s="7"/>
      <c r="P19759" s="14"/>
      <c r="Q19759" s="13"/>
    </row>
    <row r="19760" spans="3:17" x14ac:dyDescent="0.25">
      <c r="C19760" s="12"/>
      <c r="D19760" s="7"/>
      <c r="P19760" s="14"/>
      <c r="Q19760" s="13"/>
    </row>
    <row r="19761" spans="3:17" x14ac:dyDescent="0.25">
      <c r="C19761" s="12"/>
      <c r="D19761" s="7"/>
      <c r="P19761" s="14"/>
      <c r="Q19761" s="13"/>
    </row>
    <row r="19762" spans="3:17" x14ac:dyDescent="0.25">
      <c r="C19762" s="12"/>
      <c r="D19762" s="7"/>
      <c r="P19762" s="14"/>
      <c r="Q19762" s="13"/>
    </row>
    <row r="19763" spans="3:17" x14ac:dyDescent="0.25">
      <c r="C19763" s="12"/>
      <c r="D19763" s="7"/>
      <c r="P19763" s="14"/>
      <c r="Q19763" s="13"/>
    </row>
    <row r="19764" spans="3:17" x14ac:dyDescent="0.25">
      <c r="C19764" s="12"/>
      <c r="D19764" s="7"/>
      <c r="P19764" s="14"/>
      <c r="Q19764" s="13"/>
    </row>
    <row r="19765" spans="3:17" x14ac:dyDescent="0.25">
      <c r="C19765" s="12"/>
      <c r="D19765" s="7"/>
      <c r="P19765" s="14"/>
      <c r="Q19765" s="13"/>
    </row>
    <row r="19766" spans="3:17" x14ac:dyDescent="0.25">
      <c r="C19766" s="12"/>
      <c r="D19766" s="7"/>
      <c r="P19766" s="14"/>
      <c r="Q19766" s="13"/>
    </row>
    <row r="19767" spans="3:17" x14ac:dyDescent="0.25">
      <c r="C19767" s="12"/>
      <c r="D19767" s="7"/>
      <c r="P19767" s="14"/>
      <c r="Q19767" s="13"/>
    </row>
    <row r="19768" spans="3:17" x14ac:dyDescent="0.25">
      <c r="C19768" s="12"/>
      <c r="D19768" s="7"/>
      <c r="P19768" s="14"/>
      <c r="Q19768" s="13"/>
    </row>
    <row r="19769" spans="3:17" x14ac:dyDescent="0.25">
      <c r="C19769" s="12"/>
      <c r="D19769" s="7"/>
      <c r="P19769" s="14"/>
      <c r="Q19769" s="13"/>
    </row>
    <row r="19770" spans="3:17" x14ac:dyDescent="0.25">
      <c r="C19770" s="12"/>
      <c r="D19770" s="7"/>
      <c r="P19770" s="14"/>
      <c r="Q19770" s="13"/>
    </row>
    <row r="19771" spans="3:17" x14ac:dyDescent="0.25">
      <c r="C19771" s="12"/>
      <c r="D19771" s="7"/>
      <c r="P19771" s="14"/>
      <c r="Q19771" s="13"/>
    </row>
    <row r="19772" spans="3:17" x14ac:dyDescent="0.25">
      <c r="C19772" s="12"/>
      <c r="D19772" s="7"/>
      <c r="P19772" s="14"/>
      <c r="Q19772" s="13"/>
    </row>
    <row r="19773" spans="3:17" x14ac:dyDescent="0.25">
      <c r="C19773" s="12"/>
      <c r="D19773" s="7"/>
      <c r="P19773" s="14"/>
      <c r="Q19773" s="13"/>
    </row>
    <row r="19774" spans="3:17" x14ac:dyDescent="0.25">
      <c r="C19774" s="12"/>
      <c r="D19774" s="7"/>
      <c r="P19774" s="14"/>
      <c r="Q19774" s="13"/>
    </row>
    <row r="19775" spans="3:17" x14ac:dyDescent="0.25">
      <c r="C19775" s="12"/>
      <c r="D19775" s="7"/>
      <c r="P19775" s="14"/>
      <c r="Q19775" s="13"/>
    </row>
    <row r="19776" spans="3:17" x14ac:dyDescent="0.25">
      <c r="C19776" s="12"/>
      <c r="D19776" s="7"/>
      <c r="P19776" s="14"/>
      <c r="Q19776" s="13"/>
    </row>
    <row r="19777" spans="3:17" x14ac:dyDescent="0.25">
      <c r="C19777" s="12"/>
      <c r="D19777" s="7"/>
      <c r="P19777" s="14"/>
      <c r="Q19777" s="13"/>
    </row>
    <row r="19778" spans="3:17" x14ac:dyDescent="0.25">
      <c r="C19778" s="12"/>
      <c r="D19778" s="7"/>
      <c r="P19778" s="14"/>
      <c r="Q19778" s="13"/>
    </row>
    <row r="19779" spans="3:17" x14ac:dyDescent="0.25">
      <c r="C19779" s="12"/>
      <c r="D19779" s="7"/>
      <c r="P19779" s="14"/>
      <c r="Q19779" s="13"/>
    </row>
    <row r="19780" spans="3:17" x14ac:dyDescent="0.25">
      <c r="C19780" s="12"/>
      <c r="D19780" s="7"/>
      <c r="P19780" s="14"/>
      <c r="Q19780" s="13"/>
    </row>
    <row r="19781" spans="3:17" x14ac:dyDescent="0.25">
      <c r="C19781" s="12"/>
      <c r="D19781" s="7"/>
      <c r="P19781" s="14"/>
      <c r="Q19781" s="13"/>
    </row>
    <row r="19782" spans="3:17" x14ac:dyDescent="0.25">
      <c r="C19782" s="12"/>
      <c r="D19782" s="7"/>
      <c r="P19782" s="14"/>
      <c r="Q19782" s="13"/>
    </row>
    <row r="19783" spans="3:17" x14ac:dyDescent="0.25">
      <c r="C19783" s="12"/>
      <c r="D19783" s="7"/>
      <c r="P19783" s="14"/>
      <c r="Q19783" s="13"/>
    </row>
    <row r="19784" spans="3:17" x14ac:dyDescent="0.25">
      <c r="C19784" s="12"/>
      <c r="D19784" s="7"/>
      <c r="P19784" s="14"/>
      <c r="Q19784" s="13"/>
    </row>
    <row r="19785" spans="3:17" x14ac:dyDescent="0.25">
      <c r="C19785" s="12"/>
      <c r="D19785" s="7"/>
      <c r="P19785" s="14"/>
      <c r="Q19785" s="13"/>
    </row>
    <row r="19786" spans="3:17" x14ac:dyDescent="0.25">
      <c r="C19786" s="12"/>
      <c r="D19786" s="7"/>
      <c r="P19786" s="14"/>
      <c r="Q19786" s="13"/>
    </row>
    <row r="19787" spans="3:17" x14ac:dyDescent="0.25">
      <c r="C19787" s="12"/>
      <c r="D19787" s="7"/>
      <c r="P19787" s="14"/>
      <c r="Q19787" s="13"/>
    </row>
    <row r="19788" spans="3:17" x14ac:dyDescent="0.25">
      <c r="C19788" s="12"/>
      <c r="D19788" s="7"/>
      <c r="P19788" s="14"/>
      <c r="Q19788" s="13"/>
    </row>
    <row r="19789" spans="3:17" x14ac:dyDescent="0.25">
      <c r="C19789" s="12"/>
      <c r="D19789" s="7"/>
      <c r="P19789" s="14"/>
      <c r="Q19789" s="13"/>
    </row>
    <row r="19790" spans="3:17" x14ac:dyDescent="0.25">
      <c r="C19790" s="12"/>
      <c r="D19790" s="7"/>
      <c r="P19790" s="14"/>
      <c r="Q19790" s="13"/>
    </row>
    <row r="19791" spans="3:17" x14ac:dyDescent="0.25">
      <c r="C19791" s="12"/>
      <c r="D19791" s="7"/>
      <c r="P19791" s="14"/>
      <c r="Q19791" s="13"/>
    </row>
    <row r="19792" spans="3:17" x14ac:dyDescent="0.25">
      <c r="C19792" s="12"/>
      <c r="D19792" s="7"/>
      <c r="P19792" s="14"/>
      <c r="Q19792" s="13"/>
    </row>
    <row r="19793" spans="3:17" x14ac:dyDescent="0.25">
      <c r="C19793" s="12"/>
      <c r="D19793" s="7"/>
      <c r="P19793" s="14"/>
      <c r="Q19793" s="13"/>
    </row>
    <row r="19794" spans="3:17" x14ac:dyDescent="0.25">
      <c r="C19794" s="12"/>
      <c r="D19794" s="7"/>
      <c r="P19794" s="14"/>
      <c r="Q19794" s="13"/>
    </row>
    <row r="19795" spans="3:17" x14ac:dyDescent="0.25">
      <c r="C19795" s="12"/>
      <c r="D19795" s="7"/>
      <c r="P19795" s="14"/>
      <c r="Q19795" s="13"/>
    </row>
    <row r="19796" spans="3:17" x14ac:dyDescent="0.25">
      <c r="C19796" s="12"/>
      <c r="D19796" s="7"/>
      <c r="P19796" s="14"/>
      <c r="Q19796" s="13"/>
    </row>
    <row r="19797" spans="3:17" x14ac:dyDescent="0.25">
      <c r="C19797" s="12"/>
      <c r="D19797" s="7"/>
      <c r="P19797" s="14"/>
      <c r="Q19797" s="13"/>
    </row>
    <row r="19798" spans="3:17" x14ac:dyDescent="0.25">
      <c r="C19798" s="12"/>
      <c r="D19798" s="7"/>
      <c r="P19798" s="14"/>
      <c r="Q19798" s="13"/>
    </row>
    <row r="19799" spans="3:17" x14ac:dyDescent="0.25">
      <c r="C19799" s="12"/>
      <c r="D19799" s="7"/>
      <c r="P19799" s="14"/>
      <c r="Q19799" s="13"/>
    </row>
    <row r="19800" spans="3:17" x14ac:dyDescent="0.25">
      <c r="C19800" s="12"/>
      <c r="D19800" s="7"/>
      <c r="P19800" s="14"/>
      <c r="Q19800" s="13"/>
    </row>
    <row r="19801" spans="3:17" x14ac:dyDescent="0.25">
      <c r="C19801" s="12"/>
      <c r="D19801" s="7"/>
      <c r="P19801" s="14"/>
      <c r="Q19801" s="13"/>
    </row>
    <row r="19802" spans="3:17" x14ac:dyDescent="0.25">
      <c r="C19802" s="12"/>
      <c r="D19802" s="7"/>
      <c r="P19802" s="14"/>
      <c r="Q19802" s="13"/>
    </row>
    <row r="19803" spans="3:17" x14ac:dyDescent="0.25">
      <c r="C19803" s="12"/>
      <c r="D19803" s="7"/>
      <c r="P19803" s="14"/>
      <c r="Q19803" s="13"/>
    </row>
    <row r="19804" spans="3:17" x14ac:dyDescent="0.25">
      <c r="C19804" s="12"/>
      <c r="D19804" s="7"/>
      <c r="P19804" s="14"/>
      <c r="Q19804" s="13"/>
    </row>
    <row r="19805" spans="3:17" x14ac:dyDescent="0.25">
      <c r="C19805" s="12"/>
      <c r="D19805" s="7"/>
      <c r="P19805" s="14"/>
      <c r="Q19805" s="13"/>
    </row>
    <row r="19806" spans="3:17" x14ac:dyDescent="0.25">
      <c r="C19806" s="12"/>
      <c r="D19806" s="7"/>
      <c r="P19806" s="14"/>
      <c r="Q19806" s="13"/>
    </row>
    <row r="19807" spans="3:17" x14ac:dyDescent="0.25">
      <c r="C19807" s="12"/>
      <c r="D19807" s="7"/>
      <c r="P19807" s="14"/>
      <c r="Q19807" s="13"/>
    </row>
    <row r="19808" spans="3:17" x14ac:dyDescent="0.25">
      <c r="C19808" s="12"/>
      <c r="D19808" s="7"/>
      <c r="P19808" s="14"/>
      <c r="Q19808" s="13"/>
    </row>
    <row r="19809" spans="3:17" x14ac:dyDescent="0.25">
      <c r="C19809" s="12"/>
      <c r="D19809" s="7"/>
      <c r="P19809" s="14"/>
      <c r="Q19809" s="13"/>
    </row>
    <row r="19810" spans="3:17" x14ac:dyDescent="0.25">
      <c r="C19810" s="12"/>
      <c r="D19810" s="7"/>
      <c r="P19810" s="14"/>
      <c r="Q19810" s="13"/>
    </row>
    <row r="19811" spans="3:17" x14ac:dyDescent="0.25">
      <c r="C19811" s="12"/>
      <c r="D19811" s="7"/>
      <c r="P19811" s="14"/>
      <c r="Q19811" s="13"/>
    </row>
    <row r="19812" spans="3:17" x14ac:dyDescent="0.25">
      <c r="C19812" s="12"/>
      <c r="D19812" s="7"/>
      <c r="P19812" s="14"/>
      <c r="Q19812" s="13"/>
    </row>
    <row r="19813" spans="3:17" x14ac:dyDescent="0.25">
      <c r="C19813" s="12"/>
      <c r="D19813" s="7"/>
      <c r="P19813" s="14"/>
      <c r="Q19813" s="13"/>
    </row>
    <row r="19814" spans="3:17" x14ac:dyDescent="0.25">
      <c r="C19814" s="12"/>
      <c r="D19814" s="7"/>
      <c r="P19814" s="14"/>
      <c r="Q19814" s="13"/>
    </row>
    <row r="19815" spans="3:17" x14ac:dyDescent="0.25">
      <c r="C19815" s="12"/>
      <c r="D19815" s="7"/>
      <c r="P19815" s="14"/>
      <c r="Q19815" s="13"/>
    </row>
    <row r="19816" spans="3:17" x14ac:dyDescent="0.25">
      <c r="C19816" s="12"/>
      <c r="D19816" s="7"/>
      <c r="P19816" s="14"/>
      <c r="Q19816" s="13"/>
    </row>
    <row r="19817" spans="3:17" x14ac:dyDescent="0.25">
      <c r="C19817" s="12"/>
      <c r="D19817" s="7"/>
      <c r="P19817" s="14"/>
      <c r="Q19817" s="13"/>
    </row>
    <row r="19818" spans="3:17" x14ac:dyDescent="0.25">
      <c r="C19818" s="12"/>
      <c r="D19818" s="7"/>
      <c r="P19818" s="14"/>
      <c r="Q19818" s="13"/>
    </row>
    <row r="19819" spans="3:17" x14ac:dyDescent="0.25">
      <c r="C19819" s="12"/>
      <c r="D19819" s="7"/>
      <c r="P19819" s="14"/>
      <c r="Q19819" s="13"/>
    </row>
    <row r="19820" spans="3:17" x14ac:dyDescent="0.25">
      <c r="C19820" s="12"/>
      <c r="D19820" s="7"/>
      <c r="P19820" s="14"/>
      <c r="Q19820" s="13"/>
    </row>
    <row r="19821" spans="3:17" x14ac:dyDescent="0.25">
      <c r="C19821" s="12"/>
      <c r="D19821" s="7"/>
      <c r="P19821" s="14"/>
      <c r="Q19821" s="13"/>
    </row>
    <row r="19822" spans="3:17" x14ac:dyDescent="0.25">
      <c r="C19822" s="12"/>
      <c r="D19822" s="7"/>
      <c r="P19822" s="14"/>
      <c r="Q19822" s="13"/>
    </row>
    <row r="19823" spans="3:17" x14ac:dyDescent="0.25">
      <c r="C19823" s="12"/>
      <c r="D19823" s="7"/>
      <c r="P19823" s="14"/>
      <c r="Q19823" s="13"/>
    </row>
    <row r="19824" spans="3:17" x14ac:dyDescent="0.25">
      <c r="C19824" s="12"/>
      <c r="D19824" s="7"/>
      <c r="P19824" s="14"/>
      <c r="Q19824" s="13"/>
    </row>
    <row r="19825" spans="3:17" x14ac:dyDescent="0.25">
      <c r="C19825" s="12"/>
      <c r="D19825" s="7"/>
      <c r="P19825" s="14"/>
      <c r="Q19825" s="13"/>
    </row>
    <row r="19826" spans="3:17" x14ac:dyDescent="0.25">
      <c r="C19826" s="12"/>
      <c r="D19826" s="7"/>
      <c r="P19826" s="14"/>
      <c r="Q19826" s="13"/>
    </row>
    <row r="19827" spans="3:17" x14ac:dyDescent="0.25">
      <c r="C19827" s="12"/>
      <c r="D19827" s="7"/>
      <c r="P19827" s="14"/>
      <c r="Q19827" s="13"/>
    </row>
    <row r="19828" spans="3:17" x14ac:dyDescent="0.25">
      <c r="C19828" s="12"/>
      <c r="D19828" s="7"/>
      <c r="P19828" s="14"/>
      <c r="Q19828" s="13"/>
    </row>
    <row r="19829" spans="3:17" x14ac:dyDescent="0.25">
      <c r="C19829" s="12"/>
      <c r="D19829" s="7"/>
      <c r="P19829" s="14"/>
      <c r="Q19829" s="13"/>
    </row>
    <row r="19830" spans="3:17" x14ac:dyDescent="0.25">
      <c r="C19830" s="12"/>
      <c r="D19830" s="7"/>
      <c r="P19830" s="14"/>
      <c r="Q19830" s="13"/>
    </row>
    <row r="19831" spans="3:17" x14ac:dyDescent="0.25">
      <c r="C19831" s="12"/>
      <c r="D19831" s="7"/>
      <c r="P19831" s="14"/>
      <c r="Q19831" s="13"/>
    </row>
    <row r="19832" spans="3:17" x14ac:dyDescent="0.25">
      <c r="C19832" s="12"/>
      <c r="D19832" s="7"/>
      <c r="P19832" s="14"/>
      <c r="Q19832" s="13"/>
    </row>
    <row r="19833" spans="3:17" x14ac:dyDescent="0.25">
      <c r="C19833" s="12"/>
      <c r="D19833" s="7"/>
      <c r="P19833" s="14"/>
      <c r="Q19833" s="13"/>
    </row>
    <row r="19834" spans="3:17" x14ac:dyDescent="0.25">
      <c r="C19834" s="12"/>
      <c r="D19834" s="7"/>
      <c r="P19834" s="14"/>
      <c r="Q19834" s="13"/>
    </row>
    <row r="19835" spans="3:17" x14ac:dyDescent="0.25">
      <c r="C19835" s="12"/>
      <c r="D19835" s="7"/>
      <c r="P19835" s="14"/>
      <c r="Q19835" s="13"/>
    </row>
    <row r="19836" spans="3:17" x14ac:dyDescent="0.25">
      <c r="C19836" s="12"/>
      <c r="D19836" s="7"/>
      <c r="P19836" s="14"/>
      <c r="Q19836" s="13"/>
    </row>
    <row r="19837" spans="3:17" x14ac:dyDescent="0.25">
      <c r="C19837" s="12"/>
      <c r="D19837" s="7"/>
      <c r="P19837" s="14"/>
      <c r="Q19837" s="13"/>
    </row>
    <row r="19838" spans="3:17" x14ac:dyDescent="0.25">
      <c r="C19838" s="12"/>
      <c r="D19838" s="7"/>
      <c r="P19838" s="14"/>
      <c r="Q19838" s="13"/>
    </row>
    <row r="19839" spans="3:17" x14ac:dyDescent="0.25">
      <c r="C19839" s="12"/>
      <c r="D19839" s="7"/>
      <c r="P19839" s="14"/>
      <c r="Q19839" s="13"/>
    </row>
    <row r="19840" spans="3:17" x14ac:dyDescent="0.25">
      <c r="C19840" s="12"/>
      <c r="D19840" s="7"/>
      <c r="P19840" s="14"/>
      <c r="Q19840" s="13"/>
    </row>
    <row r="19841" spans="3:17" x14ac:dyDescent="0.25">
      <c r="C19841" s="12"/>
      <c r="D19841" s="7"/>
      <c r="P19841" s="14"/>
      <c r="Q19841" s="13"/>
    </row>
    <row r="19842" spans="3:17" x14ac:dyDescent="0.25">
      <c r="C19842" s="12"/>
      <c r="D19842" s="7"/>
      <c r="P19842" s="14"/>
      <c r="Q19842" s="13"/>
    </row>
    <row r="19843" spans="3:17" x14ac:dyDescent="0.25">
      <c r="C19843" s="12"/>
      <c r="D19843" s="7"/>
      <c r="P19843" s="14"/>
      <c r="Q19843" s="13"/>
    </row>
    <row r="19844" spans="3:17" x14ac:dyDescent="0.25">
      <c r="C19844" s="12"/>
      <c r="D19844" s="7"/>
      <c r="P19844" s="14"/>
      <c r="Q19844" s="13"/>
    </row>
    <row r="19845" spans="3:17" x14ac:dyDescent="0.25">
      <c r="C19845" s="12"/>
      <c r="D19845" s="7"/>
      <c r="P19845" s="14"/>
      <c r="Q19845" s="13"/>
    </row>
    <row r="19846" spans="3:17" x14ac:dyDescent="0.25">
      <c r="C19846" s="12"/>
      <c r="D19846" s="7"/>
      <c r="P19846" s="14"/>
      <c r="Q19846" s="13"/>
    </row>
    <row r="19847" spans="3:17" x14ac:dyDescent="0.25">
      <c r="C19847" s="12"/>
      <c r="D19847" s="7"/>
      <c r="P19847" s="14"/>
      <c r="Q19847" s="13"/>
    </row>
    <row r="19848" spans="3:17" x14ac:dyDescent="0.25">
      <c r="C19848" s="12"/>
      <c r="D19848" s="7"/>
      <c r="P19848" s="14"/>
      <c r="Q19848" s="13"/>
    </row>
    <row r="19849" spans="3:17" x14ac:dyDescent="0.25">
      <c r="C19849" s="12"/>
      <c r="D19849" s="7"/>
      <c r="P19849" s="14"/>
      <c r="Q19849" s="13"/>
    </row>
    <row r="19850" spans="3:17" x14ac:dyDescent="0.25">
      <c r="C19850" s="12"/>
      <c r="D19850" s="7"/>
      <c r="P19850" s="14"/>
      <c r="Q19850" s="13"/>
    </row>
    <row r="19851" spans="3:17" x14ac:dyDescent="0.25">
      <c r="C19851" s="12"/>
      <c r="D19851" s="7"/>
      <c r="P19851" s="14"/>
      <c r="Q19851" s="13"/>
    </row>
    <row r="19852" spans="3:17" x14ac:dyDescent="0.25">
      <c r="C19852" s="12"/>
      <c r="D19852" s="7"/>
      <c r="P19852" s="14"/>
      <c r="Q19852" s="13"/>
    </row>
    <row r="19853" spans="3:17" x14ac:dyDescent="0.25">
      <c r="C19853" s="12"/>
      <c r="D19853" s="7"/>
      <c r="P19853" s="14"/>
      <c r="Q19853" s="13"/>
    </row>
    <row r="19854" spans="3:17" x14ac:dyDescent="0.25">
      <c r="C19854" s="12"/>
      <c r="D19854" s="7"/>
      <c r="P19854" s="14"/>
      <c r="Q19854" s="13"/>
    </row>
    <row r="19855" spans="3:17" x14ac:dyDescent="0.25">
      <c r="C19855" s="12"/>
      <c r="D19855" s="7"/>
      <c r="P19855" s="14"/>
      <c r="Q19855" s="13"/>
    </row>
    <row r="19856" spans="3:17" x14ac:dyDescent="0.25">
      <c r="C19856" s="12"/>
      <c r="D19856" s="7"/>
      <c r="P19856" s="14"/>
      <c r="Q19856" s="13"/>
    </row>
    <row r="19857" spans="3:17" x14ac:dyDescent="0.25">
      <c r="C19857" s="12"/>
      <c r="D19857" s="7"/>
      <c r="P19857" s="14"/>
      <c r="Q19857" s="13"/>
    </row>
    <row r="19858" spans="3:17" x14ac:dyDescent="0.25">
      <c r="C19858" s="12"/>
      <c r="D19858" s="7"/>
      <c r="P19858" s="14"/>
      <c r="Q19858" s="13"/>
    </row>
    <row r="19859" spans="3:17" x14ac:dyDescent="0.25">
      <c r="C19859" s="12"/>
      <c r="D19859" s="7"/>
      <c r="P19859" s="14"/>
      <c r="Q19859" s="13"/>
    </row>
    <row r="19860" spans="3:17" x14ac:dyDescent="0.25">
      <c r="C19860" s="12"/>
      <c r="D19860" s="7"/>
      <c r="P19860" s="14"/>
      <c r="Q19860" s="13"/>
    </row>
    <row r="19861" spans="3:17" x14ac:dyDescent="0.25">
      <c r="C19861" s="12"/>
      <c r="D19861" s="7"/>
      <c r="P19861" s="14"/>
      <c r="Q19861" s="13"/>
    </row>
    <row r="19862" spans="3:17" x14ac:dyDescent="0.25">
      <c r="C19862" s="12"/>
      <c r="D19862" s="7"/>
      <c r="P19862" s="14"/>
      <c r="Q19862" s="13"/>
    </row>
    <row r="19863" spans="3:17" x14ac:dyDescent="0.25">
      <c r="C19863" s="12"/>
      <c r="D19863" s="7"/>
      <c r="P19863" s="14"/>
      <c r="Q19863" s="13"/>
    </row>
    <row r="19864" spans="3:17" x14ac:dyDescent="0.25">
      <c r="C19864" s="12"/>
      <c r="D19864" s="7"/>
      <c r="P19864" s="14"/>
      <c r="Q19864" s="13"/>
    </row>
    <row r="19865" spans="3:17" x14ac:dyDescent="0.25">
      <c r="C19865" s="12"/>
      <c r="D19865" s="7"/>
      <c r="P19865" s="14"/>
      <c r="Q19865" s="13"/>
    </row>
    <row r="19866" spans="3:17" x14ac:dyDescent="0.25">
      <c r="C19866" s="12"/>
      <c r="D19866" s="7"/>
      <c r="P19866" s="14"/>
      <c r="Q19866" s="13"/>
    </row>
    <row r="19867" spans="3:17" x14ac:dyDescent="0.25">
      <c r="C19867" s="12"/>
      <c r="D19867" s="7"/>
      <c r="P19867" s="14"/>
      <c r="Q19867" s="13"/>
    </row>
    <row r="19868" spans="3:17" x14ac:dyDescent="0.25">
      <c r="C19868" s="12"/>
      <c r="D19868" s="7"/>
      <c r="P19868" s="14"/>
      <c r="Q19868" s="13"/>
    </row>
    <row r="19869" spans="3:17" x14ac:dyDescent="0.25">
      <c r="C19869" s="12"/>
      <c r="D19869" s="7"/>
      <c r="P19869" s="14"/>
      <c r="Q19869" s="13"/>
    </row>
    <row r="19870" spans="3:17" x14ac:dyDescent="0.25">
      <c r="C19870" s="12"/>
      <c r="D19870" s="7"/>
      <c r="P19870" s="14"/>
      <c r="Q19870" s="13"/>
    </row>
    <row r="19871" spans="3:17" x14ac:dyDescent="0.25">
      <c r="C19871" s="12"/>
      <c r="D19871" s="7"/>
      <c r="P19871" s="14"/>
      <c r="Q19871" s="13"/>
    </row>
    <row r="19872" spans="3:17" x14ac:dyDescent="0.25">
      <c r="C19872" s="12"/>
      <c r="D19872" s="7"/>
      <c r="P19872" s="14"/>
      <c r="Q19872" s="13"/>
    </row>
    <row r="19873" spans="3:17" x14ac:dyDescent="0.25">
      <c r="C19873" s="12"/>
      <c r="D19873" s="7"/>
      <c r="P19873" s="14"/>
      <c r="Q19873" s="13"/>
    </row>
    <row r="19874" spans="3:17" x14ac:dyDescent="0.25">
      <c r="C19874" s="12"/>
      <c r="D19874" s="7"/>
      <c r="P19874" s="14"/>
      <c r="Q19874" s="13"/>
    </row>
    <row r="19875" spans="3:17" x14ac:dyDescent="0.25">
      <c r="C19875" s="12"/>
      <c r="D19875" s="7"/>
      <c r="P19875" s="14"/>
      <c r="Q19875" s="13"/>
    </row>
    <row r="19876" spans="3:17" x14ac:dyDescent="0.25">
      <c r="C19876" s="12"/>
      <c r="D19876" s="7"/>
      <c r="P19876" s="14"/>
      <c r="Q19876" s="13"/>
    </row>
    <row r="19877" spans="3:17" x14ac:dyDescent="0.25">
      <c r="C19877" s="12"/>
      <c r="D19877" s="7"/>
      <c r="P19877" s="14"/>
      <c r="Q19877" s="13"/>
    </row>
    <row r="19878" spans="3:17" x14ac:dyDescent="0.25">
      <c r="C19878" s="12"/>
      <c r="D19878" s="7"/>
      <c r="P19878" s="14"/>
      <c r="Q19878" s="13"/>
    </row>
    <row r="19879" spans="3:17" x14ac:dyDescent="0.25">
      <c r="C19879" s="12"/>
      <c r="D19879" s="7"/>
      <c r="P19879" s="14"/>
      <c r="Q19879" s="13"/>
    </row>
    <row r="19880" spans="3:17" x14ac:dyDescent="0.25">
      <c r="C19880" s="12"/>
      <c r="D19880" s="7"/>
      <c r="P19880" s="14"/>
      <c r="Q19880" s="13"/>
    </row>
    <row r="19881" spans="3:17" x14ac:dyDescent="0.25">
      <c r="C19881" s="12"/>
      <c r="D19881" s="7"/>
      <c r="P19881" s="14"/>
      <c r="Q19881" s="13"/>
    </row>
    <row r="19882" spans="3:17" x14ac:dyDescent="0.25">
      <c r="C19882" s="12"/>
      <c r="D19882" s="7"/>
      <c r="P19882" s="14"/>
      <c r="Q19882" s="13"/>
    </row>
    <row r="19883" spans="3:17" x14ac:dyDescent="0.25">
      <c r="C19883" s="12"/>
      <c r="D19883" s="7"/>
      <c r="P19883" s="14"/>
      <c r="Q19883" s="13"/>
    </row>
    <row r="19884" spans="3:17" x14ac:dyDescent="0.25">
      <c r="C19884" s="12"/>
      <c r="D19884" s="7"/>
      <c r="P19884" s="14"/>
      <c r="Q19884" s="13"/>
    </row>
    <row r="19885" spans="3:17" x14ac:dyDescent="0.25">
      <c r="C19885" s="12"/>
      <c r="D19885" s="7"/>
      <c r="P19885" s="14"/>
      <c r="Q19885" s="13"/>
    </row>
    <row r="19886" spans="3:17" x14ac:dyDescent="0.25">
      <c r="C19886" s="12"/>
      <c r="D19886" s="7"/>
      <c r="P19886" s="14"/>
      <c r="Q19886" s="13"/>
    </row>
    <row r="19887" spans="3:17" x14ac:dyDescent="0.25">
      <c r="C19887" s="12"/>
      <c r="D19887" s="7"/>
      <c r="P19887" s="14"/>
      <c r="Q19887" s="13"/>
    </row>
    <row r="19888" spans="3:17" x14ac:dyDescent="0.25">
      <c r="C19888" s="12"/>
      <c r="D19888" s="7"/>
      <c r="P19888" s="14"/>
      <c r="Q19888" s="13"/>
    </row>
    <row r="19889" spans="3:17" x14ac:dyDescent="0.25">
      <c r="C19889" s="12"/>
      <c r="D19889" s="7"/>
      <c r="P19889" s="14"/>
      <c r="Q19889" s="13"/>
    </row>
    <row r="19890" spans="3:17" x14ac:dyDescent="0.25">
      <c r="C19890" s="12"/>
      <c r="D19890" s="7"/>
      <c r="P19890" s="14"/>
      <c r="Q19890" s="13"/>
    </row>
    <row r="19891" spans="3:17" x14ac:dyDescent="0.25">
      <c r="C19891" s="12"/>
      <c r="D19891" s="7"/>
      <c r="P19891" s="14"/>
      <c r="Q19891" s="13"/>
    </row>
    <row r="19892" spans="3:17" x14ac:dyDescent="0.25">
      <c r="C19892" s="12"/>
      <c r="D19892" s="7"/>
      <c r="P19892" s="14"/>
      <c r="Q19892" s="13"/>
    </row>
    <row r="19893" spans="3:17" x14ac:dyDescent="0.25">
      <c r="C19893" s="12"/>
      <c r="D19893" s="7"/>
      <c r="P19893" s="14"/>
      <c r="Q19893" s="13"/>
    </row>
    <row r="19894" spans="3:17" x14ac:dyDescent="0.25">
      <c r="C19894" s="12"/>
      <c r="D19894" s="7"/>
      <c r="P19894" s="14"/>
      <c r="Q19894" s="13"/>
    </row>
    <row r="19895" spans="3:17" x14ac:dyDescent="0.25">
      <c r="C19895" s="12"/>
      <c r="D19895" s="7"/>
      <c r="P19895" s="14"/>
      <c r="Q19895" s="13"/>
    </row>
    <row r="19896" spans="3:17" x14ac:dyDescent="0.25">
      <c r="C19896" s="12"/>
      <c r="D19896" s="7"/>
      <c r="P19896" s="14"/>
      <c r="Q19896" s="13"/>
    </row>
    <row r="19897" spans="3:17" x14ac:dyDescent="0.25">
      <c r="C19897" s="12"/>
      <c r="D19897" s="7"/>
      <c r="P19897" s="14"/>
      <c r="Q19897" s="13"/>
    </row>
    <row r="19898" spans="3:17" x14ac:dyDescent="0.25">
      <c r="C19898" s="12"/>
      <c r="D19898" s="7"/>
      <c r="P19898" s="14"/>
      <c r="Q19898" s="13"/>
    </row>
    <row r="19899" spans="3:17" x14ac:dyDescent="0.25">
      <c r="C19899" s="12"/>
      <c r="D19899" s="7"/>
      <c r="P19899" s="14"/>
      <c r="Q19899" s="13"/>
    </row>
    <row r="19900" spans="3:17" x14ac:dyDescent="0.25">
      <c r="C19900" s="12"/>
      <c r="D19900" s="7"/>
      <c r="P19900" s="14"/>
      <c r="Q19900" s="13"/>
    </row>
    <row r="19901" spans="3:17" x14ac:dyDescent="0.25">
      <c r="C19901" s="12"/>
      <c r="D19901" s="7"/>
      <c r="P19901" s="14"/>
      <c r="Q19901" s="13"/>
    </row>
    <row r="19902" spans="3:17" x14ac:dyDescent="0.25">
      <c r="C19902" s="12"/>
      <c r="D19902" s="7"/>
      <c r="P19902" s="14"/>
      <c r="Q19902" s="13"/>
    </row>
    <row r="19903" spans="3:17" x14ac:dyDescent="0.25">
      <c r="C19903" s="12"/>
      <c r="D19903" s="7"/>
      <c r="P19903" s="14"/>
      <c r="Q19903" s="13"/>
    </row>
    <row r="19904" spans="3:17" x14ac:dyDescent="0.25">
      <c r="C19904" s="12"/>
      <c r="D19904" s="7"/>
      <c r="P19904" s="14"/>
      <c r="Q19904" s="13"/>
    </row>
    <row r="19905" spans="3:17" x14ac:dyDescent="0.25">
      <c r="C19905" s="12"/>
      <c r="D19905" s="7"/>
      <c r="P19905" s="14"/>
      <c r="Q19905" s="13"/>
    </row>
    <row r="19906" spans="3:17" x14ac:dyDescent="0.25">
      <c r="C19906" s="12"/>
      <c r="D19906" s="7"/>
      <c r="P19906" s="14"/>
      <c r="Q19906" s="13"/>
    </row>
    <row r="19907" spans="3:17" x14ac:dyDescent="0.25">
      <c r="C19907" s="12"/>
      <c r="D19907" s="7"/>
      <c r="P19907" s="14"/>
      <c r="Q19907" s="13"/>
    </row>
    <row r="19908" spans="3:17" x14ac:dyDescent="0.25">
      <c r="C19908" s="12"/>
      <c r="D19908" s="7"/>
      <c r="P19908" s="14"/>
      <c r="Q19908" s="13"/>
    </row>
    <row r="19909" spans="3:17" x14ac:dyDescent="0.25">
      <c r="C19909" s="12"/>
      <c r="D19909" s="7"/>
      <c r="P19909" s="14"/>
      <c r="Q19909" s="13"/>
    </row>
    <row r="19910" spans="3:17" x14ac:dyDescent="0.25">
      <c r="C19910" s="12"/>
      <c r="D19910" s="7"/>
      <c r="P19910" s="14"/>
      <c r="Q19910" s="13"/>
    </row>
    <row r="19911" spans="3:17" x14ac:dyDescent="0.25">
      <c r="C19911" s="12"/>
      <c r="D19911" s="7"/>
      <c r="P19911" s="14"/>
      <c r="Q19911" s="13"/>
    </row>
    <row r="19912" spans="3:17" x14ac:dyDescent="0.25">
      <c r="C19912" s="12"/>
      <c r="D19912" s="7"/>
      <c r="P19912" s="14"/>
      <c r="Q19912" s="13"/>
    </row>
    <row r="19913" spans="3:17" x14ac:dyDescent="0.25">
      <c r="C19913" s="12"/>
      <c r="D19913" s="7"/>
      <c r="P19913" s="14"/>
      <c r="Q19913" s="13"/>
    </row>
    <row r="19914" spans="3:17" x14ac:dyDescent="0.25">
      <c r="C19914" s="12"/>
      <c r="D19914" s="7"/>
      <c r="P19914" s="14"/>
      <c r="Q19914" s="13"/>
    </row>
    <row r="19915" spans="3:17" x14ac:dyDescent="0.25">
      <c r="C19915" s="12"/>
      <c r="D19915" s="7"/>
      <c r="P19915" s="14"/>
      <c r="Q19915" s="13"/>
    </row>
    <row r="19916" spans="3:17" x14ac:dyDescent="0.25">
      <c r="C19916" s="12"/>
      <c r="D19916" s="7"/>
      <c r="P19916" s="14"/>
      <c r="Q19916" s="13"/>
    </row>
    <row r="19917" spans="3:17" x14ac:dyDescent="0.25">
      <c r="C19917" s="12"/>
      <c r="D19917" s="7"/>
      <c r="P19917" s="14"/>
      <c r="Q19917" s="13"/>
    </row>
    <row r="19918" spans="3:17" x14ac:dyDescent="0.25">
      <c r="C19918" s="12"/>
      <c r="D19918" s="7"/>
      <c r="P19918" s="14"/>
      <c r="Q19918" s="13"/>
    </row>
    <row r="19919" spans="3:17" x14ac:dyDescent="0.25">
      <c r="C19919" s="12"/>
      <c r="D19919" s="7"/>
      <c r="P19919" s="14"/>
      <c r="Q19919" s="13"/>
    </row>
    <row r="19920" spans="3:17" x14ac:dyDescent="0.25">
      <c r="C19920" s="12"/>
      <c r="D19920" s="7"/>
      <c r="P19920" s="14"/>
      <c r="Q19920" s="13"/>
    </row>
    <row r="19921" spans="3:17" x14ac:dyDescent="0.25">
      <c r="C19921" s="12"/>
      <c r="D19921" s="7"/>
      <c r="P19921" s="14"/>
      <c r="Q19921" s="13"/>
    </row>
    <row r="19922" spans="3:17" x14ac:dyDescent="0.25">
      <c r="C19922" s="12"/>
      <c r="D19922" s="7"/>
      <c r="P19922" s="14"/>
      <c r="Q19922" s="13"/>
    </row>
    <row r="19923" spans="3:17" x14ac:dyDescent="0.25">
      <c r="C19923" s="12"/>
      <c r="D19923" s="7"/>
      <c r="P19923" s="14"/>
      <c r="Q19923" s="13"/>
    </row>
    <row r="19924" spans="3:17" x14ac:dyDescent="0.25">
      <c r="C19924" s="12"/>
      <c r="D19924" s="7"/>
      <c r="P19924" s="14"/>
      <c r="Q19924" s="13"/>
    </row>
    <row r="19925" spans="3:17" x14ac:dyDescent="0.25">
      <c r="C19925" s="12"/>
      <c r="D19925" s="7"/>
      <c r="P19925" s="14"/>
      <c r="Q19925" s="13"/>
    </row>
    <row r="19926" spans="3:17" x14ac:dyDescent="0.25">
      <c r="C19926" s="12"/>
      <c r="D19926" s="7"/>
      <c r="P19926" s="14"/>
      <c r="Q19926" s="13"/>
    </row>
    <row r="19927" spans="3:17" x14ac:dyDescent="0.25">
      <c r="C19927" s="12"/>
      <c r="D19927" s="7"/>
      <c r="P19927" s="14"/>
      <c r="Q19927" s="13"/>
    </row>
    <row r="19928" spans="3:17" x14ac:dyDescent="0.25">
      <c r="C19928" s="12"/>
      <c r="D19928" s="7"/>
      <c r="P19928" s="14"/>
      <c r="Q19928" s="13"/>
    </row>
    <row r="19929" spans="3:17" x14ac:dyDescent="0.25">
      <c r="C19929" s="12"/>
      <c r="D19929" s="7"/>
      <c r="P19929" s="14"/>
      <c r="Q19929" s="13"/>
    </row>
    <row r="19930" spans="3:17" x14ac:dyDescent="0.25">
      <c r="C19930" s="12"/>
      <c r="D19930" s="7"/>
      <c r="P19930" s="14"/>
      <c r="Q19930" s="13"/>
    </row>
    <row r="19931" spans="3:17" x14ac:dyDescent="0.25">
      <c r="C19931" s="12"/>
      <c r="D19931" s="7"/>
      <c r="P19931" s="14"/>
      <c r="Q19931" s="13"/>
    </row>
    <row r="19932" spans="3:17" x14ac:dyDescent="0.25">
      <c r="C19932" s="12"/>
      <c r="D19932" s="7"/>
      <c r="P19932" s="14"/>
      <c r="Q19932" s="13"/>
    </row>
    <row r="19933" spans="3:17" x14ac:dyDescent="0.25">
      <c r="C19933" s="12"/>
      <c r="D19933" s="7"/>
      <c r="P19933" s="14"/>
      <c r="Q19933" s="13"/>
    </row>
    <row r="19934" spans="3:17" x14ac:dyDescent="0.25">
      <c r="C19934" s="12"/>
      <c r="D19934" s="7"/>
      <c r="P19934" s="14"/>
      <c r="Q19934" s="13"/>
    </row>
    <row r="19935" spans="3:17" x14ac:dyDescent="0.25">
      <c r="C19935" s="12"/>
      <c r="D19935" s="7"/>
      <c r="P19935" s="14"/>
      <c r="Q19935" s="13"/>
    </row>
    <row r="19936" spans="3:17" x14ac:dyDescent="0.25">
      <c r="C19936" s="12"/>
      <c r="D19936" s="7"/>
      <c r="P19936" s="14"/>
      <c r="Q19936" s="13"/>
    </row>
    <row r="19937" spans="3:17" x14ac:dyDescent="0.25">
      <c r="C19937" s="12"/>
      <c r="D19937" s="7"/>
      <c r="P19937" s="14"/>
      <c r="Q19937" s="13"/>
    </row>
    <row r="19938" spans="3:17" x14ac:dyDescent="0.25">
      <c r="C19938" s="12"/>
      <c r="D19938" s="7"/>
      <c r="P19938" s="14"/>
      <c r="Q19938" s="13"/>
    </row>
    <row r="19939" spans="3:17" x14ac:dyDescent="0.25">
      <c r="C19939" s="12"/>
      <c r="D19939" s="7"/>
      <c r="P19939" s="14"/>
      <c r="Q19939" s="13"/>
    </row>
    <row r="19940" spans="3:17" x14ac:dyDescent="0.25">
      <c r="C19940" s="12"/>
      <c r="D19940" s="7"/>
      <c r="P19940" s="14"/>
      <c r="Q19940" s="13"/>
    </row>
    <row r="19941" spans="3:17" x14ac:dyDescent="0.25">
      <c r="C19941" s="12"/>
      <c r="D19941" s="7"/>
      <c r="P19941" s="14"/>
      <c r="Q19941" s="13"/>
    </row>
    <row r="19942" spans="3:17" x14ac:dyDescent="0.25">
      <c r="C19942" s="12"/>
      <c r="D19942" s="7"/>
      <c r="P19942" s="14"/>
      <c r="Q19942" s="13"/>
    </row>
    <row r="19943" spans="3:17" x14ac:dyDescent="0.25">
      <c r="C19943" s="12"/>
      <c r="D19943" s="7"/>
      <c r="P19943" s="14"/>
      <c r="Q19943" s="13"/>
    </row>
    <row r="19944" spans="3:17" x14ac:dyDescent="0.25">
      <c r="C19944" s="12"/>
      <c r="D19944" s="7"/>
      <c r="P19944" s="14"/>
      <c r="Q19944" s="13"/>
    </row>
    <row r="19945" spans="3:17" x14ac:dyDescent="0.25">
      <c r="C19945" s="12"/>
      <c r="D19945" s="7"/>
      <c r="P19945" s="14"/>
      <c r="Q19945" s="13"/>
    </row>
    <row r="19946" spans="3:17" x14ac:dyDescent="0.25">
      <c r="C19946" s="12"/>
      <c r="D19946" s="7"/>
      <c r="P19946" s="14"/>
      <c r="Q19946" s="13"/>
    </row>
    <row r="19947" spans="3:17" x14ac:dyDescent="0.25">
      <c r="C19947" s="12"/>
      <c r="D19947" s="7"/>
      <c r="P19947" s="14"/>
      <c r="Q19947" s="13"/>
    </row>
    <row r="19948" spans="3:17" x14ac:dyDescent="0.25">
      <c r="C19948" s="12"/>
      <c r="D19948" s="7"/>
      <c r="P19948" s="14"/>
      <c r="Q19948" s="13"/>
    </row>
    <row r="19949" spans="3:17" x14ac:dyDescent="0.25">
      <c r="C19949" s="12"/>
      <c r="D19949" s="7"/>
      <c r="P19949" s="14"/>
      <c r="Q19949" s="13"/>
    </row>
    <row r="19950" spans="3:17" x14ac:dyDescent="0.25">
      <c r="C19950" s="12"/>
      <c r="D19950" s="7"/>
      <c r="P19950" s="14"/>
      <c r="Q19950" s="13"/>
    </row>
    <row r="19951" spans="3:17" x14ac:dyDescent="0.25">
      <c r="C19951" s="12"/>
      <c r="D19951" s="7"/>
      <c r="P19951" s="14"/>
      <c r="Q19951" s="13"/>
    </row>
    <row r="19952" spans="3:17" x14ac:dyDescent="0.25">
      <c r="C19952" s="12"/>
      <c r="D19952" s="7"/>
      <c r="P19952" s="14"/>
      <c r="Q19952" s="13"/>
    </row>
    <row r="19953" spans="3:17" x14ac:dyDescent="0.25">
      <c r="C19953" s="12"/>
      <c r="D19953" s="7"/>
      <c r="P19953" s="14"/>
      <c r="Q19953" s="13"/>
    </row>
    <row r="19954" spans="3:17" x14ac:dyDescent="0.25">
      <c r="C19954" s="12"/>
      <c r="D19954" s="7"/>
      <c r="P19954" s="14"/>
      <c r="Q19954" s="13"/>
    </row>
    <row r="19955" spans="3:17" x14ac:dyDescent="0.25">
      <c r="C19955" s="12"/>
      <c r="D19955" s="7"/>
      <c r="P19955" s="14"/>
      <c r="Q19955" s="13"/>
    </row>
    <row r="19956" spans="3:17" x14ac:dyDescent="0.25">
      <c r="C19956" s="12"/>
      <c r="D19956" s="7"/>
      <c r="P19956" s="14"/>
      <c r="Q19956" s="13"/>
    </row>
    <row r="19957" spans="3:17" x14ac:dyDescent="0.25">
      <c r="C19957" s="12"/>
      <c r="D19957" s="7"/>
      <c r="P19957" s="14"/>
      <c r="Q19957" s="13"/>
    </row>
    <row r="19958" spans="3:17" x14ac:dyDescent="0.25">
      <c r="C19958" s="12"/>
      <c r="D19958" s="7"/>
      <c r="P19958" s="14"/>
      <c r="Q19958" s="13"/>
    </row>
    <row r="19959" spans="3:17" x14ac:dyDescent="0.25">
      <c r="C19959" s="12"/>
      <c r="D19959" s="7"/>
      <c r="P19959" s="14"/>
      <c r="Q19959" s="13"/>
    </row>
    <row r="19960" spans="3:17" x14ac:dyDescent="0.25">
      <c r="C19960" s="12"/>
      <c r="D19960" s="7"/>
      <c r="P19960" s="14"/>
      <c r="Q19960" s="13"/>
    </row>
    <row r="19961" spans="3:17" x14ac:dyDescent="0.25">
      <c r="C19961" s="12"/>
      <c r="D19961" s="7"/>
      <c r="P19961" s="14"/>
      <c r="Q19961" s="13"/>
    </row>
    <row r="19962" spans="3:17" x14ac:dyDescent="0.25">
      <c r="C19962" s="12"/>
      <c r="D19962" s="7"/>
      <c r="P19962" s="14"/>
      <c r="Q19962" s="13"/>
    </row>
    <row r="19963" spans="3:17" x14ac:dyDescent="0.25">
      <c r="C19963" s="12"/>
      <c r="D19963" s="7"/>
      <c r="P19963" s="14"/>
      <c r="Q19963" s="13"/>
    </row>
    <row r="19964" spans="3:17" x14ac:dyDescent="0.25">
      <c r="C19964" s="12"/>
      <c r="D19964" s="7"/>
      <c r="P19964" s="14"/>
      <c r="Q19964" s="13"/>
    </row>
    <row r="19965" spans="3:17" x14ac:dyDescent="0.25">
      <c r="C19965" s="12"/>
      <c r="D19965" s="7"/>
      <c r="P19965" s="14"/>
      <c r="Q19965" s="13"/>
    </row>
    <row r="19966" spans="3:17" x14ac:dyDescent="0.25">
      <c r="C19966" s="12"/>
      <c r="D19966" s="7"/>
      <c r="P19966" s="14"/>
      <c r="Q19966" s="13"/>
    </row>
    <row r="19967" spans="3:17" x14ac:dyDescent="0.25">
      <c r="C19967" s="12"/>
      <c r="D19967" s="7"/>
      <c r="P19967" s="14"/>
      <c r="Q19967" s="13"/>
    </row>
    <row r="19968" spans="3:17" x14ac:dyDescent="0.25">
      <c r="C19968" s="12"/>
      <c r="D19968" s="7"/>
      <c r="P19968" s="14"/>
      <c r="Q19968" s="13"/>
    </row>
    <row r="19969" spans="3:17" x14ac:dyDescent="0.25">
      <c r="C19969" s="12"/>
      <c r="D19969" s="7"/>
      <c r="P19969" s="14"/>
      <c r="Q19969" s="13"/>
    </row>
    <row r="19970" spans="3:17" x14ac:dyDescent="0.25">
      <c r="C19970" s="12"/>
      <c r="D19970" s="7"/>
      <c r="P19970" s="14"/>
      <c r="Q19970" s="13"/>
    </row>
    <row r="19971" spans="3:17" x14ac:dyDescent="0.25">
      <c r="C19971" s="12"/>
      <c r="D19971" s="7"/>
      <c r="P19971" s="14"/>
      <c r="Q19971" s="13"/>
    </row>
    <row r="19972" spans="3:17" x14ac:dyDescent="0.25">
      <c r="C19972" s="12"/>
      <c r="D19972" s="7"/>
      <c r="P19972" s="14"/>
      <c r="Q19972" s="13"/>
    </row>
    <row r="19973" spans="3:17" x14ac:dyDescent="0.25">
      <c r="C19973" s="12"/>
      <c r="D19973" s="7"/>
      <c r="P19973" s="14"/>
      <c r="Q19973" s="13"/>
    </row>
    <row r="19974" spans="3:17" x14ac:dyDescent="0.25">
      <c r="C19974" s="12"/>
      <c r="D19974" s="7"/>
      <c r="P19974" s="14"/>
      <c r="Q19974" s="13"/>
    </row>
    <row r="19975" spans="3:17" x14ac:dyDescent="0.25">
      <c r="C19975" s="12"/>
      <c r="D19975" s="7"/>
      <c r="P19975" s="14"/>
      <c r="Q19975" s="13"/>
    </row>
    <row r="19976" spans="3:17" x14ac:dyDescent="0.25">
      <c r="C19976" s="12"/>
      <c r="D19976" s="7"/>
      <c r="P19976" s="14"/>
      <c r="Q19976" s="13"/>
    </row>
    <row r="19977" spans="3:17" x14ac:dyDescent="0.25">
      <c r="C19977" s="12"/>
      <c r="D19977" s="7"/>
      <c r="P19977" s="14"/>
      <c r="Q19977" s="13"/>
    </row>
    <row r="19978" spans="3:17" x14ac:dyDescent="0.25">
      <c r="C19978" s="12"/>
      <c r="D19978" s="7"/>
      <c r="P19978" s="14"/>
      <c r="Q19978" s="13"/>
    </row>
    <row r="19979" spans="3:17" x14ac:dyDescent="0.25">
      <c r="C19979" s="12"/>
      <c r="D19979" s="7"/>
      <c r="P19979" s="14"/>
      <c r="Q19979" s="13"/>
    </row>
    <row r="19980" spans="3:17" x14ac:dyDescent="0.25">
      <c r="C19980" s="12"/>
      <c r="D19980" s="7"/>
      <c r="P19980" s="14"/>
      <c r="Q19980" s="13"/>
    </row>
    <row r="19981" spans="3:17" x14ac:dyDescent="0.25">
      <c r="C19981" s="12"/>
      <c r="D19981" s="7"/>
      <c r="P19981" s="14"/>
      <c r="Q19981" s="13"/>
    </row>
    <row r="19982" spans="3:17" x14ac:dyDescent="0.25">
      <c r="C19982" s="12"/>
      <c r="D19982" s="7"/>
      <c r="P19982" s="14"/>
      <c r="Q19982" s="13"/>
    </row>
    <row r="19983" spans="3:17" x14ac:dyDescent="0.25">
      <c r="C19983" s="12"/>
      <c r="D19983" s="7"/>
      <c r="P19983" s="14"/>
      <c r="Q19983" s="13"/>
    </row>
    <row r="19984" spans="3:17" x14ac:dyDescent="0.25">
      <c r="C19984" s="12"/>
      <c r="D19984" s="7"/>
      <c r="P19984" s="14"/>
      <c r="Q19984" s="13"/>
    </row>
    <row r="19985" spans="3:17" x14ac:dyDescent="0.25">
      <c r="C19985" s="12"/>
      <c r="D19985" s="7"/>
      <c r="P19985" s="14"/>
      <c r="Q19985" s="13"/>
    </row>
    <row r="19986" spans="3:17" x14ac:dyDescent="0.25">
      <c r="C19986" s="12"/>
      <c r="D19986" s="7"/>
      <c r="P19986" s="14"/>
      <c r="Q19986" s="13"/>
    </row>
    <row r="19987" spans="3:17" x14ac:dyDescent="0.25">
      <c r="C19987" s="12"/>
      <c r="D19987" s="7"/>
      <c r="P19987" s="14"/>
      <c r="Q19987" s="13"/>
    </row>
    <row r="19988" spans="3:17" x14ac:dyDescent="0.25">
      <c r="C19988" s="12"/>
      <c r="D19988" s="7"/>
      <c r="P19988" s="14"/>
      <c r="Q19988" s="13"/>
    </row>
    <row r="19989" spans="3:17" x14ac:dyDescent="0.25">
      <c r="C19989" s="12"/>
      <c r="D19989" s="7"/>
      <c r="P19989" s="14"/>
      <c r="Q19989" s="13"/>
    </row>
    <row r="19990" spans="3:17" x14ac:dyDescent="0.25">
      <c r="C19990" s="12"/>
      <c r="D19990" s="7"/>
      <c r="P19990" s="14"/>
      <c r="Q19990" s="13"/>
    </row>
    <row r="19991" spans="3:17" x14ac:dyDescent="0.25">
      <c r="C19991" s="12"/>
      <c r="D19991" s="7"/>
      <c r="P19991" s="14"/>
      <c r="Q19991" s="13"/>
    </row>
    <row r="19992" spans="3:17" x14ac:dyDescent="0.25">
      <c r="C19992" s="12"/>
      <c r="D19992" s="7"/>
      <c r="P19992" s="14"/>
      <c r="Q19992" s="13"/>
    </row>
    <row r="19993" spans="3:17" x14ac:dyDescent="0.25">
      <c r="C19993" s="12"/>
      <c r="D19993" s="7"/>
      <c r="P19993" s="14"/>
      <c r="Q19993" s="13"/>
    </row>
    <row r="19994" spans="3:17" x14ac:dyDescent="0.25">
      <c r="C19994" s="12"/>
      <c r="D19994" s="7"/>
      <c r="P19994" s="14"/>
      <c r="Q19994" s="13"/>
    </row>
    <row r="19995" spans="3:17" x14ac:dyDescent="0.25">
      <c r="C19995" s="12"/>
      <c r="D19995" s="7"/>
      <c r="P19995" s="14"/>
      <c r="Q19995" s="13"/>
    </row>
    <row r="19996" spans="3:17" x14ac:dyDescent="0.25">
      <c r="C19996" s="12"/>
      <c r="D19996" s="7"/>
      <c r="P19996" s="14"/>
      <c r="Q19996" s="13"/>
    </row>
    <row r="19997" spans="3:17" x14ac:dyDescent="0.25">
      <c r="C19997" s="12"/>
      <c r="D19997" s="7"/>
      <c r="P19997" s="14"/>
      <c r="Q19997" s="13"/>
    </row>
    <row r="19998" spans="3:17" x14ac:dyDescent="0.25">
      <c r="C19998" s="12"/>
      <c r="D19998" s="7"/>
      <c r="P19998" s="14"/>
      <c r="Q19998" s="13"/>
    </row>
    <row r="19999" spans="3:17" x14ac:dyDescent="0.25">
      <c r="C19999" s="12"/>
      <c r="D19999" s="7"/>
      <c r="P19999" s="14"/>
      <c r="Q19999" s="13"/>
    </row>
    <row r="20000" spans="3:17" x14ac:dyDescent="0.25">
      <c r="C20000" s="12"/>
      <c r="D20000" s="7"/>
      <c r="P20000" s="14"/>
      <c r="Q20000" s="13"/>
    </row>
    <row r="20001" spans="3:17" x14ac:dyDescent="0.25">
      <c r="C20001" s="12"/>
      <c r="D20001" s="7"/>
      <c r="P20001" s="14"/>
      <c r="Q20001" s="13"/>
    </row>
    <row r="20002" spans="3:17" x14ac:dyDescent="0.25">
      <c r="C20002" s="12"/>
      <c r="D20002" s="7"/>
      <c r="P20002" s="14"/>
      <c r="Q20002" s="13"/>
    </row>
    <row r="20003" spans="3:17" x14ac:dyDescent="0.25">
      <c r="C20003" s="12"/>
      <c r="D20003" s="7"/>
      <c r="P20003" s="14"/>
      <c r="Q20003" s="13"/>
    </row>
    <row r="20004" spans="3:17" x14ac:dyDescent="0.25">
      <c r="C20004" s="12"/>
      <c r="D20004" s="7"/>
      <c r="P20004" s="14"/>
      <c r="Q20004" s="13"/>
    </row>
    <row r="20005" spans="3:17" x14ac:dyDescent="0.25">
      <c r="C20005" s="12"/>
      <c r="D20005" s="7"/>
      <c r="P20005" s="14"/>
      <c r="Q20005" s="13"/>
    </row>
    <row r="20006" spans="3:17" x14ac:dyDescent="0.25">
      <c r="C20006" s="12"/>
      <c r="D20006" s="7"/>
      <c r="P20006" s="14"/>
      <c r="Q20006" s="13"/>
    </row>
    <row r="20007" spans="3:17" x14ac:dyDescent="0.25">
      <c r="C20007" s="12"/>
      <c r="D20007" s="7"/>
      <c r="P20007" s="14"/>
      <c r="Q20007" s="13"/>
    </row>
    <row r="20008" spans="3:17" x14ac:dyDescent="0.25">
      <c r="C20008" s="12"/>
      <c r="D20008" s="7"/>
      <c r="P20008" s="14"/>
      <c r="Q20008" s="13"/>
    </row>
    <row r="20009" spans="3:17" x14ac:dyDescent="0.25">
      <c r="C20009" s="12"/>
      <c r="D20009" s="7"/>
      <c r="P20009" s="14"/>
      <c r="Q20009" s="13"/>
    </row>
    <row r="20010" spans="3:17" x14ac:dyDescent="0.25">
      <c r="C20010" s="12"/>
      <c r="D20010" s="7"/>
      <c r="P20010" s="14"/>
      <c r="Q20010" s="13"/>
    </row>
    <row r="20011" spans="3:17" x14ac:dyDescent="0.25">
      <c r="C20011" s="12"/>
      <c r="D20011" s="7"/>
      <c r="P20011" s="14"/>
      <c r="Q20011" s="13"/>
    </row>
    <row r="20012" spans="3:17" x14ac:dyDescent="0.25">
      <c r="C20012" s="12"/>
      <c r="D20012" s="7"/>
      <c r="P20012" s="14"/>
      <c r="Q20012" s="13"/>
    </row>
    <row r="20013" spans="3:17" x14ac:dyDescent="0.25">
      <c r="C20013" s="12"/>
      <c r="D20013" s="7"/>
      <c r="P20013" s="14"/>
      <c r="Q20013" s="13"/>
    </row>
    <row r="20014" spans="3:17" x14ac:dyDescent="0.25">
      <c r="C20014" s="12"/>
      <c r="D20014" s="7"/>
      <c r="P20014" s="14"/>
      <c r="Q20014" s="13"/>
    </row>
    <row r="20015" spans="3:17" x14ac:dyDescent="0.25">
      <c r="C20015" s="12"/>
      <c r="D20015" s="7"/>
      <c r="P20015" s="14"/>
      <c r="Q20015" s="13"/>
    </row>
    <row r="20016" spans="3:17" x14ac:dyDescent="0.25">
      <c r="C20016" s="12"/>
      <c r="D20016" s="7"/>
      <c r="P20016" s="14"/>
      <c r="Q20016" s="13"/>
    </row>
    <row r="20017" spans="3:17" x14ac:dyDescent="0.25">
      <c r="C20017" s="12"/>
      <c r="D20017" s="7"/>
      <c r="P20017" s="14"/>
      <c r="Q20017" s="13"/>
    </row>
    <row r="20018" spans="3:17" x14ac:dyDescent="0.25">
      <c r="C20018" s="12"/>
      <c r="D20018" s="7"/>
      <c r="P20018" s="14"/>
      <c r="Q20018" s="13"/>
    </row>
    <row r="20019" spans="3:17" x14ac:dyDescent="0.25">
      <c r="C20019" s="12"/>
      <c r="D20019" s="7"/>
      <c r="P20019" s="14"/>
      <c r="Q20019" s="13"/>
    </row>
    <row r="20020" spans="3:17" x14ac:dyDescent="0.25">
      <c r="C20020" s="12"/>
      <c r="D20020" s="7"/>
      <c r="P20020" s="14"/>
      <c r="Q20020" s="13"/>
    </row>
    <row r="20021" spans="3:17" x14ac:dyDescent="0.25">
      <c r="C20021" s="12"/>
      <c r="D20021" s="7"/>
      <c r="P20021" s="14"/>
      <c r="Q20021" s="13"/>
    </row>
    <row r="20022" spans="3:17" x14ac:dyDescent="0.25">
      <c r="C20022" s="12"/>
      <c r="D20022" s="7"/>
      <c r="P20022" s="14"/>
      <c r="Q20022" s="13"/>
    </row>
    <row r="20023" spans="3:17" x14ac:dyDescent="0.25">
      <c r="C20023" s="12"/>
      <c r="D20023" s="7"/>
      <c r="P20023" s="14"/>
      <c r="Q20023" s="13"/>
    </row>
    <row r="20024" spans="3:17" x14ac:dyDescent="0.25">
      <c r="C20024" s="12"/>
      <c r="D20024" s="7"/>
      <c r="P20024" s="14"/>
      <c r="Q20024" s="13"/>
    </row>
    <row r="20025" spans="3:17" x14ac:dyDescent="0.25">
      <c r="C20025" s="12"/>
      <c r="D20025" s="7"/>
      <c r="P20025" s="14"/>
      <c r="Q20025" s="13"/>
    </row>
    <row r="20026" spans="3:17" x14ac:dyDescent="0.25">
      <c r="C20026" s="12"/>
      <c r="D20026" s="7"/>
      <c r="P20026" s="14"/>
      <c r="Q20026" s="13"/>
    </row>
    <row r="20027" spans="3:17" x14ac:dyDescent="0.25">
      <c r="C20027" s="12"/>
      <c r="D20027" s="7"/>
      <c r="P20027" s="14"/>
      <c r="Q20027" s="13"/>
    </row>
    <row r="20028" spans="3:17" x14ac:dyDescent="0.25">
      <c r="C20028" s="12"/>
      <c r="D20028" s="7"/>
      <c r="P20028" s="14"/>
      <c r="Q20028" s="13"/>
    </row>
    <row r="20029" spans="3:17" x14ac:dyDescent="0.25">
      <c r="C20029" s="12"/>
      <c r="D20029" s="7"/>
      <c r="P20029" s="14"/>
      <c r="Q20029" s="13"/>
    </row>
    <row r="20030" spans="3:17" x14ac:dyDescent="0.25">
      <c r="C20030" s="12"/>
      <c r="D20030" s="7"/>
      <c r="P20030" s="14"/>
      <c r="Q20030" s="13"/>
    </row>
    <row r="20031" spans="3:17" x14ac:dyDescent="0.25">
      <c r="C20031" s="12"/>
      <c r="D20031" s="7"/>
      <c r="P20031" s="14"/>
      <c r="Q20031" s="13"/>
    </row>
    <row r="20032" spans="3:17" x14ac:dyDescent="0.25">
      <c r="C20032" s="12"/>
      <c r="D20032" s="7"/>
      <c r="P20032" s="14"/>
      <c r="Q20032" s="13"/>
    </row>
    <row r="20033" spans="3:17" x14ac:dyDescent="0.25">
      <c r="C20033" s="12"/>
      <c r="D20033" s="7"/>
      <c r="P20033" s="14"/>
      <c r="Q20033" s="13"/>
    </row>
    <row r="20034" spans="3:17" x14ac:dyDescent="0.25">
      <c r="C20034" s="12"/>
      <c r="D20034" s="7"/>
      <c r="P20034" s="14"/>
      <c r="Q20034" s="13"/>
    </row>
    <row r="20035" spans="3:17" x14ac:dyDescent="0.25">
      <c r="C20035" s="12"/>
      <c r="D20035" s="7"/>
      <c r="P20035" s="14"/>
      <c r="Q20035" s="13"/>
    </row>
    <row r="20036" spans="3:17" x14ac:dyDescent="0.25">
      <c r="C20036" s="12"/>
      <c r="D20036" s="7"/>
      <c r="P20036" s="14"/>
      <c r="Q20036" s="13"/>
    </row>
    <row r="20037" spans="3:17" x14ac:dyDescent="0.25">
      <c r="C20037" s="12"/>
      <c r="D20037" s="7"/>
      <c r="P20037" s="14"/>
      <c r="Q20037" s="13"/>
    </row>
    <row r="20038" spans="3:17" x14ac:dyDescent="0.25">
      <c r="C20038" s="12"/>
      <c r="D20038" s="7"/>
      <c r="P20038" s="14"/>
      <c r="Q20038" s="13"/>
    </row>
    <row r="20039" spans="3:17" x14ac:dyDescent="0.25">
      <c r="C20039" s="12"/>
      <c r="D20039" s="7"/>
      <c r="P20039" s="14"/>
      <c r="Q20039" s="13"/>
    </row>
    <row r="20040" spans="3:17" x14ac:dyDescent="0.25">
      <c r="C20040" s="12"/>
      <c r="D20040" s="7"/>
      <c r="P20040" s="14"/>
      <c r="Q20040" s="13"/>
    </row>
    <row r="20041" spans="3:17" x14ac:dyDescent="0.25">
      <c r="C20041" s="12"/>
      <c r="D20041" s="7"/>
      <c r="P20041" s="14"/>
      <c r="Q20041" s="13"/>
    </row>
    <row r="20042" spans="3:17" x14ac:dyDescent="0.25">
      <c r="C20042" s="12"/>
      <c r="D20042" s="7"/>
      <c r="P20042" s="14"/>
      <c r="Q20042" s="13"/>
    </row>
    <row r="20043" spans="3:17" x14ac:dyDescent="0.25">
      <c r="C20043" s="12"/>
      <c r="D20043" s="7"/>
      <c r="P20043" s="14"/>
      <c r="Q20043" s="13"/>
    </row>
    <row r="20044" spans="3:17" x14ac:dyDescent="0.25">
      <c r="C20044" s="12"/>
      <c r="D20044" s="7"/>
      <c r="P20044" s="14"/>
      <c r="Q20044" s="13"/>
    </row>
    <row r="20045" spans="3:17" x14ac:dyDescent="0.25">
      <c r="C20045" s="12"/>
      <c r="D20045" s="7"/>
      <c r="P20045" s="14"/>
      <c r="Q20045" s="13"/>
    </row>
    <row r="20046" spans="3:17" x14ac:dyDescent="0.25">
      <c r="C20046" s="12"/>
      <c r="D20046" s="7"/>
      <c r="P20046" s="14"/>
      <c r="Q20046" s="13"/>
    </row>
    <row r="20047" spans="3:17" x14ac:dyDescent="0.25">
      <c r="C20047" s="12"/>
      <c r="D20047" s="7"/>
      <c r="P20047" s="14"/>
      <c r="Q20047" s="13"/>
    </row>
    <row r="20048" spans="3:17" x14ac:dyDescent="0.25">
      <c r="C20048" s="12"/>
      <c r="D20048" s="7"/>
      <c r="P20048" s="14"/>
      <c r="Q20048" s="13"/>
    </row>
    <row r="20049" spans="3:17" x14ac:dyDescent="0.25">
      <c r="C20049" s="12"/>
      <c r="D20049" s="7"/>
      <c r="P20049" s="14"/>
      <c r="Q20049" s="13"/>
    </row>
    <row r="20050" spans="3:17" x14ac:dyDescent="0.25">
      <c r="C20050" s="12"/>
      <c r="D20050" s="7"/>
      <c r="P20050" s="14"/>
      <c r="Q20050" s="13"/>
    </row>
    <row r="20051" spans="3:17" x14ac:dyDescent="0.25">
      <c r="C20051" s="12"/>
      <c r="D20051" s="7"/>
      <c r="P20051" s="14"/>
      <c r="Q20051" s="13"/>
    </row>
    <row r="20052" spans="3:17" x14ac:dyDescent="0.25">
      <c r="C20052" s="12"/>
      <c r="D20052" s="7"/>
      <c r="P20052" s="14"/>
      <c r="Q20052" s="13"/>
    </row>
    <row r="20053" spans="3:17" x14ac:dyDescent="0.25">
      <c r="C20053" s="12"/>
      <c r="D20053" s="7"/>
      <c r="P20053" s="14"/>
      <c r="Q20053" s="13"/>
    </row>
    <row r="20054" spans="3:17" x14ac:dyDescent="0.25">
      <c r="C20054" s="12"/>
      <c r="D20054" s="7"/>
      <c r="P20054" s="14"/>
      <c r="Q20054" s="13"/>
    </row>
    <row r="20055" spans="3:17" x14ac:dyDescent="0.25">
      <c r="C20055" s="12"/>
      <c r="D20055" s="7"/>
      <c r="P20055" s="14"/>
      <c r="Q20055" s="13"/>
    </row>
    <row r="20056" spans="3:17" x14ac:dyDescent="0.25">
      <c r="C20056" s="12"/>
      <c r="D20056" s="7"/>
      <c r="P20056" s="14"/>
      <c r="Q20056" s="13"/>
    </row>
    <row r="20057" spans="3:17" x14ac:dyDescent="0.25">
      <c r="C20057" s="12"/>
      <c r="D20057" s="7"/>
      <c r="P20057" s="14"/>
      <c r="Q20057" s="13"/>
    </row>
    <row r="20058" spans="3:17" x14ac:dyDescent="0.25">
      <c r="C20058" s="12"/>
      <c r="D20058" s="7"/>
      <c r="P20058" s="14"/>
      <c r="Q20058" s="13"/>
    </row>
    <row r="20059" spans="3:17" x14ac:dyDescent="0.25">
      <c r="C20059" s="12"/>
      <c r="D20059" s="7"/>
      <c r="P20059" s="14"/>
      <c r="Q20059" s="13"/>
    </row>
    <row r="20060" spans="3:17" x14ac:dyDescent="0.25">
      <c r="C20060" s="12"/>
      <c r="D20060" s="7"/>
      <c r="P20060" s="14"/>
      <c r="Q20060" s="13"/>
    </row>
    <row r="20061" spans="3:17" x14ac:dyDescent="0.25">
      <c r="C20061" s="12"/>
      <c r="D20061" s="7"/>
      <c r="P20061" s="14"/>
      <c r="Q20061" s="13"/>
    </row>
    <row r="20062" spans="3:17" x14ac:dyDescent="0.25">
      <c r="C20062" s="12"/>
      <c r="D20062" s="7"/>
      <c r="P20062" s="14"/>
      <c r="Q20062" s="13"/>
    </row>
    <row r="20063" spans="3:17" x14ac:dyDescent="0.25">
      <c r="C20063" s="12"/>
      <c r="D20063" s="7"/>
      <c r="P20063" s="14"/>
      <c r="Q20063" s="13"/>
    </row>
    <row r="20064" spans="3:17" x14ac:dyDescent="0.25">
      <c r="C20064" s="12"/>
      <c r="D20064" s="7"/>
      <c r="P20064" s="14"/>
      <c r="Q20064" s="13"/>
    </row>
    <row r="20065" spans="3:17" x14ac:dyDescent="0.25">
      <c r="C20065" s="12"/>
      <c r="D20065" s="7"/>
      <c r="P20065" s="14"/>
      <c r="Q20065" s="13"/>
    </row>
    <row r="20066" spans="3:17" x14ac:dyDescent="0.25">
      <c r="C20066" s="12"/>
      <c r="D20066" s="7"/>
      <c r="P20066" s="14"/>
      <c r="Q20066" s="13"/>
    </row>
    <row r="20067" spans="3:17" x14ac:dyDescent="0.25">
      <c r="C20067" s="12"/>
      <c r="D20067" s="7"/>
      <c r="P20067" s="14"/>
      <c r="Q20067" s="13"/>
    </row>
    <row r="20068" spans="3:17" x14ac:dyDescent="0.25">
      <c r="C20068" s="12"/>
      <c r="D20068" s="7"/>
      <c r="P20068" s="14"/>
      <c r="Q20068" s="13"/>
    </row>
    <row r="20069" spans="3:17" x14ac:dyDescent="0.25">
      <c r="C20069" s="12"/>
      <c r="D20069" s="7"/>
      <c r="P20069" s="14"/>
      <c r="Q20069" s="13"/>
    </row>
    <row r="20070" spans="3:17" x14ac:dyDescent="0.25">
      <c r="C20070" s="12"/>
      <c r="D20070" s="7"/>
      <c r="P20070" s="14"/>
      <c r="Q20070" s="13"/>
    </row>
    <row r="20071" spans="3:17" x14ac:dyDescent="0.25">
      <c r="C20071" s="12"/>
      <c r="D20071" s="7"/>
      <c r="P20071" s="14"/>
      <c r="Q20071" s="13"/>
    </row>
    <row r="20072" spans="3:17" x14ac:dyDescent="0.25">
      <c r="C20072" s="12"/>
      <c r="D20072" s="7"/>
      <c r="P20072" s="14"/>
      <c r="Q20072" s="13"/>
    </row>
    <row r="20073" spans="3:17" x14ac:dyDescent="0.25">
      <c r="C20073" s="12"/>
      <c r="D20073" s="7"/>
      <c r="P20073" s="14"/>
      <c r="Q20073" s="13"/>
    </row>
    <row r="20074" spans="3:17" x14ac:dyDescent="0.25">
      <c r="C20074" s="12"/>
      <c r="D20074" s="7"/>
      <c r="P20074" s="14"/>
      <c r="Q20074" s="13"/>
    </row>
    <row r="20075" spans="3:17" x14ac:dyDescent="0.25">
      <c r="C20075" s="12"/>
      <c r="D20075" s="7"/>
      <c r="P20075" s="14"/>
      <c r="Q20075" s="13"/>
    </row>
    <row r="20076" spans="3:17" x14ac:dyDescent="0.25">
      <c r="C20076" s="12"/>
      <c r="D20076" s="7"/>
      <c r="P20076" s="14"/>
      <c r="Q20076" s="13"/>
    </row>
    <row r="20077" spans="3:17" x14ac:dyDescent="0.25">
      <c r="C20077" s="12"/>
      <c r="D20077" s="7"/>
      <c r="P20077" s="14"/>
      <c r="Q20077" s="13"/>
    </row>
    <row r="20078" spans="3:17" x14ac:dyDescent="0.25">
      <c r="C20078" s="12"/>
      <c r="D20078" s="7"/>
      <c r="P20078" s="14"/>
      <c r="Q20078" s="13"/>
    </row>
    <row r="20079" spans="3:17" x14ac:dyDescent="0.25">
      <c r="C20079" s="12"/>
      <c r="D20079" s="7"/>
      <c r="P20079" s="14"/>
      <c r="Q20079" s="13"/>
    </row>
    <row r="20080" spans="3:17" x14ac:dyDescent="0.25">
      <c r="C20080" s="12"/>
      <c r="D20080" s="7"/>
      <c r="P20080" s="14"/>
      <c r="Q20080" s="13"/>
    </row>
    <row r="20081" spans="3:17" x14ac:dyDescent="0.25">
      <c r="C20081" s="12"/>
      <c r="D20081" s="7"/>
      <c r="P20081" s="14"/>
      <c r="Q20081" s="13"/>
    </row>
    <row r="20082" spans="3:17" x14ac:dyDescent="0.25">
      <c r="C20082" s="12"/>
      <c r="D20082" s="7"/>
      <c r="P20082" s="14"/>
      <c r="Q20082" s="13"/>
    </row>
    <row r="20083" spans="3:17" x14ac:dyDescent="0.25">
      <c r="C20083" s="12"/>
      <c r="D20083" s="7"/>
      <c r="P20083" s="14"/>
      <c r="Q20083" s="13"/>
    </row>
    <row r="20084" spans="3:17" x14ac:dyDescent="0.25">
      <c r="C20084" s="12"/>
      <c r="D20084" s="7"/>
      <c r="P20084" s="14"/>
      <c r="Q20084" s="13"/>
    </row>
    <row r="20085" spans="3:17" x14ac:dyDescent="0.25">
      <c r="C20085" s="12"/>
      <c r="D20085" s="7"/>
      <c r="P20085" s="14"/>
      <c r="Q20085" s="13"/>
    </row>
    <row r="20086" spans="3:17" x14ac:dyDescent="0.25">
      <c r="C20086" s="12"/>
      <c r="D20086" s="7"/>
      <c r="P20086" s="14"/>
      <c r="Q20086" s="13"/>
    </row>
    <row r="20087" spans="3:17" x14ac:dyDescent="0.25">
      <c r="C20087" s="12"/>
      <c r="D20087" s="7"/>
      <c r="P20087" s="14"/>
      <c r="Q20087" s="13"/>
    </row>
    <row r="20088" spans="3:17" x14ac:dyDescent="0.25">
      <c r="C20088" s="12"/>
      <c r="D20088" s="7"/>
      <c r="P20088" s="14"/>
      <c r="Q20088" s="13"/>
    </row>
    <row r="20089" spans="3:17" x14ac:dyDescent="0.25">
      <c r="C20089" s="12"/>
      <c r="D20089" s="7"/>
      <c r="P20089" s="14"/>
      <c r="Q20089" s="13"/>
    </row>
    <row r="20090" spans="3:17" x14ac:dyDescent="0.25">
      <c r="C20090" s="12"/>
      <c r="D20090" s="7"/>
      <c r="P20090" s="14"/>
      <c r="Q20090" s="13"/>
    </row>
    <row r="20091" spans="3:17" x14ac:dyDescent="0.25">
      <c r="C20091" s="12"/>
      <c r="D20091" s="7"/>
      <c r="P20091" s="14"/>
      <c r="Q20091" s="13"/>
    </row>
    <row r="20092" spans="3:17" x14ac:dyDescent="0.25">
      <c r="C20092" s="12"/>
      <c r="D20092" s="7"/>
      <c r="P20092" s="14"/>
      <c r="Q20092" s="13"/>
    </row>
    <row r="20093" spans="3:17" x14ac:dyDescent="0.25">
      <c r="C20093" s="12"/>
      <c r="D20093" s="7"/>
      <c r="P20093" s="14"/>
      <c r="Q20093" s="13"/>
    </row>
    <row r="20094" spans="3:17" x14ac:dyDescent="0.25">
      <c r="C20094" s="12"/>
      <c r="D20094" s="7"/>
      <c r="P20094" s="14"/>
      <c r="Q20094" s="13"/>
    </row>
    <row r="20095" spans="3:17" x14ac:dyDescent="0.25">
      <c r="C20095" s="12"/>
      <c r="D20095" s="7"/>
      <c r="P20095" s="14"/>
      <c r="Q20095" s="13"/>
    </row>
    <row r="20096" spans="3:17" x14ac:dyDescent="0.25">
      <c r="C20096" s="12"/>
      <c r="D20096" s="7"/>
      <c r="P20096" s="14"/>
      <c r="Q20096" s="13"/>
    </row>
    <row r="20097" spans="3:17" x14ac:dyDescent="0.25">
      <c r="C20097" s="12"/>
      <c r="D20097" s="7"/>
      <c r="P20097" s="14"/>
      <c r="Q20097" s="13"/>
    </row>
    <row r="20098" spans="3:17" x14ac:dyDescent="0.25">
      <c r="C20098" s="12"/>
      <c r="D20098" s="7"/>
      <c r="P20098" s="14"/>
      <c r="Q20098" s="13"/>
    </row>
    <row r="20099" spans="3:17" x14ac:dyDescent="0.25">
      <c r="C20099" s="12"/>
      <c r="D20099" s="7"/>
      <c r="P20099" s="14"/>
      <c r="Q20099" s="13"/>
    </row>
    <row r="20100" spans="3:17" x14ac:dyDescent="0.25">
      <c r="C20100" s="12"/>
      <c r="D20100" s="7"/>
      <c r="P20100" s="14"/>
      <c r="Q20100" s="13"/>
    </row>
    <row r="20101" spans="3:17" x14ac:dyDescent="0.25">
      <c r="C20101" s="12"/>
      <c r="D20101" s="7"/>
      <c r="P20101" s="14"/>
      <c r="Q20101" s="13"/>
    </row>
    <row r="20102" spans="3:17" x14ac:dyDescent="0.25">
      <c r="C20102" s="12"/>
      <c r="D20102" s="7"/>
      <c r="P20102" s="14"/>
      <c r="Q20102" s="13"/>
    </row>
    <row r="20103" spans="3:17" x14ac:dyDescent="0.25">
      <c r="C20103" s="12"/>
      <c r="D20103" s="7"/>
      <c r="P20103" s="14"/>
      <c r="Q20103" s="13"/>
    </row>
    <row r="20104" spans="3:17" x14ac:dyDescent="0.25">
      <c r="C20104" s="12"/>
      <c r="D20104" s="7"/>
      <c r="P20104" s="14"/>
      <c r="Q20104" s="13"/>
    </row>
    <row r="20105" spans="3:17" x14ac:dyDescent="0.25">
      <c r="C20105" s="12"/>
      <c r="D20105" s="7"/>
      <c r="P20105" s="14"/>
      <c r="Q20105" s="13"/>
    </row>
    <row r="20106" spans="3:17" x14ac:dyDescent="0.25">
      <c r="C20106" s="12"/>
      <c r="D20106" s="7"/>
      <c r="P20106" s="14"/>
      <c r="Q20106" s="13"/>
    </row>
    <row r="20107" spans="3:17" x14ac:dyDescent="0.25">
      <c r="C20107" s="12"/>
      <c r="D20107" s="7"/>
      <c r="P20107" s="14"/>
      <c r="Q20107" s="13"/>
    </row>
    <row r="20108" spans="3:17" x14ac:dyDescent="0.25">
      <c r="C20108" s="12"/>
      <c r="D20108" s="7"/>
      <c r="P20108" s="14"/>
      <c r="Q20108" s="13"/>
    </row>
    <row r="20109" spans="3:17" x14ac:dyDescent="0.25">
      <c r="C20109" s="12"/>
      <c r="D20109" s="7"/>
      <c r="P20109" s="14"/>
      <c r="Q20109" s="13"/>
    </row>
    <row r="20110" spans="3:17" x14ac:dyDescent="0.25">
      <c r="C20110" s="12"/>
      <c r="D20110" s="7"/>
      <c r="P20110" s="14"/>
      <c r="Q20110" s="13"/>
    </row>
    <row r="20111" spans="3:17" x14ac:dyDescent="0.25">
      <c r="C20111" s="12"/>
      <c r="D20111" s="7"/>
      <c r="P20111" s="14"/>
      <c r="Q20111" s="13"/>
    </row>
    <row r="20112" spans="3:17" x14ac:dyDescent="0.25">
      <c r="C20112" s="12"/>
      <c r="D20112" s="7"/>
      <c r="P20112" s="14"/>
      <c r="Q20112" s="13"/>
    </row>
    <row r="20113" spans="3:17" x14ac:dyDescent="0.25">
      <c r="C20113" s="12"/>
      <c r="D20113" s="7"/>
      <c r="P20113" s="14"/>
      <c r="Q20113" s="13"/>
    </row>
    <row r="20114" spans="3:17" x14ac:dyDescent="0.25">
      <c r="C20114" s="12"/>
      <c r="D20114" s="7"/>
      <c r="P20114" s="14"/>
      <c r="Q20114" s="13"/>
    </row>
    <row r="20115" spans="3:17" x14ac:dyDescent="0.25">
      <c r="C20115" s="12"/>
      <c r="D20115" s="7"/>
      <c r="P20115" s="14"/>
      <c r="Q20115" s="13"/>
    </row>
    <row r="20116" spans="3:17" x14ac:dyDescent="0.25">
      <c r="C20116" s="12"/>
      <c r="D20116" s="7"/>
      <c r="P20116" s="14"/>
      <c r="Q20116" s="13"/>
    </row>
    <row r="20117" spans="3:17" x14ac:dyDescent="0.25">
      <c r="C20117" s="12"/>
      <c r="D20117" s="7"/>
      <c r="P20117" s="14"/>
      <c r="Q20117" s="13"/>
    </row>
    <row r="20118" spans="3:17" x14ac:dyDescent="0.25">
      <c r="C20118" s="12"/>
      <c r="D20118" s="7"/>
      <c r="P20118" s="14"/>
      <c r="Q20118" s="13"/>
    </row>
    <row r="20119" spans="3:17" x14ac:dyDescent="0.25">
      <c r="C20119" s="12"/>
      <c r="D20119" s="7"/>
      <c r="P20119" s="14"/>
      <c r="Q20119" s="13"/>
    </row>
    <row r="20120" spans="3:17" x14ac:dyDescent="0.25">
      <c r="C20120" s="12"/>
      <c r="D20120" s="7"/>
      <c r="P20120" s="14"/>
      <c r="Q20120" s="13"/>
    </row>
    <row r="20121" spans="3:17" x14ac:dyDescent="0.25">
      <c r="C20121" s="12"/>
      <c r="D20121" s="7"/>
      <c r="P20121" s="14"/>
      <c r="Q20121" s="13"/>
    </row>
    <row r="20122" spans="3:17" x14ac:dyDescent="0.25">
      <c r="C20122" s="12"/>
      <c r="D20122" s="7"/>
      <c r="P20122" s="14"/>
      <c r="Q20122" s="13"/>
    </row>
    <row r="20123" spans="3:17" x14ac:dyDescent="0.25">
      <c r="C20123" s="12"/>
      <c r="D20123" s="7"/>
      <c r="P20123" s="14"/>
      <c r="Q20123" s="13"/>
    </row>
    <row r="20124" spans="3:17" x14ac:dyDescent="0.25">
      <c r="C20124" s="12"/>
      <c r="D20124" s="7"/>
      <c r="P20124" s="14"/>
      <c r="Q20124" s="13"/>
    </row>
    <row r="20125" spans="3:17" x14ac:dyDescent="0.25">
      <c r="C20125" s="12"/>
      <c r="D20125" s="7"/>
      <c r="P20125" s="14"/>
      <c r="Q20125" s="13"/>
    </row>
    <row r="20126" spans="3:17" x14ac:dyDescent="0.25">
      <c r="C20126" s="12"/>
      <c r="D20126" s="7"/>
      <c r="P20126" s="14"/>
      <c r="Q20126" s="13"/>
    </row>
    <row r="20127" spans="3:17" x14ac:dyDescent="0.25">
      <c r="C20127" s="12"/>
      <c r="D20127" s="7"/>
      <c r="P20127" s="14"/>
      <c r="Q20127" s="13"/>
    </row>
    <row r="20128" spans="3:17" x14ac:dyDescent="0.25">
      <c r="C20128" s="12"/>
      <c r="D20128" s="7"/>
      <c r="P20128" s="14"/>
      <c r="Q20128" s="13"/>
    </row>
    <row r="20129" spans="3:17" x14ac:dyDescent="0.25">
      <c r="C20129" s="12"/>
      <c r="D20129" s="7"/>
      <c r="P20129" s="14"/>
      <c r="Q20129" s="13"/>
    </row>
    <row r="20130" spans="3:17" x14ac:dyDescent="0.25">
      <c r="C20130" s="12"/>
      <c r="D20130" s="7"/>
      <c r="P20130" s="14"/>
      <c r="Q20130" s="13"/>
    </row>
    <row r="20131" spans="3:17" x14ac:dyDescent="0.25">
      <c r="C20131" s="12"/>
      <c r="D20131" s="7"/>
      <c r="P20131" s="14"/>
      <c r="Q20131" s="13"/>
    </row>
    <row r="20132" spans="3:17" x14ac:dyDescent="0.25">
      <c r="C20132" s="12"/>
      <c r="D20132" s="7"/>
      <c r="P20132" s="14"/>
      <c r="Q20132" s="13"/>
    </row>
    <row r="20133" spans="3:17" x14ac:dyDescent="0.25">
      <c r="C20133" s="12"/>
      <c r="D20133" s="7"/>
      <c r="P20133" s="14"/>
      <c r="Q20133" s="13"/>
    </row>
    <row r="20134" spans="3:17" x14ac:dyDescent="0.25">
      <c r="C20134" s="12"/>
      <c r="D20134" s="7"/>
      <c r="P20134" s="14"/>
      <c r="Q20134" s="13"/>
    </row>
    <row r="20135" spans="3:17" x14ac:dyDescent="0.25">
      <c r="C20135" s="12"/>
      <c r="D20135" s="7"/>
      <c r="P20135" s="14"/>
      <c r="Q20135" s="13"/>
    </row>
    <row r="20136" spans="3:17" x14ac:dyDescent="0.25">
      <c r="C20136" s="12"/>
      <c r="D20136" s="7"/>
      <c r="P20136" s="14"/>
      <c r="Q20136" s="13"/>
    </row>
    <row r="20137" spans="3:17" x14ac:dyDescent="0.25">
      <c r="C20137" s="12"/>
      <c r="D20137" s="7"/>
      <c r="P20137" s="14"/>
      <c r="Q20137" s="13"/>
    </row>
    <row r="20138" spans="3:17" x14ac:dyDescent="0.25">
      <c r="C20138" s="12"/>
      <c r="D20138" s="7"/>
      <c r="P20138" s="14"/>
      <c r="Q20138" s="13"/>
    </row>
    <row r="20139" spans="3:17" x14ac:dyDescent="0.25">
      <c r="C20139" s="12"/>
      <c r="D20139" s="7"/>
      <c r="P20139" s="14"/>
      <c r="Q20139" s="13"/>
    </row>
    <row r="20140" spans="3:17" x14ac:dyDescent="0.25">
      <c r="C20140" s="12"/>
      <c r="D20140" s="7"/>
      <c r="P20140" s="14"/>
      <c r="Q20140" s="13"/>
    </row>
    <row r="20141" spans="3:17" x14ac:dyDescent="0.25">
      <c r="C20141" s="12"/>
      <c r="D20141" s="7"/>
      <c r="P20141" s="14"/>
      <c r="Q20141" s="13"/>
    </row>
    <row r="20142" spans="3:17" x14ac:dyDescent="0.25">
      <c r="C20142" s="12"/>
      <c r="D20142" s="7"/>
      <c r="P20142" s="14"/>
      <c r="Q20142" s="13"/>
    </row>
    <row r="20143" spans="3:17" x14ac:dyDescent="0.25">
      <c r="C20143" s="12"/>
      <c r="D20143" s="7"/>
      <c r="P20143" s="14"/>
      <c r="Q20143" s="13"/>
    </row>
    <row r="20144" spans="3:17" x14ac:dyDescent="0.25">
      <c r="C20144" s="12"/>
      <c r="D20144" s="7"/>
      <c r="P20144" s="14"/>
      <c r="Q20144" s="13"/>
    </row>
    <row r="20145" spans="3:17" x14ac:dyDescent="0.25">
      <c r="C20145" s="12"/>
      <c r="D20145" s="7"/>
      <c r="P20145" s="14"/>
      <c r="Q20145" s="13"/>
    </row>
    <row r="20146" spans="3:17" x14ac:dyDescent="0.25">
      <c r="C20146" s="12"/>
      <c r="D20146" s="7"/>
      <c r="P20146" s="14"/>
      <c r="Q20146" s="13"/>
    </row>
    <row r="20147" spans="3:17" x14ac:dyDescent="0.25">
      <c r="C20147" s="12"/>
      <c r="D20147" s="7"/>
      <c r="P20147" s="14"/>
      <c r="Q20147" s="13"/>
    </row>
    <row r="20148" spans="3:17" x14ac:dyDescent="0.25">
      <c r="C20148" s="12"/>
      <c r="D20148" s="7"/>
      <c r="P20148" s="14"/>
      <c r="Q20148" s="13"/>
    </row>
    <row r="20149" spans="3:17" x14ac:dyDescent="0.25">
      <c r="C20149" s="12"/>
      <c r="D20149" s="7"/>
      <c r="P20149" s="14"/>
      <c r="Q20149" s="13"/>
    </row>
    <row r="20150" spans="3:17" x14ac:dyDescent="0.25">
      <c r="C20150" s="12"/>
      <c r="D20150" s="7"/>
      <c r="P20150" s="14"/>
      <c r="Q20150" s="13"/>
    </row>
    <row r="20151" spans="3:17" x14ac:dyDescent="0.25">
      <c r="C20151" s="12"/>
      <c r="D20151" s="7"/>
      <c r="P20151" s="14"/>
      <c r="Q20151" s="13"/>
    </row>
    <row r="20152" spans="3:17" x14ac:dyDescent="0.25">
      <c r="C20152" s="12"/>
      <c r="D20152" s="7"/>
      <c r="P20152" s="14"/>
      <c r="Q20152" s="13"/>
    </row>
    <row r="20153" spans="3:17" x14ac:dyDescent="0.25">
      <c r="C20153" s="12"/>
      <c r="D20153" s="7"/>
      <c r="P20153" s="14"/>
      <c r="Q20153" s="13"/>
    </row>
    <row r="20154" spans="3:17" x14ac:dyDescent="0.25">
      <c r="C20154" s="12"/>
      <c r="D20154" s="7"/>
      <c r="P20154" s="14"/>
      <c r="Q20154" s="13"/>
    </row>
    <row r="20155" spans="3:17" x14ac:dyDescent="0.25">
      <c r="C20155" s="12"/>
      <c r="D20155" s="7"/>
      <c r="P20155" s="14"/>
      <c r="Q20155" s="13"/>
    </row>
    <row r="20156" spans="3:17" x14ac:dyDescent="0.25">
      <c r="C20156" s="12"/>
      <c r="D20156" s="7"/>
      <c r="P20156" s="14"/>
      <c r="Q20156" s="13"/>
    </row>
    <row r="20157" spans="3:17" x14ac:dyDescent="0.25">
      <c r="C20157" s="12"/>
      <c r="D20157" s="7"/>
      <c r="P20157" s="14"/>
      <c r="Q20157" s="13"/>
    </row>
    <row r="20158" spans="3:17" x14ac:dyDescent="0.25">
      <c r="C20158" s="12"/>
      <c r="D20158" s="7"/>
      <c r="P20158" s="14"/>
      <c r="Q20158" s="13"/>
    </row>
    <row r="20159" spans="3:17" x14ac:dyDescent="0.25">
      <c r="C20159" s="12"/>
      <c r="D20159" s="7"/>
      <c r="P20159" s="14"/>
      <c r="Q20159" s="13"/>
    </row>
    <row r="20160" spans="3:17" x14ac:dyDescent="0.25">
      <c r="C20160" s="12"/>
      <c r="D20160" s="7"/>
      <c r="P20160" s="14"/>
      <c r="Q20160" s="13"/>
    </row>
    <row r="20161" spans="3:17" x14ac:dyDescent="0.25">
      <c r="C20161" s="12"/>
      <c r="D20161" s="7"/>
      <c r="P20161" s="14"/>
      <c r="Q20161" s="13"/>
    </row>
    <row r="20162" spans="3:17" x14ac:dyDescent="0.25">
      <c r="C20162" s="12"/>
      <c r="D20162" s="7"/>
      <c r="P20162" s="14"/>
      <c r="Q20162" s="13"/>
    </row>
    <row r="20163" spans="3:17" x14ac:dyDescent="0.25">
      <c r="C20163" s="12"/>
      <c r="D20163" s="7"/>
      <c r="P20163" s="14"/>
      <c r="Q20163" s="13"/>
    </row>
    <row r="20164" spans="3:17" x14ac:dyDescent="0.25">
      <c r="C20164" s="12"/>
      <c r="D20164" s="7"/>
      <c r="P20164" s="14"/>
      <c r="Q20164" s="13"/>
    </row>
    <row r="20165" spans="3:17" x14ac:dyDescent="0.25">
      <c r="C20165" s="12"/>
      <c r="D20165" s="7"/>
      <c r="P20165" s="14"/>
      <c r="Q20165" s="13"/>
    </row>
    <row r="20166" spans="3:17" x14ac:dyDescent="0.25">
      <c r="C20166" s="12"/>
      <c r="D20166" s="7"/>
      <c r="P20166" s="14"/>
      <c r="Q20166" s="13"/>
    </row>
    <row r="20167" spans="3:17" x14ac:dyDescent="0.25">
      <c r="C20167" s="12"/>
      <c r="D20167" s="7"/>
      <c r="P20167" s="14"/>
      <c r="Q20167" s="13"/>
    </row>
    <row r="20168" spans="3:17" x14ac:dyDescent="0.25">
      <c r="C20168" s="12"/>
      <c r="D20168" s="7"/>
      <c r="P20168" s="14"/>
      <c r="Q20168" s="13"/>
    </row>
    <row r="20169" spans="3:17" x14ac:dyDescent="0.25">
      <c r="C20169" s="12"/>
      <c r="D20169" s="7"/>
      <c r="P20169" s="14"/>
      <c r="Q20169" s="13"/>
    </row>
    <row r="20170" spans="3:17" x14ac:dyDescent="0.25">
      <c r="C20170" s="12"/>
      <c r="D20170" s="7"/>
      <c r="P20170" s="14"/>
      <c r="Q20170" s="13"/>
    </row>
    <row r="20171" spans="3:17" x14ac:dyDescent="0.25">
      <c r="C20171" s="12"/>
      <c r="D20171" s="7"/>
      <c r="P20171" s="14"/>
      <c r="Q20171" s="13"/>
    </row>
    <row r="20172" spans="3:17" x14ac:dyDescent="0.25">
      <c r="C20172" s="12"/>
      <c r="D20172" s="7"/>
      <c r="P20172" s="14"/>
      <c r="Q20172" s="13"/>
    </row>
    <row r="20173" spans="3:17" x14ac:dyDescent="0.25">
      <c r="C20173" s="12"/>
      <c r="D20173" s="7"/>
      <c r="P20173" s="14"/>
      <c r="Q20173" s="13"/>
    </row>
    <row r="20174" spans="3:17" x14ac:dyDescent="0.25">
      <c r="C20174" s="12"/>
      <c r="D20174" s="7"/>
      <c r="P20174" s="14"/>
      <c r="Q20174" s="13"/>
    </row>
    <row r="20175" spans="3:17" x14ac:dyDescent="0.25">
      <c r="C20175" s="12"/>
      <c r="D20175" s="7"/>
      <c r="P20175" s="14"/>
      <c r="Q20175" s="13"/>
    </row>
    <row r="20176" spans="3:17" x14ac:dyDescent="0.25">
      <c r="C20176" s="12"/>
      <c r="D20176" s="7"/>
      <c r="P20176" s="14"/>
      <c r="Q20176" s="13"/>
    </row>
    <row r="20177" spans="3:17" x14ac:dyDescent="0.25">
      <c r="C20177" s="12"/>
      <c r="D20177" s="7"/>
      <c r="P20177" s="14"/>
      <c r="Q20177" s="13"/>
    </row>
    <row r="20178" spans="3:17" x14ac:dyDescent="0.25">
      <c r="C20178" s="12"/>
      <c r="D20178" s="7"/>
      <c r="P20178" s="14"/>
      <c r="Q20178" s="13"/>
    </row>
    <row r="20179" spans="3:17" x14ac:dyDescent="0.25">
      <c r="C20179" s="12"/>
      <c r="D20179" s="7"/>
      <c r="P20179" s="14"/>
      <c r="Q20179" s="13"/>
    </row>
    <row r="20180" spans="3:17" x14ac:dyDescent="0.25">
      <c r="C20180" s="12"/>
      <c r="D20180" s="7"/>
      <c r="P20180" s="14"/>
      <c r="Q20180" s="13"/>
    </row>
    <row r="20181" spans="3:17" x14ac:dyDescent="0.25">
      <c r="C20181" s="12"/>
      <c r="D20181" s="7"/>
      <c r="P20181" s="14"/>
      <c r="Q20181" s="13"/>
    </row>
    <row r="20182" spans="3:17" x14ac:dyDescent="0.25">
      <c r="C20182" s="12"/>
      <c r="D20182" s="7"/>
      <c r="P20182" s="14"/>
      <c r="Q20182" s="13"/>
    </row>
    <row r="20183" spans="3:17" x14ac:dyDescent="0.25">
      <c r="C20183" s="12"/>
      <c r="D20183" s="7"/>
      <c r="P20183" s="14"/>
      <c r="Q20183" s="13"/>
    </row>
    <row r="20184" spans="3:17" x14ac:dyDescent="0.25">
      <c r="C20184" s="12"/>
      <c r="D20184" s="7"/>
      <c r="P20184" s="14"/>
      <c r="Q20184" s="13"/>
    </row>
    <row r="20185" spans="3:17" x14ac:dyDescent="0.25">
      <c r="C20185" s="12"/>
      <c r="D20185" s="7"/>
      <c r="P20185" s="14"/>
      <c r="Q20185" s="13"/>
    </row>
    <row r="20186" spans="3:17" x14ac:dyDescent="0.25">
      <c r="C20186" s="12"/>
      <c r="D20186" s="7"/>
      <c r="P20186" s="14"/>
      <c r="Q20186" s="13"/>
    </row>
    <row r="20187" spans="3:17" x14ac:dyDescent="0.25">
      <c r="C20187" s="12"/>
      <c r="D20187" s="7"/>
      <c r="P20187" s="14"/>
      <c r="Q20187" s="13"/>
    </row>
    <row r="20188" spans="3:17" x14ac:dyDescent="0.25">
      <c r="C20188" s="12"/>
      <c r="D20188" s="7"/>
      <c r="P20188" s="14"/>
      <c r="Q20188" s="13"/>
    </row>
    <row r="20189" spans="3:17" x14ac:dyDescent="0.25">
      <c r="C20189" s="12"/>
      <c r="D20189" s="7"/>
      <c r="P20189" s="14"/>
      <c r="Q20189" s="13"/>
    </row>
    <row r="20190" spans="3:17" x14ac:dyDescent="0.25">
      <c r="C20190" s="12"/>
      <c r="D20190" s="7"/>
      <c r="P20190" s="14"/>
      <c r="Q20190" s="13"/>
    </row>
    <row r="20191" spans="3:17" x14ac:dyDescent="0.25">
      <c r="C20191" s="12"/>
      <c r="D20191" s="7"/>
      <c r="P20191" s="14"/>
      <c r="Q20191" s="13"/>
    </row>
    <row r="20192" spans="3:17" x14ac:dyDescent="0.25">
      <c r="C20192" s="12"/>
      <c r="D20192" s="7"/>
      <c r="P20192" s="14"/>
      <c r="Q20192" s="13"/>
    </row>
    <row r="20193" spans="3:17" x14ac:dyDescent="0.25">
      <c r="C20193" s="12"/>
      <c r="D20193" s="7"/>
      <c r="P20193" s="14"/>
      <c r="Q20193" s="13"/>
    </row>
    <row r="20194" spans="3:17" x14ac:dyDescent="0.25">
      <c r="C20194" s="12"/>
      <c r="D20194" s="7"/>
      <c r="P20194" s="14"/>
      <c r="Q20194" s="13"/>
    </row>
    <row r="20195" spans="3:17" x14ac:dyDescent="0.25">
      <c r="C20195" s="12"/>
      <c r="D20195" s="7"/>
      <c r="P20195" s="14"/>
      <c r="Q20195" s="13"/>
    </row>
    <row r="20196" spans="3:17" x14ac:dyDescent="0.25">
      <c r="C20196" s="12"/>
      <c r="D20196" s="7"/>
      <c r="P20196" s="14"/>
      <c r="Q20196" s="13"/>
    </row>
    <row r="20197" spans="3:17" x14ac:dyDescent="0.25">
      <c r="C20197" s="12"/>
      <c r="D20197" s="7"/>
      <c r="P20197" s="14"/>
      <c r="Q20197" s="13"/>
    </row>
    <row r="20198" spans="3:17" x14ac:dyDescent="0.25">
      <c r="C20198" s="12"/>
      <c r="D20198" s="7"/>
      <c r="P20198" s="14"/>
      <c r="Q20198" s="13"/>
    </row>
    <row r="20199" spans="3:17" x14ac:dyDescent="0.25">
      <c r="C20199" s="12"/>
      <c r="D20199" s="7"/>
      <c r="P20199" s="14"/>
      <c r="Q20199" s="13"/>
    </row>
    <row r="20200" spans="3:17" x14ac:dyDescent="0.25">
      <c r="C20200" s="12"/>
      <c r="D20200" s="7"/>
      <c r="P20200" s="14"/>
      <c r="Q20200" s="13"/>
    </row>
    <row r="20201" spans="3:17" x14ac:dyDescent="0.25">
      <c r="C20201" s="12"/>
      <c r="D20201" s="7"/>
      <c r="P20201" s="14"/>
      <c r="Q20201" s="13"/>
    </row>
    <row r="20202" spans="3:17" x14ac:dyDescent="0.25">
      <c r="C20202" s="12"/>
      <c r="D20202" s="7"/>
      <c r="P20202" s="14"/>
      <c r="Q20202" s="13"/>
    </row>
    <row r="20203" spans="3:17" x14ac:dyDescent="0.25">
      <c r="C20203" s="12"/>
      <c r="D20203" s="7"/>
      <c r="P20203" s="14"/>
      <c r="Q20203" s="13"/>
    </row>
    <row r="20204" spans="3:17" x14ac:dyDescent="0.25">
      <c r="C20204" s="12"/>
      <c r="D20204" s="7"/>
      <c r="P20204" s="14"/>
      <c r="Q20204" s="13"/>
    </row>
    <row r="20205" spans="3:17" x14ac:dyDescent="0.25">
      <c r="C20205" s="12"/>
      <c r="D20205" s="7"/>
      <c r="P20205" s="14"/>
      <c r="Q20205" s="13"/>
    </row>
    <row r="20206" spans="3:17" x14ac:dyDescent="0.25">
      <c r="C20206" s="12"/>
      <c r="D20206" s="7"/>
      <c r="P20206" s="14"/>
      <c r="Q20206" s="13"/>
    </row>
    <row r="20207" spans="3:17" x14ac:dyDescent="0.25">
      <c r="C20207" s="12"/>
      <c r="D20207" s="7"/>
      <c r="P20207" s="14"/>
      <c r="Q20207" s="13"/>
    </row>
    <row r="20208" spans="3:17" x14ac:dyDescent="0.25">
      <c r="C20208" s="12"/>
      <c r="D20208" s="7"/>
      <c r="P20208" s="14"/>
      <c r="Q20208" s="13"/>
    </row>
    <row r="20209" spans="3:17" x14ac:dyDescent="0.25">
      <c r="C20209" s="12"/>
      <c r="D20209" s="7"/>
      <c r="P20209" s="14"/>
      <c r="Q20209" s="13"/>
    </row>
    <row r="20210" spans="3:17" x14ac:dyDescent="0.25">
      <c r="C20210" s="12"/>
      <c r="D20210" s="7"/>
      <c r="P20210" s="14"/>
      <c r="Q20210" s="13"/>
    </row>
    <row r="20211" spans="3:17" x14ac:dyDescent="0.25">
      <c r="C20211" s="12"/>
      <c r="D20211" s="7"/>
      <c r="P20211" s="14"/>
      <c r="Q20211" s="13"/>
    </row>
    <row r="20212" spans="3:17" x14ac:dyDescent="0.25">
      <c r="C20212" s="12"/>
      <c r="D20212" s="7"/>
      <c r="P20212" s="14"/>
      <c r="Q20212" s="13"/>
    </row>
    <row r="20213" spans="3:17" x14ac:dyDescent="0.25">
      <c r="C20213" s="12"/>
      <c r="D20213" s="7"/>
      <c r="P20213" s="14"/>
      <c r="Q20213" s="13"/>
    </row>
    <row r="20214" spans="3:17" x14ac:dyDescent="0.25">
      <c r="C20214" s="12"/>
      <c r="D20214" s="7"/>
      <c r="P20214" s="14"/>
      <c r="Q20214" s="13"/>
    </row>
    <row r="20215" spans="3:17" x14ac:dyDescent="0.25">
      <c r="C20215" s="12"/>
      <c r="D20215" s="7"/>
      <c r="P20215" s="14"/>
      <c r="Q20215" s="13"/>
    </row>
    <row r="20216" spans="3:17" x14ac:dyDescent="0.25">
      <c r="C20216" s="12"/>
      <c r="D20216" s="7"/>
      <c r="P20216" s="14"/>
      <c r="Q20216" s="13"/>
    </row>
    <row r="20217" spans="3:17" x14ac:dyDescent="0.25">
      <c r="C20217" s="12"/>
      <c r="D20217" s="7"/>
      <c r="P20217" s="14"/>
      <c r="Q20217" s="13"/>
    </row>
    <row r="20218" spans="3:17" x14ac:dyDescent="0.25">
      <c r="C20218" s="12"/>
      <c r="D20218" s="7"/>
      <c r="P20218" s="14"/>
      <c r="Q20218" s="13"/>
    </row>
    <row r="20219" spans="3:17" x14ac:dyDescent="0.25">
      <c r="C20219" s="12"/>
      <c r="D20219" s="7"/>
      <c r="P20219" s="14"/>
      <c r="Q20219" s="13"/>
    </row>
    <row r="20220" spans="3:17" x14ac:dyDescent="0.25">
      <c r="C20220" s="12"/>
      <c r="D20220" s="7"/>
      <c r="P20220" s="14"/>
      <c r="Q20220" s="13"/>
    </row>
    <row r="20221" spans="3:17" x14ac:dyDescent="0.25">
      <c r="C20221" s="12"/>
      <c r="D20221" s="7"/>
      <c r="P20221" s="14"/>
      <c r="Q20221" s="13"/>
    </row>
    <row r="20222" spans="3:17" x14ac:dyDescent="0.25">
      <c r="C20222" s="12"/>
      <c r="D20222" s="7"/>
      <c r="P20222" s="14"/>
      <c r="Q20222" s="13"/>
    </row>
    <row r="20223" spans="3:17" x14ac:dyDescent="0.25">
      <c r="C20223" s="12"/>
      <c r="D20223" s="7"/>
      <c r="P20223" s="14"/>
      <c r="Q20223" s="13"/>
    </row>
    <row r="20224" spans="3:17" x14ac:dyDescent="0.25">
      <c r="C20224" s="12"/>
      <c r="D20224" s="7"/>
      <c r="P20224" s="14"/>
      <c r="Q20224" s="13"/>
    </row>
    <row r="20225" spans="3:17" x14ac:dyDescent="0.25">
      <c r="C20225" s="12"/>
      <c r="D20225" s="7"/>
      <c r="P20225" s="14"/>
      <c r="Q20225" s="13"/>
    </row>
    <row r="20226" spans="3:17" x14ac:dyDescent="0.25">
      <c r="C20226" s="12"/>
      <c r="D20226" s="7"/>
      <c r="P20226" s="14"/>
      <c r="Q20226" s="13"/>
    </row>
    <row r="20227" spans="3:17" x14ac:dyDescent="0.25">
      <c r="C20227" s="12"/>
      <c r="D20227" s="7"/>
      <c r="P20227" s="14"/>
      <c r="Q20227" s="13"/>
    </row>
    <row r="20228" spans="3:17" x14ac:dyDescent="0.25">
      <c r="C20228" s="12"/>
      <c r="D20228" s="7"/>
      <c r="P20228" s="14"/>
      <c r="Q20228" s="13"/>
    </row>
    <row r="20229" spans="3:17" x14ac:dyDescent="0.25">
      <c r="C20229" s="12"/>
      <c r="D20229" s="7"/>
      <c r="P20229" s="14"/>
      <c r="Q20229" s="13"/>
    </row>
    <row r="20230" spans="3:17" x14ac:dyDescent="0.25">
      <c r="C20230" s="12"/>
      <c r="D20230" s="7"/>
      <c r="P20230" s="14"/>
      <c r="Q20230" s="13"/>
    </row>
    <row r="20231" spans="3:17" x14ac:dyDescent="0.25">
      <c r="C20231" s="12"/>
      <c r="D20231" s="7"/>
      <c r="P20231" s="14"/>
      <c r="Q20231" s="13"/>
    </row>
    <row r="20232" spans="3:17" x14ac:dyDescent="0.25">
      <c r="C20232" s="12"/>
      <c r="D20232" s="7"/>
      <c r="P20232" s="14"/>
      <c r="Q20232" s="13"/>
    </row>
    <row r="20233" spans="3:17" x14ac:dyDescent="0.25">
      <c r="C20233" s="12"/>
      <c r="D20233" s="7"/>
      <c r="P20233" s="14"/>
      <c r="Q20233" s="13"/>
    </row>
    <row r="20234" spans="3:17" x14ac:dyDescent="0.25">
      <c r="C20234" s="12"/>
      <c r="D20234" s="7"/>
      <c r="P20234" s="14"/>
      <c r="Q20234" s="13"/>
    </row>
    <row r="20235" spans="3:17" x14ac:dyDescent="0.25">
      <c r="C20235" s="12"/>
      <c r="D20235" s="7"/>
      <c r="P20235" s="14"/>
      <c r="Q20235" s="13"/>
    </row>
    <row r="20236" spans="3:17" x14ac:dyDescent="0.25">
      <c r="C20236" s="12"/>
      <c r="D20236" s="7"/>
      <c r="P20236" s="14"/>
      <c r="Q20236" s="13"/>
    </row>
    <row r="20237" spans="3:17" x14ac:dyDescent="0.25">
      <c r="C20237" s="12"/>
      <c r="D20237" s="7"/>
      <c r="P20237" s="14"/>
      <c r="Q20237" s="13"/>
    </row>
    <row r="20238" spans="3:17" x14ac:dyDescent="0.25">
      <c r="C20238" s="12"/>
      <c r="D20238" s="7"/>
      <c r="P20238" s="14"/>
      <c r="Q20238" s="13"/>
    </row>
    <row r="20239" spans="3:17" x14ac:dyDescent="0.25">
      <c r="C20239" s="12"/>
      <c r="D20239" s="7"/>
      <c r="P20239" s="14"/>
      <c r="Q20239" s="13"/>
    </row>
    <row r="20240" spans="3:17" x14ac:dyDescent="0.25">
      <c r="C20240" s="12"/>
      <c r="D20240" s="7"/>
      <c r="P20240" s="14"/>
      <c r="Q20240" s="13"/>
    </row>
    <row r="20241" spans="3:17" x14ac:dyDescent="0.25">
      <c r="C20241" s="12"/>
      <c r="D20241" s="7"/>
      <c r="P20241" s="14"/>
      <c r="Q20241" s="13"/>
    </row>
    <row r="20242" spans="3:17" x14ac:dyDescent="0.25">
      <c r="C20242" s="12"/>
      <c r="D20242" s="7"/>
      <c r="P20242" s="14"/>
      <c r="Q20242" s="13"/>
    </row>
    <row r="20243" spans="3:17" x14ac:dyDescent="0.25">
      <c r="C20243" s="12"/>
      <c r="D20243" s="7"/>
      <c r="P20243" s="14"/>
      <c r="Q20243" s="13"/>
    </row>
    <row r="20244" spans="3:17" x14ac:dyDescent="0.25">
      <c r="C20244" s="12"/>
      <c r="D20244" s="7"/>
      <c r="P20244" s="14"/>
      <c r="Q20244" s="13"/>
    </row>
    <row r="20245" spans="3:17" x14ac:dyDescent="0.25">
      <c r="C20245" s="12"/>
      <c r="D20245" s="7"/>
      <c r="P20245" s="14"/>
      <c r="Q20245" s="13"/>
    </row>
    <row r="20246" spans="3:17" x14ac:dyDescent="0.25">
      <c r="C20246" s="12"/>
      <c r="D20246" s="7"/>
      <c r="P20246" s="14"/>
      <c r="Q20246" s="13"/>
    </row>
    <row r="20247" spans="3:17" x14ac:dyDescent="0.25">
      <c r="C20247" s="12"/>
      <c r="D20247" s="7"/>
      <c r="P20247" s="14"/>
      <c r="Q20247" s="13"/>
    </row>
    <row r="20248" spans="3:17" x14ac:dyDescent="0.25">
      <c r="C20248" s="12"/>
      <c r="D20248" s="7"/>
      <c r="P20248" s="14"/>
      <c r="Q20248" s="13"/>
    </row>
    <row r="20249" spans="3:17" x14ac:dyDescent="0.25">
      <c r="C20249" s="12"/>
      <c r="D20249" s="7"/>
      <c r="P20249" s="14"/>
      <c r="Q20249" s="13"/>
    </row>
    <row r="20250" spans="3:17" x14ac:dyDescent="0.25">
      <c r="C20250" s="12"/>
      <c r="D20250" s="7"/>
      <c r="P20250" s="14"/>
      <c r="Q20250" s="13"/>
    </row>
    <row r="20251" spans="3:17" x14ac:dyDescent="0.25">
      <c r="C20251" s="12"/>
      <c r="D20251" s="7"/>
      <c r="P20251" s="14"/>
      <c r="Q20251" s="13"/>
    </row>
    <row r="20252" spans="3:17" x14ac:dyDescent="0.25">
      <c r="C20252" s="12"/>
      <c r="D20252" s="7"/>
      <c r="P20252" s="14"/>
      <c r="Q20252" s="13"/>
    </row>
    <row r="20253" spans="3:17" x14ac:dyDescent="0.25">
      <c r="C20253" s="12"/>
      <c r="D20253" s="7"/>
      <c r="P20253" s="14"/>
      <c r="Q20253" s="13"/>
    </row>
    <row r="20254" spans="3:17" x14ac:dyDescent="0.25">
      <c r="C20254" s="12"/>
      <c r="D20254" s="7"/>
      <c r="P20254" s="14"/>
      <c r="Q20254" s="13"/>
    </row>
    <row r="20255" spans="3:17" x14ac:dyDescent="0.25">
      <c r="C20255" s="12"/>
      <c r="D20255" s="7"/>
      <c r="P20255" s="14"/>
      <c r="Q20255" s="13"/>
    </row>
    <row r="20256" spans="3:17" x14ac:dyDescent="0.25">
      <c r="C20256" s="12"/>
      <c r="D20256" s="7"/>
      <c r="P20256" s="14"/>
      <c r="Q20256" s="13"/>
    </row>
    <row r="20257" spans="3:17" x14ac:dyDescent="0.25">
      <c r="C20257" s="12"/>
      <c r="D20257" s="7"/>
      <c r="P20257" s="14"/>
      <c r="Q20257" s="13"/>
    </row>
    <row r="20258" spans="3:17" x14ac:dyDescent="0.25">
      <c r="C20258" s="12"/>
      <c r="D20258" s="7"/>
      <c r="P20258" s="14"/>
      <c r="Q20258" s="13"/>
    </row>
    <row r="20259" spans="3:17" x14ac:dyDescent="0.25">
      <c r="C20259" s="12"/>
      <c r="D20259" s="7"/>
      <c r="P20259" s="14"/>
      <c r="Q20259" s="13"/>
    </row>
    <row r="20260" spans="3:17" x14ac:dyDescent="0.25">
      <c r="C20260" s="12"/>
      <c r="D20260" s="7"/>
      <c r="P20260" s="14"/>
      <c r="Q20260" s="13"/>
    </row>
    <row r="20261" spans="3:17" x14ac:dyDescent="0.25">
      <c r="C20261" s="12"/>
      <c r="D20261" s="7"/>
      <c r="P20261" s="14"/>
      <c r="Q20261" s="13"/>
    </row>
    <row r="20262" spans="3:17" x14ac:dyDescent="0.25">
      <c r="C20262" s="12"/>
      <c r="D20262" s="7"/>
      <c r="P20262" s="14"/>
      <c r="Q20262" s="13"/>
    </row>
    <row r="20263" spans="3:17" x14ac:dyDescent="0.25">
      <c r="C20263" s="12"/>
      <c r="D20263" s="7"/>
      <c r="P20263" s="14"/>
      <c r="Q20263" s="13"/>
    </row>
    <row r="20264" spans="3:17" x14ac:dyDescent="0.25">
      <c r="C20264" s="12"/>
      <c r="D20264" s="7"/>
      <c r="P20264" s="14"/>
      <c r="Q20264" s="13"/>
    </row>
    <row r="20265" spans="3:17" x14ac:dyDescent="0.25">
      <c r="C20265" s="12"/>
      <c r="D20265" s="7"/>
      <c r="P20265" s="14"/>
      <c r="Q20265" s="13"/>
    </row>
    <row r="20266" spans="3:17" x14ac:dyDescent="0.25">
      <c r="C20266" s="12"/>
      <c r="D20266" s="7"/>
      <c r="P20266" s="14"/>
      <c r="Q20266" s="13"/>
    </row>
    <row r="20267" spans="3:17" x14ac:dyDescent="0.25">
      <c r="C20267" s="12"/>
      <c r="D20267" s="7"/>
      <c r="P20267" s="14"/>
      <c r="Q20267" s="13"/>
    </row>
    <row r="20268" spans="3:17" x14ac:dyDescent="0.25">
      <c r="C20268" s="12"/>
      <c r="D20268" s="7"/>
      <c r="P20268" s="14"/>
      <c r="Q20268" s="13"/>
    </row>
    <row r="20269" spans="3:17" x14ac:dyDescent="0.25">
      <c r="C20269" s="12"/>
      <c r="D20269" s="7"/>
      <c r="P20269" s="14"/>
      <c r="Q20269" s="13"/>
    </row>
    <row r="20270" spans="3:17" x14ac:dyDescent="0.25">
      <c r="C20270" s="12"/>
      <c r="D20270" s="7"/>
      <c r="P20270" s="14"/>
      <c r="Q20270" s="13"/>
    </row>
    <row r="20271" spans="3:17" x14ac:dyDescent="0.25">
      <c r="C20271" s="12"/>
      <c r="D20271" s="7"/>
      <c r="P20271" s="14"/>
      <c r="Q20271" s="13"/>
    </row>
    <row r="20272" spans="3:17" x14ac:dyDescent="0.25">
      <c r="C20272" s="12"/>
      <c r="D20272" s="7"/>
      <c r="P20272" s="14"/>
      <c r="Q20272" s="13"/>
    </row>
    <row r="20273" spans="3:17" x14ac:dyDescent="0.25">
      <c r="C20273" s="12"/>
      <c r="D20273" s="7"/>
      <c r="P20273" s="14"/>
      <c r="Q20273" s="13"/>
    </row>
    <row r="20274" spans="3:17" x14ac:dyDescent="0.25">
      <c r="C20274" s="12"/>
      <c r="D20274" s="7"/>
      <c r="P20274" s="14"/>
      <c r="Q20274" s="13"/>
    </row>
    <row r="20275" spans="3:17" x14ac:dyDescent="0.25">
      <c r="C20275" s="12"/>
      <c r="D20275" s="7"/>
      <c r="P20275" s="14"/>
      <c r="Q20275" s="13"/>
    </row>
    <row r="20276" spans="3:17" x14ac:dyDescent="0.25">
      <c r="C20276" s="12"/>
      <c r="D20276" s="7"/>
      <c r="P20276" s="14"/>
      <c r="Q20276" s="13"/>
    </row>
    <row r="20277" spans="3:17" x14ac:dyDescent="0.25">
      <c r="C20277" s="12"/>
      <c r="D20277" s="7"/>
      <c r="P20277" s="14"/>
      <c r="Q20277" s="13"/>
    </row>
    <row r="20278" spans="3:17" x14ac:dyDescent="0.25">
      <c r="C20278" s="12"/>
      <c r="D20278" s="7"/>
      <c r="P20278" s="14"/>
      <c r="Q20278" s="13"/>
    </row>
    <row r="20279" spans="3:17" x14ac:dyDescent="0.25">
      <c r="C20279" s="12"/>
      <c r="D20279" s="7"/>
      <c r="P20279" s="14"/>
      <c r="Q20279" s="13"/>
    </row>
    <row r="20280" spans="3:17" x14ac:dyDescent="0.25">
      <c r="C20280" s="12"/>
      <c r="D20280" s="7"/>
      <c r="P20280" s="14"/>
      <c r="Q20280" s="13"/>
    </row>
    <row r="20281" spans="3:17" x14ac:dyDescent="0.25">
      <c r="C20281" s="12"/>
      <c r="D20281" s="7"/>
      <c r="P20281" s="14"/>
      <c r="Q20281" s="13"/>
    </row>
    <row r="20282" spans="3:17" x14ac:dyDescent="0.25">
      <c r="C20282" s="12"/>
      <c r="D20282" s="7"/>
      <c r="P20282" s="14"/>
      <c r="Q20282" s="13"/>
    </row>
    <row r="20283" spans="3:17" x14ac:dyDescent="0.25">
      <c r="C20283" s="12"/>
      <c r="D20283" s="7"/>
      <c r="P20283" s="14"/>
      <c r="Q20283" s="13"/>
    </row>
    <row r="20284" spans="3:17" x14ac:dyDescent="0.25">
      <c r="C20284" s="12"/>
      <c r="D20284" s="7"/>
      <c r="P20284" s="14"/>
      <c r="Q20284" s="13"/>
    </row>
    <row r="20285" spans="3:17" x14ac:dyDescent="0.25">
      <c r="C20285" s="12"/>
      <c r="D20285" s="7"/>
      <c r="P20285" s="14"/>
      <c r="Q20285" s="13"/>
    </row>
    <row r="20286" spans="3:17" x14ac:dyDescent="0.25">
      <c r="C20286" s="12"/>
      <c r="D20286" s="7"/>
      <c r="P20286" s="14"/>
      <c r="Q20286" s="13"/>
    </row>
    <row r="20287" spans="3:17" x14ac:dyDescent="0.25">
      <c r="C20287" s="12"/>
      <c r="D20287" s="7"/>
      <c r="P20287" s="14"/>
      <c r="Q20287" s="13"/>
    </row>
    <row r="20288" spans="3:17" x14ac:dyDescent="0.25">
      <c r="C20288" s="12"/>
      <c r="D20288" s="7"/>
      <c r="P20288" s="14"/>
      <c r="Q20288" s="13"/>
    </row>
    <row r="20289" spans="3:17" x14ac:dyDescent="0.25">
      <c r="C20289" s="12"/>
      <c r="D20289" s="7"/>
      <c r="P20289" s="14"/>
      <c r="Q20289" s="13"/>
    </row>
    <row r="20290" spans="3:17" x14ac:dyDescent="0.25">
      <c r="C20290" s="12"/>
      <c r="D20290" s="7"/>
      <c r="P20290" s="14"/>
      <c r="Q20290" s="13"/>
    </row>
    <row r="20291" spans="3:17" x14ac:dyDescent="0.25">
      <c r="C20291" s="12"/>
      <c r="D20291" s="7"/>
      <c r="P20291" s="14"/>
      <c r="Q20291" s="13"/>
    </row>
    <row r="20292" spans="3:17" x14ac:dyDescent="0.25">
      <c r="C20292" s="12"/>
      <c r="D20292" s="7"/>
      <c r="P20292" s="14"/>
      <c r="Q20292" s="13"/>
    </row>
    <row r="20293" spans="3:17" x14ac:dyDescent="0.25">
      <c r="C20293" s="12"/>
      <c r="D20293" s="7"/>
      <c r="P20293" s="14"/>
      <c r="Q20293" s="13"/>
    </row>
    <row r="20294" spans="3:17" x14ac:dyDescent="0.25">
      <c r="C20294" s="12"/>
      <c r="D20294" s="7"/>
      <c r="P20294" s="14"/>
      <c r="Q20294" s="13"/>
    </row>
    <row r="20295" spans="3:17" x14ac:dyDescent="0.25">
      <c r="C20295" s="12"/>
      <c r="D20295" s="7"/>
      <c r="P20295" s="14"/>
      <c r="Q20295" s="13"/>
    </row>
    <row r="20296" spans="3:17" x14ac:dyDescent="0.25">
      <c r="C20296" s="12"/>
      <c r="D20296" s="7"/>
      <c r="P20296" s="14"/>
      <c r="Q20296" s="13"/>
    </row>
    <row r="20297" spans="3:17" x14ac:dyDescent="0.25">
      <c r="C20297" s="12"/>
      <c r="D20297" s="7"/>
      <c r="P20297" s="14"/>
      <c r="Q20297" s="13"/>
    </row>
    <row r="20298" spans="3:17" x14ac:dyDescent="0.25">
      <c r="C20298" s="12"/>
      <c r="D20298" s="7"/>
      <c r="P20298" s="14"/>
      <c r="Q20298" s="13"/>
    </row>
    <row r="20299" spans="3:17" x14ac:dyDescent="0.25">
      <c r="C20299" s="12"/>
      <c r="D20299" s="7"/>
      <c r="P20299" s="14"/>
      <c r="Q20299" s="13"/>
    </row>
    <row r="20300" spans="3:17" x14ac:dyDescent="0.25">
      <c r="C20300" s="12"/>
      <c r="D20300" s="7"/>
      <c r="P20300" s="14"/>
      <c r="Q20300" s="13"/>
    </row>
    <row r="20301" spans="3:17" x14ac:dyDescent="0.25">
      <c r="C20301" s="12"/>
      <c r="D20301" s="7"/>
      <c r="P20301" s="14"/>
      <c r="Q20301" s="13"/>
    </row>
    <row r="20302" spans="3:17" x14ac:dyDescent="0.25">
      <c r="C20302" s="12"/>
      <c r="D20302" s="7"/>
      <c r="P20302" s="14"/>
      <c r="Q20302" s="13"/>
    </row>
    <row r="20303" spans="3:17" x14ac:dyDescent="0.25">
      <c r="C20303" s="12"/>
      <c r="D20303" s="7"/>
      <c r="P20303" s="14"/>
      <c r="Q20303" s="13"/>
    </row>
    <row r="20304" spans="3:17" x14ac:dyDescent="0.25">
      <c r="C20304" s="12"/>
      <c r="D20304" s="7"/>
      <c r="P20304" s="14"/>
      <c r="Q20304" s="13"/>
    </row>
    <row r="20305" spans="3:17" x14ac:dyDescent="0.25">
      <c r="C20305" s="12"/>
      <c r="D20305" s="7"/>
      <c r="P20305" s="14"/>
      <c r="Q20305" s="13"/>
    </row>
    <row r="20306" spans="3:17" x14ac:dyDescent="0.25">
      <c r="C20306" s="12"/>
      <c r="D20306" s="7"/>
      <c r="P20306" s="14"/>
      <c r="Q20306" s="13"/>
    </row>
    <row r="20307" spans="3:17" x14ac:dyDescent="0.25">
      <c r="C20307" s="12"/>
      <c r="D20307" s="7"/>
      <c r="P20307" s="14"/>
      <c r="Q20307" s="13"/>
    </row>
    <row r="20308" spans="3:17" x14ac:dyDescent="0.25">
      <c r="C20308" s="12"/>
      <c r="D20308" s="7"/>
      <c r="P20308" s="14"/>
      <c r="Q20308" s="13"/>
    </row>
    <row r="20309" spans="3:17" x14ac:dyDescent="0.25">
      <c r="C20309" s="12"/>
      <c r="D20309" s="7"/>
      <c r="P20309" s="14"/>
      <c r="Q20309" s="13"/>
    </row>
    <row r="20310" spans="3:17" x14ac:dyDescent="0.25">
      <c r="C20310" s="12"/>
      <c r="D20310" s="7"/>
      <c r="P20310" s="14"/>
      <c r="Q20310" s="13"/>
    </row>
    <row r="20311" spans="3:17" x14ac:dyDescent="0.25">
      <c r="C20311" s="12"/>
      <c r="D20311" s="7"/>
      <c r="P20311" s="14"/>
      <c r="Q20311" s="13"/>
    </row>
    <row r="20312" spans="3:17" x14ac:dyDescent="0.25">
      <c r="C20312" s="12"/>
      <c r="D20312" s="7"/>
      <c r="P20312" s="14"/>
      <c r="Q20312" s="13"/>
    </row>
    <row r="20313" spans="3:17" x14ac:dyDescent="0.25">
      <c r="C20313" s="12"/>
      <c r="D20313" s="7"/>
      <c r="P20313" s="14"/>
      <c r="Q20313" s="13"/>
    </row>
    <row r="20314" spans="3:17" x14ac:dyDescent="0.25">
      <c r="C20314" s="12"/>
      <c r="D20314" s="7"/>
      <c r="P20314" s="14"/>
      <c r="Q20314" s="13"/>
    </row>
    <row r="20315" spans="3:17" x14ac:dyDescent="0.25">
      <c r="C20315" s="12"/>
      <c r="D20315" s="7"/>
      <c r="P20315" s="14"/>
      <c r="Q20315" s="13"/>
    </row>
    <row r="20316" spans="3:17" x14ac:dyDescent="0.25">
      <c r="C20316" s="12"/>
      <c r="D20316" s="7"/>
      <c r="P20316" s="14"/>
      <c r="Q20316" s="13"/>
    </row>
    <row r="20317" spans="3:17" x14ac:dyDescent="0.25">
      <c r="C20317" s="12"/>
      <c r="D20317" s="7"/>
      <c r="P20317" s="14"/>
      <c r="Q20317" s="13"/>
    </row>
    <row r="20318" spans="3:17" x14ac:dyDescent="0.25">
      <c r="C20318" s="12"/>
      <c r="D20318" s="7"/>
      <c r="P20318" s="14"/>
      <c r="Q20318" s="13"/>
    </row>
    <row r="20319" spans="3:17" x14ac:dyDescent="0.25">
      <c r="C20319" s="12"/>
      <c r="D20319" s="7"/>
      <c r="P20319" s="14"/>
      <c r="Q20319" s="13"/>
    </row>
    <row r="20320" spans="3:17" x14ac:dyDescent="0.25">
      <c r="C20320" s="12"/>
      <c r="D20320" s="7"/>
      <c r="P20320" s="14"/>
      <c r="Q20320" s="13"/>
    </row>
    <row r="20321" spans="3:17" x14ac:dyDescent="0.25">
      <c r="C20321" s="12"/>
      <c r="D20321" s="7"/>
      <c r="P20321" s="14"/>
      <c r="Q20321" s="13"/>
    </row>
    <row r="20322" spans="3:17" x14ac:dyDescent="0.25">
      <c r="C20322" s="12"/>
      <c r="D20322" s="7"/>
      <c r="P20322" s="14"/>
      <c r="Q20322" s="13"/>
    </row>
    <row r="20323" spans="3:17" x14ac:dyDescent="0.25">
      <c r="C20323" s="12"/>
      <c r="D20323" s="7"/>
      <c r="P20323" s="14"/>
      <c r="Q20323" s="13"/>
    </row>
    <row r="20324" spans="3:17" x14ac:dyDescent="0.25">
      <c r="C20324" s="12"/>
      <c r="D20324" s="7"/>
      <c r="P20324" s="14"/>
      <c r="Q20324" s="13"/>
    </row>
    <row r="20325" spans="3:17" x14ac:dyDescent="0.25">
      <c r="C20325" s="12"/>
      <c r="D20325" s="7"/>
      <c r="P20325" s="14"/>
      <c r="Q20325" s="13"/>
    </row>
    <row r="20326" spans="3:17" x14ac:dyDescent="0.25">
      <c r="C20326" s="12"/>
      <c r="D20326" s="7"/>
      <c r="P20326" s="14"/>
      <c r="Q20326" s="13"/>
    </row>
    <row r="20327" spans="3:17" x14ac:dyDescent="0.25">
      <c r="C20327" s="12"/>
      <c r="D20327" s="7"/>
      <c r="P20327" s="14"/>
      <c r="Q20327" s="13"/>
    </row>
    <row r="20328" spans="3:17" x14ac:dyDescent="0.25">
      <c r="C20328" s="12"/>
      <c r="D20328" s="7"/>
      <c r="P20328" s="14"/>
      <c r="Q20328" s="13"/>
    </row>
    <row r="20329" spans="3:17" x14ac:dyDescent="0.25">
      <c r="C20329" s="12"/>
      <c r="D20329" s="7"/>
      <c r="P20329" s="14"/>
      <c r="Q20329" s="13"/>
    </row>
    <row r="20330" spans="3:17" x14ac:dyDescent="0.25">
      <c r="C20330" s="12"/>
      <c r="D20330" s="7"/>
      <c r="P20330" s="14"/>
      <c r="Q20330" s="13"/>
    </row>
    <row r="20331" spans="3:17" x14ac:dyDescent="0.25">
      <c r="C20331" s="12"/>
      <c r="D20331" s="7"/>
      <c r="P20331" s="14"/>
      <c r="Q20331" s="13"/>
    </row>
    <row r="20332" spans="3:17" x14ac:dyDescent="0.25">
      <c r="C20332" s="12"/>
      <c r="D20332" s="7"/>
      <c r="P20332" s="14"/>
      <c r="Q20332" s="13"/>
    </row>
    <row r="20333" spans="3:17" x14ac:dyDescent="0.25">
      <c r="C20333" s="12"/>
      <c r="D20333" s="7"/>
      <c r="P20333" s="14"/>
      <c r="Q20333" s="13"/>
    </row>
    <row r="20334" spans="3:17" x14ac:dyDescent="0.25">
      <c r="C20334" s="12"/>
      <c r="D20334" s="7"/>
      <c r="P20334" s="14"/>
      <c r="Q20334" s="13"/>
    </row>
    <row r="20335" spans="3:17" x14ac:dyDescent="0.25">
      <c r="C20335" s="12"/>
      <c r="D20335" s="7"/>
      <c r="P20335" s="14"/>
      <c r="Q20335" s="13"/>
    </row>
    <row r="20336" spans="3:17" x14ac:dyDescent="0.25">
      <c r="C20336" s="12"/>
      <c r="D20336" s="7"/>
      <c r="P20336" s="14"/>
      <c r="Q20336" s="13"/>
    </row>
    <row r="20337" spans="3:17" x14ac:dyDescent="0.25">
      <c r="C20337" s="12"/>
      <c r="D20337" s="7"/>
      <c r="P20337" s="14"/>
      <c r="Q20337" s="13"/>
    </row>
    <row r="20338" spans="3:17" x14ac:dyDescent="0.25">
      <c r="C20338" s="12"/>
      <c r="D20338" s="7"/>
      <c r="P20338" s="14"/>
      <c r="Q20338" s="13"/>
    </row>
    <row r="20339" spans="3:17" x14ac:dyDescent="0.25">
      <c r="C20339" s="12"/>
      <c r="D20339" s="7"/>
      <c r="P20339" s="14"/>
      <c r="Q20339" s="13"/>
    </row>
    <row r="20340" spans="3:17" x14ac:dyDescent="0.25">
      <c r="C20340" s="12"/>
      <c r="D20340" s="7"/>
      <c r="P20340" s="14"/>
      <c r="Q20340" s="13"/>
    </row>
    <row r="20341" spans="3:17" x14ac:dyDescent="0.25">
      <c r="C20341" s="12"/>
      <c r="D20341" s="7"/>
      <c r="P20341" s="14"/>
      <c r="Q20341" s="13"/>
    </row>
    <row r="20342" spans="3:17" x14ac:dyDescent="0.25">
      <c r="C20342" s="12"/>
      <c r="D20342" s="7"/>
      <c r="P20342" s="14"/>
      <c r="Q20342" s="13"/>
    </row>
    <row r="20343" spans="3:17" x14ac:dyDescent="0.25">
      <c r="C20343" s="12"/>
      <c r="D20343" s="7"/>
      <c r="P20343" s="14"/>
      <c r="Q20343" s="13"/>
    </row>
    <row r="20344" spans="3:17" x14ac:dyDescent="0.25">
      <c r="C20344" s="12"/>
      <c r="D20344" s="7"/>
      <c r="P20344" s="14"/>
      <c r="Q20344" s="13"/>
    </row>
    <row r="20345" spans="3:17" x14ac:dyDescent="0.25">
      <c r="C20345" s="12"/>
      <c r="D20345" s="7"/>
      <c r="P20345" s="14"/>
      <c r="Q20345" s="13"/>
    </row>
    <row r="20346" spans="3:17" x14ac:dyDescent="0.25">
      <c r="C20346" s="12"/>
      <c r="D20346" s="7"/>
      <c r="P20346" s="14"/>
      <c r="Q20346" s="13"/>
    </row>
    <row r="20347" spans="3:17" x14ac:dyDescent="0.25">
      <c r="C20347" s="12"/>
      <c r="D20347" s="7"/>
      <c r="P20347" s="14"/>
      <c r="Q20347" s="13"/>
    </row>
    <row r="20348" spans="3:17" x14ac:dyDescent="0.25">
      <c r="C20348" s="12"/>
      <c r="D20348" s="7"/>
      <c r="P20348" s="14"/>
      <c r="Q20348" s="13"/>
    </row>
    <row r="20349" spans="3:17" x14ac:dyDescent="0.25">
      <c r="C20349" s="12"/>
      <c r="D20349" s="7"/>
      <c r="P20349" s="14"/>
      <c r="Q20349" s="13"/>
    </row>
    <row r="20350" spans="3:17" x14ac:dyDescent="0.25">
      <c r="C20350" s="12"/>
      <c r="D20350" s="7"/>
      <c r="P20350" s="14"/>
      <c r="Q20350" s="13"/>
    </row>
    <row r="20351" spans="3:17" x14ac:dyDescent="0.25">
      <c r="C20351" s="12"/>
      <c r="D20351" s="7"/>
      <c r="P20351" s="14"/>
      <c r="Q20351" s="13"/>
    </row>
    <row r="20352" spans="3:17" x14ac:dyDescent="0.25">
      <c r="C20352" s="12"/>
      <c r="D20352" s="7"/>
      <c r="P20352" s="14"/>
      <c r="Q20352" s="13"/>
    </row>
    <row r="20353" spans="3:17" x14ac:dyDescent="0.25">
      <c r="C20353" s="12"/>
      <c r="D20353" s="7"/>
      <c r="P20353" s="14"/>
      <c r="Q20353" s="13"/>
    </row>
    <row r="20354" spans="3:17" x14ac:dyDescent="0.25">
      <c r="C20354" s="12"/>
      <c r="D20354" s="7"/>
      <c r="P20354" s="14"/>
      <c r="Q20354" s="13"/>
    </row>
    <row r="20355" spans="3:17" x14ac:dyDescent="0.25">
      <c r="C20355" s="12"/>
      <c r="D20355" s="7"/>
      <c r="P20355" s="14"/>
      <c r="Q20355" s="13"/>
    </row>
    <row r="20356" spans="3:17" x14ac:dyDescent="0.25">
      <c r="C20356" s="12"/>
      <c r="D20356" s="7"/>
      <c r="P20356" s="14"/>
      <c r="Q20356" s="13"/>
    </row>
    <row r="20357" spans="3:17" x14ac:dyDescent="0.25">
      <c r="C20357" s="12"/>
      <c r="D20357" s="7"/>
      <c r="P20357" s="14"/>
      <c r="Q20357" s="13"/>
    </row>
    <row r="20358" spans="3:17" x14ac:dyDescent="0.25">
      <c r="C20358" s="12"/>
      <c r="D20358" s="7"/>
      <c r="P20358" s="14"/>
      <c r="Q20358" s="13"/>
    </row>
    <row r="20359" spans="3:17" x14ac:dyDescent="0.25">
      <c r="C20359" s="12"/>
      <c r="D20359" s="7"/>
      <c r="P20359" s="14"/>
      <c r="Q20359" s="13"/>
    </row>
    <row r="20360" spans="3:17" x14ac:dyDescent="0.25">
      <c r="C20360" s="12"/>
      <c r="D20360" s="7"/>
      <c r="P20360" s="14"/>
      <c r="Q20360" s="13"/>
    </row>
    <row r="20361" spans="3:17" x14ac:dyDescent="0.25">
      <c r="C20361" s="12"/>
      <c r="D20361" s="7"/>
      <c r="P20361" s="14"/>
      <c r="Q20361" s="13"/>
    </row>
    <row r="20362" spans="3:17" x14ac:dyDescent="0.25">
      <c r="C20362" s="12"/>
      <c r="D20362" s="7"/>
      <c r="P20362" s="14"/>
      <c r="Q20362" s="13"/>
    </row>
    <row r="20363" spans="3:17" x14ac:dyDescent="0.25">
      <c r="C20363" s="12"/>
      <c r="D20363" s="7"/>
      <c r="P20363" s="14"/>
      <c r="Q20363" s="13"/>
    </row>
    <row r="20364" spans="3:17" x14ac:dyDescent="0.25">
      <c r="C20364" s="12"/>
      <c r="D20364" s="7"/>
      <c r="P20364" s="14"/>
      <c r="Q20364" s="13"/>
    </row>
    <row r="20365" spans="3:17" x14ac:dyDescent="0.25">
      <c r="C20365" s="12"/>
      <c r="D20365" s="7"/>
      <c r="P20365" s="14"/>
      <c r="Q20365" s="13"/>
    </row>
    <row r="20366" spans="3:17" x14ac:dyDescent="0.25">
      <c r="C20366" s="12"/>
      <c r="D20366" s="7"/>
      <c r="P20366" s="14"/>
      <c r="Q20366" s="13"/>
    </row>
    <row r="20367" spans="3:17" x14ac:dyDescent="0.25">
      <c r="C20367" s="12"/>
      <c r="D20367" s="7"/>
      <c r="P20367" s="14"/>
      <c r="Q20367" s="13"/>
    </row>
    <row r="20368" spans="3:17" x14ac:dyDescent="0.25">
      <c r="C20368" s="12"/>
      <c r="D20368" s="7"/>
      <c r="P20368" s="14"/>
      <c r="Q20368" s="13"/>
    </row>
    <row r="20369" spans="3:17" x14ac:dyDescent="0.25">
      <c r="C20369" s="12"/>
      <c r="D20369" s="7"/>
      <c r="P20369" s="14"/>
      <c r="Q20369" s="13"/>
    </row>
    <row r="20370" spans="3:17" x14ac:dyDescent="0.25">
      <c r="C20370" s="12"/>
      <c r="D20370" s="7"/>
      <c r="P20370" s="14"/>
      <c r="Q20370" s="13"/>
    </row>
    <row r="20371" spans="3:17" x14ac:dyDescent="0.25">
      <c r="C20371" s="12"/>
      <c r="D20371" s="7"/>
      <c r="P20371" s="14"/>
      <c r="Q20371" s="13"/>
    </row>
    <row r="20372" spans="3:17" x14ac:dyDescent="0.25">
      <c r="C20372" s="12"/>
      <c r="D20372" s="7"/>
      <c r="P20372" s="14"/>
      <c r="Q20372" s="13"/>
    </row>
    <row r="20373" spans="3:17" x14ac:dyDescent="0.25">
      <c r="C20373" s="12"/>
      <c r="D20373" s="7"/>
      <c r="P20373" s="14"/>
      <c r="Q20373" s="13"/>
    </row>
    <row r="20374" spans="3:17" x14ac:dyDescent="0.25">
      <c r="C20374" s="12"/>
      <c r="D20374" s="7"/>
      <c r="P20374" s="14"/>
      <c r="Q20374" s="13"/>
    </row>
    <row r="20375" spans="3:17" x14ac:dyDescent="0.25">
      <c r="C20375" s="12"/>
      <c r="D20375" s="7"/>
      <c r="P20375" s="14"/>
      <c r="Q20375" s="13"/>
    </row>
    <row r="20376" spans="3:17" x14ac:dyDescent="0.25">
      <c r="C20376" s="12"/>
      <c r="D20376" s="7"/>
      <c r="P20376" s="14"/>
      <c r="Q20376" s="13"/>
    </row>
    <row r="20377" spans="3:17" x14ac:dyDescent="0.25">
      <c r="C20377" s="12"/>
      <c r="D20377" s="7"/>
      <c r="P20377" s="14"/>
      <c r="Q20377" s="13"/>
    </row>
    <row r="20378" spans="3:17" x14ac:dyDescent="0.25">
      <c r="C20378" s="12"/>
      <c r="D20378" s="7"/>
      <c r="P20378" s="14"/>
      <c r="Q20378" s="13"/>
    </row>
    <row r="20379" spans="3:17" x14ac:dyDescent="0.25">
      <c r="C20379" s="12"/>
      <c r="D20379" s="7"/>
      <c r="P20379" s="14"/>
      <c r="Q20379" s="13"/>
    </row>
    <row r="20380" spans="3:17" x14ac:dyDescent="0.25">
      <c r="C20380" s="12"/>
      <c r="D20380" s="7"/>
      <c r="P20380" s="14"/>
      <c r="Q20380" s="13"/>
    </row>
    <row r="20381" spans="3:17" x14ac:dyDescent="0.25">
      <c r="C20381" s="12"/>
      <c r="D20381" s="7"/>
      <c r="P20381" s="14"/>
      <c r="Q20381" s="13"/>
    </row>
    <row r="20382" spans="3:17" x14ac:dyDescent="0.25">
      <c r="C20382" s="12"/>
      <c r="D20382" s="7"/>
      <c r="P20382" s="14"/>
      <c r="Q20382" s="13"/>
    </row>
    <row r="20383" spans="3:17" x14ac:dyDescent="0.25">
      <c r="C20383" s="12"/>
      <c r="D20383" s="7"/>
      <c r="P20383" s="14"/>
      <c r="Q20383" s="13"/>
    </row>
    <row r="20384" spans="3:17" x14ac:dyDescent="0.25">
      <c r="C20384" s="12"/>
      <c r="D20384" s="7"/>
      <c r="P20384" s="14"/>
      <c r="Q20384" s="13"/>
    </row>
    <row r="20385" spans="3:17" x14ac:dyDescent="0.25">
      <c r="C20385" s="12"/>
      <c r="D20385" s="7"/>
      <c r="P20385" s="14"/>
      <c r="Q20385" s="13"/>
    </row>
    <row r="20386" spans="3:17" x14ac:dyDescent="0.25">
      <c r="C20386" s="12"/>
      <c r="D20386" s="7"/>
      <c r="P20386" s="14"/>
      <c r="Q20386" s="13"/>
    </row>
    <row r="20387" spans="3:17" x14ac:dyDescent="0.25">
      <c r="C20387" s="12"/>
      <c r="D20387" s="7"/>
      <c r="P20387" s="14"/>
      <c r="Q20387" s="13"/>
    </row>
    <row r="20388" spans="3:17" x14ac:dyDescent="0.25">
      <c r="C20388" s="12"/>
      <c r="D20388" s="7"/>
      <c r="P20388" s="14"/>
      <c r="Q20388" s="13"/>
    </row>
    <row r="20389" spans="3:17" x14ac:dyDescent="0.25">
      <c r="C20389" s="12"/>
      <c r="D20389" s="7"/>
      <c r="P20389" s="14"/>
      <c r="Q20389" s="13"/>
    </row>
    <row r="20390" spans="3:17" x14ac:dyDescent="0.25">
      <c r="C20390" s="12"/>
      <c r="D20390" s="7"/>
      <c r="P20390" s="14"/>
      <c r="Q20390" s="13"/>
    </row>
    <row r="20391" spans="3:17" x14ac:dyDescent="0.25">
      <c r="C20391" s="12"/>
      <c r="D20391" s="7"/>
      <c r="P20391" s="14"/>
      <c r="Q20391" s="13"/>
    </row>
    <row r="20392" spans="3:17" x14ac:dyDescent="0.25">
      <c r="C20392" s="12"/>
      <c r="D20392" s="7"/>
      <c r="P20392" s="14"/>
      <c r="Q20392" s="13"/>
    </row>
    <row r="20393" spans="3:17" x14ac:dyDescent="0.25">
      <c r="C20393" s="12"/>
      <c r="D20393" s="7"/>
      <c r="P20393" s="14"/>
      <c r="Q20393" s="13"/>
    </row>
    <row r="20394" spans="3:17" x14ac:dyDescent="0.25">
      <c r="C20394" s="12"/>
      <c r="D20394" s="7"/>
      <c r="P20394" s="14"/>
      <c r="Q20394" s="13"/>
    </row>
    <row r="20395" spans="3:17" x14ac:dyDescent="0.25">
      <c r="C20395" s="12"/>
      <c r="D20395" s="7"/>
      <c r="P20395" s="14"/>
      <c r="Q20395" s="13"/>
    </row>
    <row r="20396" spans="3:17" x14ac:dyDescent="0.25">
      <c r="C20396" s="12"/>
      <c r="D20396" s="7"/>
      <c r="P20396" s="14"/>
      <c r="Q20396" s="13"/>
    </row>
    <row r="20397" spans="3:17" x14ac:dyDescent="0.25">
      <c r="C20397" s="12"/>
      <c r="D20397" s="7"/>
      <c r="P20397" s="14"/>
      <c r="Q20397" s="13"/>
    </row>
    <row r="20398" spans="3:17" x14ac:dyDescent="0.25">
      <c r="C20398" s="12"/>
      <c r="D20398" s="7"/>
      <c r="P20398" s="14"/>
      <c r="Q20398" s="13"/>
    </row>
    <row r="20399" spans="3:17" x14ac:dyDescent="0.25">
      <c r="C20399" s="12"/>
      <c r="D20399" s="7"/>
      <c r="P20399" s="14"/>
      <c r="Q20399" s="13"/>
    </row>
    <row r="20400" spans="3:17" x14ac:dyDescent="0.25">
      <c r="C20400" s="12"/>
      <c r="D20400" s="7"/>
      <c r="P20400" s="14"/>
      <c r="Q20400" s="13"/>
    </row>
    <row r="20401" spans="3:17" x14ac:dyDescent="0.25">
      <c r="C20401" s="12"/>
      <c r="D20401" s="7"/>
      <c r="P20401" s="14"/>
      <c r="Q20401" s="13"/>
    </row>
    <row r="20402" spans="3:17" x14ac:dyDescent="0.25">
      <c r="C20402" s="12"/>
      <c r="D20402" s="7"/>
      <c r="P20402" s="14"/>
      <c r="Q20402" s="13"/>
    </row>
    <row r="20403" spans="3:17" x14ac:dyDescent="0.25">
      <c r="C20403" s="12"/>
      <c r="D20403" s="7"/>
      <c r="P20403" s="14"/>
      <c r="Q20403" s="13"/>
    </row>
    <row r="20404" spans="3:17" x14ac:dyDescent="0.25">
      <c r="C20404" s="12"/>
      <c r="D20404" s="7"/>
      <c r="P20404" s="14"/>
      <c r="Q20404" s="13"/>
    </row>
    <row r="20405" spans="3:17" x14ac:dyDescent="0.25">
      <c r="C20405" s="12"/>
      <c r="D20405" s="7"/>
      <c r="P20405" s="14"/>
      <c r="Q20405" s="13"/>
    </row>
    <row r="20406" spans="3:17" x14ac:dyDescent="0.25">
      <c r="C20406" s="12"/>
      <c r="D20406" s="7"/>
      <c r="P20406" s="14"/>
      <c r="Q20406" s="13"/>
    </row>
    <row r="20407" spans="3:17" x14ac:dyDescent="0.25">
      <c r="C20407" s="12"/>
      <c r="D20407" s="7"/>
      <c r="P20407" s="14"/>
      <c r="Q20407" s="13"/>
    </row>
    <row r="20408" spans="3:17" x14ac:dyDescent="0.25">
      <c r="C20408" s="12"/>
      <c r="D20408" s="7"/>
      <c r="P20408" s="14"/>
      <c r="Q20408" s="13"/>
    </row>
    <row r="20409" spans="3:17" x14ac:dyDescent="0.25">
      <c r="C20409" s="12"/>
      <c r="D20409" s="7"/>
      <c r="P20409" s="14"/>
      <c r="Q20409" s="13"/>
    </row>
    <row r="20410" spans="3:17" x14ac:dyDescent="0.25">
      <c r="C20410" s="12"/>
      <c r="D20410" s="7"/>
      <c r="P20410" s="14"/>
      <c r="Q20410" s="13"/>
    </row>
    <row r="20411" spans="3:17" x14ac:dyDescent="0.25">
      <c r="C20411" s="12"/>
      <c r="D20411" s="7"/>
      <c r="P20411" s="14"/>
      <c r="Q20411" s="13"/>
    </row>
    <row r="20412" spans="3:17" x14ac:dyDescent="0.25">
      <c r="C20412" s="12"/>
      <c r="D20412" s="7"/>
      <c r="P20412" s="14"/>
      <c r="Q20412" s="13"/>
    </row>
    <row r="20413" spans="3:17" x14ac:dyDescent="0.25">
      <c r="C20413" s="12"/>
      <c r="D20413" s="7"/>
      <c r="P20413" s="14"/>
      <c r="Q20413" s="13"/>
    </row>
    <row r="20414" spans="3:17" x14ac:dyDescent="0.25">
      <c r="C20414" s="12"/>
      <c r="D20414" s="7"/>
      <c r="P20414" s="14"/>
      <c r="Q20414" s="13"/>
    </row>
    <row r="20415" spans="3:17" x14ac:dyDescent="0.25">
      <c r="C20415" s="12"/>
      <c r="D20415" s="7"/>
      <c r="P20415" s="14"/>
      <c r="Q20415" s="13"/>
    </row>
    <row r="20416" spans="3:17" x14ac:dyDescent="0.25">
      <c r="C20416" s="12"/>
      <c r="D20416" s="7"/>
      <c r="P20416" s="14"/>
      <c r="Q20416" s="13"/>
    </row>
    <row r="20417" spans="3:17" x14ac:dyDescent="0.25">
      <c r="C20417" s="12"/>
      <c r="D20417" s="7"/>
      <c r="P20417" s="14"/>
      <c r="Q20417" s="13"/>
    </row>
  </sheetData>
  <autoFilter ref="A1:AF20417" xr:uid="{8F27A42E-22F2-45C3-BF86-B3535A39323F}"/>
  <conditionalFormatting sqref="S1:S1048576">
    <cfRule type="cellIs" dxfId="25" priority="18" operator="equal">
      <formula>"Unrecognized!"</formula>
    </cfRule>
    <cfRule type="containsText" dxfId="24" priority="19" operator="containsText" text="Unknown">
      <formula>NOT(ISERROR(SEARCH("Unknown",S1)))</formula>
    </cfRule>
    <cfRule type="containsBlanks" dxfId="23" priority="20" stopIfTrue="1">
      <formula>LEN(TRIM(S1))=0</formula>
    </cfRule>
    <cfRule type="cellIs" dxfId="22" priority="21" operator="notEqual">
      <formula>"Interpretation"</formula>
    </cfRule>
  </conditionalFormatting>
  <conditionalFormatting sqref="G1:G1048576">
    <cfRule type="containsText" dxfId="21" priority="16" operator="containsText" text="True">
      <formula>NOT(ISERROR(SEARCH("True",G1)))</formula>
    </cfRule>
    <cfRule type="containsText" dxfId="20" priority="17" operator="containsText" text="False">
      <formula>NOT(ISERROR(SEARCH("False",G1)))</formula>
    </cfRule>
  </conditionalFormatting>
  <conditionalFormatting sqref="R1:R1048576">
    <cfRule type="containsText" dxfId="19" priority="6" operator="containsText" text="ACC">
      <formula>NOT(ISERROR(SEARCH("ACC",R1)))</formula>
    </cfRule>
    <cfRule type="cellIs" dxfId="18" priority="4" operator="equal">
      <formula>"?"</formula>
    </cfRule>
    <cfRule type="containsText" dxfId="17" priority="7" operator="containsText" text="ESC">
      <formula>NOT(ISERROR(SEARCH("ESC",R1)))</formula>
    </cfRule>
    <cfRule type="containsText" dxfId="16" priority="10" operator="containsText" text="SRB">
      <formula>NOT(ISERROR(SEARCH("SRB",R1)))</formula>
    </cfRule>
    <cfRule type="containsText" dxfId="15" priority="12" operator="containsText" text="XRB">
      <formula>NOT(ISERROR(SEARCH("XRB",R1)))</formula>
    </cfRule>
    <cfRule type="containsText" dxfId="14" priority="13" operator="containsText" text="BTY">
      <formula>NOT(ISERROR(SEARCH("BTY",R1)))</formula>
    </cfRule>
    <cfRule type="containsText" dxfId="13" priority="14" operator="containsText" text="N/A">
      <formula>NOT(ISERROR(SEARCH("N/A",R1)))</formula>
    </cfRule>
  </conditionalFormatting>
  <conditionalFormatting sqref="R2">
    <cfRule type="containsText" dxfId="12" priority="1" operator="containsText" text="Unr!">
      <formula>NOT(ISERROR(SEARCH("Unr!",R2)))</formula>
    </cfRule>
    <cfRule type="containsText" dxfId="11" priority="3" operator="containsText" text="COM">
      <formula>NOT(ISERROR(SEARCH("COM",R2)))</formula>
    </cfRule>
  </conditionalFormatting>
  <conditionalFormatting sqref="T1:T1048576">
    <cfRule type="containsText" dxfId="10" priority="2" operator="containsText" text="!">
      <formula>NOT(ISERROR(SEARCH("!",T1)))</formula>
    </cfRule>
  </conditionalFormatting>
  <pageMargins left="0.7" right="0.7" top="0.75" bottom="0.75" header="0.3" footer="0.3"/>
  <pageSetup orientation="portrait" r:id="rId1"/>
  <headerFooter>
    <oddFooter>&amp;C_x000D_&amp;1#&amp;"Calibri"&amp;10&amp;K000000 Schlumberger-Private</oddFooter>
  </headerFooter>
  <ignoredErrors>
    <ignoredError sqref="BC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6490-BC4D-4F1A-B766-C675E3FBC2D5}">
  <dimension ref="A1:T40"/>
  <sheetViews>
    <sheetView tabSelected="1" topLeftCell="D22" workbookViewId="0">
      <selection activeCell="D40" sqref="D40"/>
    </sheetView>
  </sheetViews>
  <sheetFormatPr defaultColWidth="9" defaultRowHeight="15" x14ac:dyDescent="0.25"/>
  <cols>
    <col min="1" max="1" width="8.85546875" bestFit="1" customWidth="1"/>
    <col min="2" max="2" width="7.28515625" bestFit="1" customWidth="1"/>
    <col min="3" max="3" width="32.140625" bestFit="1" customWidth="1"/>
    <col min="4" max="4" width="255.7109375" bestFit="1" customWidth="1"/>
    <col min="5" max="5" width="23" bestFit="1" customWidth="1"/>
  </cols>
  <sheetData>
    <row r="1" spans="1:20" x14ac:dyDescent="0.25">
      <c r="A1" s="1" t="s">
        <v>0</v>
      </c>
      <c r="B1" s="2" t="s">
        <v>37</v>
      </c>
      <c r="C1" s="2" t="s">
        <v>1</v>
      </c>
      <c r="D1" s="2" t="s">
        <v>3</v>
      </c>
      <c r="E1" s="2" t="s">
        <v>2</v>
      </c>
    </row>
    <row r="2" spans="1:20" x14ac:dyDescent="0.25">
      <c r="A2" t="s">
        <v>36</v>
      </c>
      <c r="B2" t="s">
        <v>42</v>
      </c>
      <c r="C2" t="s">
        <v>4</v>
      </c>
      <c r="D2" s="6" t="s">
        <v>80</v>
      </c>
      <c r="T2" t="str">
        <f>IF(R2="FFFFF",IF(MID(A2,51,2)="04","BUSLIGHT",IF(MID(A2,51,2)="08","BUSHEAVY","Unknown")),IF(R2="02402",CONCATENATE("v",TEXT(HEX2DEC(MID(A2,60,2)),"0"),".",TEXT(HEX2DEC(MID(A2,63,2)),"0"),".",TEXT(HEX2DEC(MID(A2,42,2)),"0")," / ","BoostedBoard",TEXT(MID(A2,57,2),"00"),TEXT(MID(A2,54,2),"00"),TEXT(MID(A2,51,2),"00"),TEXT(MID(A2,48,2),"00")),IF(R2="05415",CONCATENATE("v",TEXT(HEX2DEC(MID(A2,48,2)),"0"),".",TEXT(HEX2DEC(MID(A2,51,2)),"0"),".",TEXT(HEX2DEC(MID(A2,54,2)),"0")," / ",IF(MID(A2,60,5)="A2 0F","XRB",IF(MID(A2,60,5)="C4 09","SRB","Unknown"))),IF(R2="12402",IF(MID(A2,42,2),"Public","Unknown!"),IF(R2="13417",IF(MID(A2,42,2)="00","Ping","Unknown!"),IF(R2="15415",IF(MID(A2,48,2)="02","Public","Unknown!"),IF(R2="23417","Diag",IF(R2="25415",CONCATENATE("BoostedBattery",TEXT(MID(A2,48,2),"00"),TEXT(MID(A2,51,2),"00"),TEXT(MID(A2,54,2),"00"),TEXT(MID(A2,57,2),"00")), IF(R2="33440", CONCATENATE("v",  TEXT(HEX2DEC(MID(A2, 42, )),"0"),".",TEXT(HEX2DEC(MID(A2, 45,2)),"0"),".",TEXT(HEX2DEC(MID(A2, 48,2)),"0"),""), IF(R2="33441", _xlfn.CONCAT("BoostedBattery", TEXT(HEX2DEC(MID(A2, 42, 2)) * 16777216 + HEX2DEC(MID(A2, 45, 2)) * 65536 + HEX2DEC(MID(A2, 48, 2)) * 256 + HEX2DEC(MID(A2, 51, 2)), "00000")), IF(R2="33442", IF(MID(A2, 48, 5)="A2 0F", "Sent from XRB", IF(MID(A2, 48, 5)="C4 09", "Sent from SRB", "Unknown!")), IF(R2="33445", _xlfn.CONCAT("PackVoltage = ", HEX2DEC(MID(A2, 57, 2)) * 256 + HEX2DEC(MID(A2, 54,2)),"mV, CellMax= ", HEX2DEC(MID(A2, 51, 2)) * 256 + HEX2DEC(MID(A2, 48,2)),"mV, CellMin = ", HEX2DEC(MID(A2, 45,2)) * 256 + HEX2DEC(MID(A2, 42,2)), "mV"), IF(R2="33447", _xlfn.CONCAT("Current = ", HEX2DEC(MID(A2, 63,2)) * -1677216 + HEX2DEC(MID(A2, 60,2)) * -65536 + HEX2DEC(MID(A2, 57,2)) * -256 + HEX2DEC(MID(A2, 54, 2)) * -1,"mA, 10secondAverage = ", HEX2DEC(MID(A2, 51, 2)) * -1677216 + HEX2DEC(MID(A2, 48, 2)) * -65536 + HEX2DEC(MID(A2, 45, 2)) * -256 + HEX2DEC(MID(A2, 42, 2)) * -1, "mA"), IF(R2="33449", CONCATENATE(TEXT(MID(A2, 54, 2), "0"), "%"), IF(R2="3344A", CONCATENATE(TEXT(HEX2DEC(MID(A2, 51, 2)) * 256 + HEX2DEC(MID(A2, 48, 2)), "0"), "ms / ", IF(MID(A2, 54, 2)="00", "Normal / ", IF(MID(A2, 54, 2)="05", "Shutting Off / ", "Unknown"))), IF(R2="3344C", CONCATENATE(IF(MID(A2, 42, 2)="01", "Pressed Once.", IF(MID(A2, 42, 2)="02", "Pressed Twice.", IF(MID(A2, 42,2)="03", "Pressed Three Times.", IF(MID(A2, 42, 2)="04", "Pressed Four Times.", IF(MID(A2, 42, 2)="05", "Pressed Five Times.", IF(MID(A2, 42, 2)="06", "Pressed...", IF(MID(A2, 42, 2)="07", "Holding (&lt;1.0s)...", IF(MID(A2, 42, 2)="08", "Holding (&lt;2.0s)...", IF(MID(A2, 42, 2)="09", "Holding (2.0+s)...", IF(MID(A2, 42, 2)="0A", "Held (&lt;1.5s).", IF(MID(A2, 42, 2)="0B", "Held (&lt;2.0s).", IF(MID(A2, 42, 2)="0C", "Held (2.0+s).", "Unknown!")))))))))))), IF(MID(A2, 45, 2)="00", " / Normal", IF(MID(A2, 45, 2)="0E", " / Pairing Mode Acknowledged.", " / Unknown!"))), IF(R2="3344E", CONCATENATE("20", TEXT(HEX2DEC(MID(A2, 60, 2)), "00"), "/", TEXT(HEX2DEC(MID(A2, 57, 2)), "00"), "/", TEXT(HEX2DEC(MID(A2, 51, 2)), "00"), " ", TEXT(HEX2DEC(MID(A2, 48, 2)), "00"), ":", TEXT(HEX2DEC(MID(A2, 45, 2)), "00"), ":", TEXT(HEX2DEC(MID(A2, 42, 2)), "00")), IF(R2="34316", IF(MID(A2, 42, 5)="01 0C", "Battery Info Acknowledged.", IF(MID(A2, 42, 5)="02 06", "Waiting for Battery Info…", "Unknown!")), IF(R2="34344",CONCATENATE("v",TEXT(HEX2DEC(MID(A2,42,2)),"0"),".",TEXT(HEX2DEC(MID(A2,45,2)),"0"),".",TEXT(HEX2DEC(MID(A2,48,2)),"0")," / ","BoostedBoard",TEXT(MID(A2,63,2),"00"),TEXT(MID(A2,60,2),"00"),TEXT(MID(A2,57,2),"00"),TEXT(MID(A2,54,2),"00")), IF(R2="3434B", IF(MID(A2, 42, 2)="00", "Ping", IF(MID(A2, 42, 2)="02", "Power Off (via Remote Command)", "Unknown!")), IF(R2="3434D", IF(MID(A2, 42, 5)="00 00", "Exited Paring.", IF(MID(A2, 42, 5)= "01 D7", "Pairing…", "Unknown!")), IF(R2="3B31A", CONCATENATE(IF(MID(A2, 45, 2)="00", "Mode 1 (Beginner)", IF(MID(A2, 45, 2)="01", "Mode 2 (Eco)", IF(MID(A2, 45, 2)="02", "Mode 3 (Expert)", IF(MID(A2, 45, 2)="03", "Mode 4 (Pro)", IF(MID(A2, 45, 2)="04", "Mode 5 (Hyper)", IF(MID(A2, 45, 2)="15", "Pairing...", IF(MID(A2, 45, 2)="16", "Exited Pairing.", "Unknown!"))))))), " / ", IF(MID(A2, 48, 2)="00", "Up to Mode 1 Supported", IF(MID(A2,48,2)="01", "Up to Mode 2 Supported", IF(MID(A2, 48, 2)="02", "Up to Mode 3 Supported", IF(MID(A2, 48, 2)="03", "Up to Mode 4 Supported", IF(MID(A2, 48, 2)="04", "Up to Mode 5 Supported", "Unknown!")))))), IF(R2="3B41A", CONCATENATE(IF(MID(A2, 45, 2)="07", "Pressed...", IF(MID(A2, 45, 2)="08", "Waiting...", IF(MID(A2, 45,2)="09", "Pressed Once.", IF(MID(A2, 45, 2)="0A", "Pressed Twice.", IF(MID(A2, 48, 2)="0B", "Pressed Three Times.", IF(MID(A2, 45, 2)="0C", "Pressed Four Times.", IF(MID(A2, 45, 2)="0D", "{ressed Five Times.", IF(MID(A2, 45, 2)="0E", "Holding (&lt;1.0s)...", IF(MID(A2, 45, 2)="0F", "Holding (&lt;1.5s)...", IF(MID(A2, 45, 2)="10", "Holding (&lt;2.0s)...", IF(MID(A2, 45, 2)="11", "Holding (2.0+s).", IF(MID(A2, 45, 2)="12", "Held (&lt;1.5s).", IF(MID(A2, 45, 2)="13", "Held (&lt;2.0s)", IF(MID(A2, 45, 2)="14", "Held (2.0+s)", "Unknown"))))))))))))))), "")))))))))))))))))))))))</f>
        <v/>
      </c>
    </row>
    <row r="3" spans="1:20" x14ac:dyDescent="0.25">
      <c r="A3" t="str">
        <f>TEXT(2402, "00000")</f>
        <v>02402</v>
      </c>
      <c r="B3" t="s">
        <v>40</v>
      </c>
      <c r="C3" t="s">
        <v>44</v>
      </c>
      <c r="D3" s="6" t="s">
        <v>81</v>
      </c>
    </row>
    <row r="4" spans="1:20" x14ac:dyDescent="0.25">
      <c r="A4" t="str">
        <f>TEXT(2411, "00000")</f>
        <v>02411</v>
      </c>
      <c r="B4" t="s">
        <v>38</v>
      </c>
      <c r="C4" t="s">
        <v>65</v>
      </c>
      <c r="D4" t="s">
        <v>82</v>
      </c>
    </row>
    <row r="5" spans="1:20" x14ac:dyDescent="0.25">
      <c r="A5" t="str">
        <f>TEXT(5415, "00000")</f>
        <v>05415</v>
      </c>
      <c r="B5" t="s">
        <v>39</v>
      </c>
      <c r="C5" t="s">
        <v>45</v>
      </c>
      <c r="D5" s="6" t="s">
        <v>113</v>
      </c>
    </row>
    <row r="6" spans="1:20" x14ac:dyDescent="0.25">
      <c r="A6" t="str">
        <f>TEXT(12402, "00000")</f>
        <v>12402</v>
      </c>
      <c r="B6" t="s">
        <v>38</v>
      </c>
      <c r="C6" t="s">
        <v>46</v>
      </c>
      <c r="D6" t="s">
        <v>114</v>
      </c>
    </row>
    <row r="7" spans="1:20" x14ac:dyDescent="0.25">
      <c r="A7" t="str">
        <f>TEXT(12411, "00000")</f>
        <v>12411</v>
      </c>
      <c r="B7" t="s">
        <v>38</v>
      </c>
      <c r="C7" t="s">
        <v>62</v>
      </c>
      <c r="D7" t="s">
        <v>83</v>
      </c>
    </row>
    <row r="8" spans="1:20" x14ac:dyDescent="0.25">
      <c r="A8" t="str">
        <f>TEXT(13417, "00000")</f>
        <v>13417</v>
      </c>
      <c r="B8" t="s">
        <v>39</v>
      </c>
      <c r="C8" t="s">
        <v>62</v>
      </c>
      <c r="D8" t="s">
        <v>84</v>
      </c>
    </row>
    <row r="9" spans="1:20" x14ac:dyDescent="0.25">
      <c r="A9" t="str">
        <f>TEXT(15415, "00000")</f>
        <v>15415</v>
      </c>
      <c r="B9" t="s">
        <v>39</v>
      </c>
      <c r="C9" t="s">
        <v>46</v>
      </c>
      <c r="D9" t="s">
        <v>85</v>
      </c>
    </row>
    <row r="10" spans="1:20" x14ac:dyDescent="0.25">
      <c r="A10" t="str">
        <f>TEXT(22402, "00000")</f>
        <v>22402</v>
      </c>
      <c r="B10" t="s">
        <v>38</v>
      </c>
      <c r="C10" t="s">
        <v>79</v>
      </c>
      <c r="D10" t="s">
        <v>109</v>
      </c>
      <c r="E10" t="s">
        <v>5</v>
      </c>
    </row>
    <row r="11" spans="1:20" x14ac:dyDescent="0.25">
      <c r="A11" t="str">
        <f>TEXT(22411, "00000")</f>
        <v>22411</v>
      </c>
      <c r="B11" t="s">
        <v>38</v>
      </c>
      <c r="C11" t="s">
        <v>63</v>
      </c>
      <c r="D11" t="s">
        <v>86</v>
      </c>
    </row>
    <row r="12" spans="1:20" x14ac:dyDescent="0.25">
      <c r="A12" t="str">
        <f>TEXT(23417, "00000")</f>
        <v>23417</v>
      </c>
      <c r="B12" t="s">
        <v>39</v>
      </c>
      <c r="C12" t="s">
        <v>63</v>
      </c>
      <c r="D12" t="s">
        <v>78</v>
      </c>
    </row>
    <row r="13" spans="1:20" x14ac:dyDescent="0.25">
      <c r="A13" t="str">
        <f>TEXT(25415, "00000")</f>
        <v>25415</v>
      </c>
      <c r="B13" t="s">
        <v>39</v>
      </c>
      <c r="C13" t="s">
        <v>48</v>
      </c>
      <c r="D13" t="s">
        <v>87</v>
      </c>
    </row>
    <row r="14" spans="1:20" x14ac:dyDescent="0.25">
      <c r="A14" t="str">
        <f>TEXT(32411, "00000")</f>
        <v>32411</v>
      </c>
      <c r="B14" t="s">
        <v>38</v>
      </c>
      <c r="C14" t="s">
        <v>64</v>
      </c>
      <c r="D14" t="s">
        <v>111</v>
      </c>
    </row>
    <row r="15" spans="1:20" x14ac:dyDescent="0.25">
      <c r="A15" t="str">
        <f>TEXT(33417, "00000")</f>
        <v>33417</v>
      </c>
      <c r="B15" t="s">
        <v>39</v>
      </c>
      <c r="C15" t="s">
        <v>75</v>
      </c>
      <c r="D15" t="s">
        <v>116</v>
      </c>
    </row>
    <row r="16" spans="1:20" x14ac:dyDescent="0.25">
      <c r="A16" t="str">
        <f>TEXT(33440, "00000")</f>
        <v>33440</v>
      </c>
      <c r="B16" t="s">
        <v>43</v>
      </c>
      <c r="C16" t="s">
        <v>49</v>
      </c>
      <c r="D16" s="6" t="s">
        <v>88</v>
      </c>
      <c r="E16" t="s">
        <v>6</v>
      </c>
    </row>
    <row r="17" spans="1:5" x14ac:dyDescent="0.25">
      <c r="A17" t="str">
        <f>TEXT(33441, "00000")</f>
        <v>33441</v>
      </c>
      <c r="B17" t="s">
        <v>43</v>
      </c>
      <c r="C17" t="s">
        <v>50</v>
      </c>
      <c r="D17" s="6" t="s">
        <v>106</v>
      </c>
      <c r="E17" t="s">
        <v>7</v>
      </c>
    </row>
    <row r="18" spans="1:5" x14ac:dyDescent="0.25">
      <c r="A18" t="str">
        <f>TEXT(33442, "00000")</f>
        <v>33442</v>
      </c>
      <c r="B18" t="s">
        <v>43</v>
      </c>
      <c r="C18" t="s">
        <v>47</v>
      </c>
      <c r="D18" s="6" t="s">
        <v>89</v>
      </c>
      <c r="E18" t="s">
        <v>8</v>
      </c>
    </row>
    <row r="19" spans="1:5" x14ac:dyDescent="0.25">
      <c r="A19" t="str">
        <f>TEXT(33443, "00000")</f>
        <v>33443</v>
      </c>
      <c r="B19" t="s">
        <v>43</v>
      </c>
      <c r="C19" t="s">
        <v>60</v>
      </c>
      <c r="D19" t="s">
        <v>90</v>
      </c>
    </row>
    <row r="20" spans="1:5" x14ac:dyDescent="0.25">
      <c r="A20" t="str">
        <f>TEXT(33444, "00000")</f>
        <v>33444</v>
      </c>
      <c r="B20" t="s">
        <v>42</v>
      </c>
      <c r="C20" t="s">
        <v>67</v>
      </c>
      <c r="D20" t="s">
        <v>91</v>
      </c>
    </row>
    <row r="21" spans="1:5" x14ac:dyDescent="0.25">
      <c r="A21" t="str">
        <f>TEXT(33445, "00000")</f>
        <v>33445</v>
      </c>
      <c r="B21" t="s">
        <v>43</v>
      </c>
      <c r="C21" t="s">
        <v>51</v>
      </c>
      <c r="D21" s="6" t="s">
        <v>107</v>
      </c>
      <c r="E21" t="s">
        <v>9</v>
      </c>
    </row>
    <row r="22" spans="1:5" x14ac:dyDescent="0.25">
      <c r="A22" t="str">
        <f>TEXT(33446, "00000")</f>
        <v>33446</v>
      </c>
      <c r="B22" t="s">
        <v>43</v>
      </c>
      <c r="C22" t="s">
        <v>74</v>
      </c>
      <c r="D22" t="s">
        <v>108</v>
      </c>
    </row>
    <row r="23" spans="1:5" x14ac:dyDescent="0.25">
      <c r="A23" t="str">
        <f>TEXT(33447, "00000")</f>
        <v>33447</v>
      </c>
      <c r="B23" t="s">
        <v>43</v>
      </c>
      <c r="C23" t="s">
        <v>52</v>
      </c>
      <c r="D23" t="s">
        <v>110</v>
      </c>
    </row>
    <row r="24" spans="1:5" x14ac:dyDescent="0.25">
      <c r="A24" t="str">
        <f>TEXT(33448, "00000")</f>
        <v>33448</v>
      </c>
      <c r="B24" t="s">
        <v>43</v>
      </c>
      <c r="C24" t="s">
        <v>76</v>
      </c>
      <c r="D24" t="s">
        <v>92</v>
      </c>
    </row>
    <row r="25" spans="1:5" x14ac:dyDescent="0.25">
      <c r="A25" t="str">
        <f>TEXT(33449, "00000")</f>
        <v>33449</v>
      </c>
      <c r="B25" t="s">
        <v>43</v>
      </c>
      <c r="C25" t="s">
        <v>53</v>
      </c>
      <c r="D25" t="s">
        <v>115</v>
      </c>
      <c r="E25" t="s">
        <v>10</v>
      </c>
    </row>
    <row r="26" spans="1:5" x14ac:dyDescent="0.25">
      <c r="A26" t="s">
        <v>11</v>
      </c>
      <c r="B26" t="s">
        <v>43</v>
      </c>
      <c r="C26" t="s">
        <v>70</v>
      </c>
      <c r="D26" t="s">
        <v>93</v>
      </c>
    </row>
    <row r="27" spans="1:5" x14ac:dyDescent="0.25">
      <c r="A27" t="s">
        <v>12</v>
      </c>
      <c r="B27" t="s">
        <v>42</v>
      </c>
      <c r="C27" t="s">
        <v>67</v>
      </c>
      <c r="D27" t="s">
        <v>94</v>
      </c>
    </row>
    <row r="28" spans="1:5" x14ac:dyDescent="0.25">
      <c r="A28" t="s">
        <v>13</v>
      </c>
      <c r="B28" t="s">
        <v>38</v>
      </c>
      <c r="C28" t="s">
        <v>54</v>
      </c>
      <c r="D28" t="s">
        <v>95</v>
      </c>
    </row>
    <row r="29" spans="1:5" x14ac:dyDescent="0.25">
      <c r="A29" t="s">
        <v>14</v>
      </c>
      <c r="B29" t="s">
        <v>42</v>
      </c>
      <c r="C29" t="s">
        <v>67</v>
      </c>
      <c r="D29" t="s">
        <v>96</v>
      </c>
    </row>
    <row r="30" spans="1:5" x14ac:dyDescent="0.25">
      <c r="A30" t="s">
        <v>15</v>
      </c>
      <c r="B30" t="s">
        <v>43</v>
      </c>
      <c r="C30" t="s">
        <v>55</v>
      </c>
      <c r="D30" t="s">
        <v>97</v>
      </c>
    </row>
    <row r="31" spans="1:5" x14ac:dyDescent="0.25">
      <c r="A31" t="s">
        <v>16</v>
      </c>
      <c r="B31" t="s">
        <v>42</v>
      </c>
      <c r="C31" t="s">
        <v>67</v>
      </c>
      <c r="D31" t="s">
        <v>98</v>
      </c>
    </row>
    <row r="32" spans="1:5" x14ac:dyDescent="0.25">
      <c r="A32" t="str">
        <f>TEXT(34316, "00000")</f>
        <v>34316</v>
      </c>
      <c r="B32" t="s">
        <v>40</v>
      </c>
      <c r="C32" t="s">
        <v>69</v>
      </c>
      <c r="D32" t="s">
        <v>99</v>
      </c>
      <c r="E32" t="s">
        <v>17</v>
      </c>
    </row>
    <row r="33" spans="1:5" x14ac:dyDescent="0.25">
      <c r="A33" t="str">
        <f>TEXT(34344, "00000")</f>
        <v>34344</v>
      </c>
      <c r="B33" t="s">
        <v>40</v>
      </c>
      <c r="C33" t="s">
        <v>66</v>
      </c>
      <c r="D33" t="s">
        <v>100</v>
      </c>
      <c r="E33" t="s">
        <v>18</v>
      </c>
    </row>
    <row r="34" spans="1:5" x14ac:dyDescent="0.25">
      <c r="A34" t="s">
        <v>19</v>
      </c>
      <c r="B34" t="s">
        <v>40</v>
      </c>
      <c r="C34" t="s">
        <v>56</v>
      </c>
      <c r="D34" s="6" t="s">
        <v>101</v>
      </c>
      <c r="E34" t="s">
        <v>20</v>
      </c>
    </row>
    <row r="35" spans="1:5" x14ac:dyDescent="0.25">
      <c r="A35" t="s">
        <v>21</v>
      </c>
      <c r="B35" t="s">
        <v>42</v>
      </c>
      <c r="C35" t="s">
        <v>67</v>
      </c>
      <c r="D35" t="s">
        <v>102</v>
      </c>
    </row>
    <row r="36" spans="1:5" x14ac:dyDescent="0.25">
      <c r="A36" t="s">
        <v>22</v>
      </c>
      <c r="B36" t="s">
        <v>38</v>
      </c>
      <c r="C36" t="s">
        <v>57</v>
      </c>
      <c r="D36" t="s">
        <v>103</v>
      </c>
    </row>
    <row r="37" spans="1:5" x14ac:dyDescent="0.25">
      <c r="A37" t="s">
        <v>23</v>
      </c>
      <c r="B37" t="s">
        <v>40</v>
      </c>
      <c r="C37" t="s">
        <v>77</v>
      </c>
      <c r="D37" t="s">
        <v>104</v>
      </c>
      <c r="E37" t="s">
        <v>24</v>
      </c>
    </row>
    <row r="38" spans="1:5" x14ac:dyDescent="0.25">
      <c r="A38" t="s">
        <v>25</v>
      </c>
      <c r="B38" t="s">
        <v>39</v>
      </c>
      <c r="C38" t="s">
        <v>112</v>
      </c>
      <c r="D38" t="s">
        <v>105</v>
      </c>
    </row>
    <row r="39" spans="1:5" x14ac:dyDescent="0.25">
      <c r="A39" t="str">
        <f>TEXT(33920, "00000")</f>
        <v>33920</v>
      </c>
      <c r="B39" t="s">
        <v>41</v>
      </c>
      <c r="C39" t="s">
        <v>68</v>
      </c>
      <c r="D39" t="s">
        <v>117</v>
      </c>
    </row>
    <row r="40" spans="1:5" x14ac:dyDescent="0.25">
      <c r="A40" t="str">
        <f>TEXT(39320, "00000")</f>
        <v>39320</v>
      </c>
      <c r="B40" t="s">
        <v>40</v>
      </c>
      <c r="C40" t="s">
        <v>58</v>
      </c>
      <c r="D40" t="s">
        <v>118</v>
      </c>
    </row>
  </sheetData>
  <conditionalFormatting sqref="B1:B1048576">
    <cfRule type="containsText" dxfId="9" priority="5" operator="containsText" text="ACC">
      <formula>NOT(ISERROR(SEARCH("ACC",B1)))</formula>
    </cfRule>
    <cfRule type="containsText" dxfId="8" priority="6" operator="containsText" text="BTY">
      <formula>NOT(ISERROR(SEARCH("BTY",B1)))</formula>
    </cfRule>
    <cfRule type="containsText" dxfId="7" priority="7" operator="containsText" text="XRB">
      <formula>NOT(ISERROR(SEARCH("XRB",B1)))</formula>
    </cfRule>
    <cfRule type="containsText" dxfId="6" priority="8" operator="containsText" text="SRB">
      <formula>NOT(ISERROR(SEARCH("SRB",B1)))</formula>
    </cfRule>
    <cfRule type="containsText" dxfId="5" priority="9" operator="containsText" text="N/A">
      <formula>NOT(ISERROR(SEARCH("N/A",B1)))</formula>
    </cfRule>
    <cfRule type="containsText" dxfId="4" priority="10" operator="containsText" text="ESC">
      <formula>NOT(ISERROR(SEARCH("ESC",B1)))</formula>
    </cfRule>
    <cfRule type="cellIs" dxfId="3" priority="12" operator="equal">
      <formula>"?"</formula>
    </cfRule>
  </conditionalFormatting>
  <conditionalFormatting sqref="C1:C1048576">
    <cfRule type="containsText" dxfId="2" priority="1" operator="containsText" text="Unrecognized">
      <formula>NOT(ISERROR(SEARCH("Unrecognized",C1)))</formula>
    </cfRule>
    <cfRule type="containsText" dxfId="1" priority="2" operator="containsText" text="Unknown">
      <formula>NOT(ISERROR(SEARCH("Unknown",C1)))</formula>
    </cfRule>
    <cfRule type="containsBlanks" priority="3" stopIfTrue="1">
      <formula>LEN(TRIM(C1))=0</formula>
    </cfRule>
    <cfRule type="cellIs" dxfId="0" priority="4" operator="notEqual">
      <formula>"Command"</formula>
    </cfRule>
  </conditionalFormatting>
  <pageMargins left="0.7" right="0.7" top="0.75" bottom="0.75" header="0.3" footer="0.3"/>
  <pageSetup orientation="portrait" r:id="rId1"/>
  <headerFooter>
    <oddFooter>&amp;C_x000D_&amp;1#&amp;"Calibri"&amp;10&amp;K000000 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Krysl</dc:creator>
  <cp:lastModifiedBy>Alexander Krysl</cp:lastModifiedBy>
  <dcterms:created xsi:type="dcterms:W3CDTF">2022-02-28T22:18:40Z</dcterms:created>
  <dcterms:modified xsi:type="dcterms:W3CDTF">2022-04-03T23:03:13Z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b759f6-5337-4dc5-b19b-e74b6da11f8f_Enabled">
    <vt:lpwstr>true</vt:lpwstr>
  </property>
  <property fmtid="{D5CDD505-2E9C-101B-9397-08002B2CF9AE}" pid="3" name="MSIP_Label_8bb759f6-5337-4dc5-b19b-e74b6da11f8f_SetDate">
    <vt:lpwstr>2022-03-18T15:34:38Z</vt:lpwstr>
  </property>
  <property fmtid="{D5CDD505-2E9C-101B-9397-08002B2CF9AE}" pid="4" name="MSIP_Label_8bb759f6-5337-4dc5-b19b-e74b6da11f8f_Method">
    <vt:lpwstr>Standard</vt:lpwstr>
  </property>
  <property fmtid="{D5CDD505-2E9C-101B-9397-08002B2CF9AE}" pid="5" name="MSIP_Label_8bb759f6-5337-4dc5-b19b-e74b6da11f8f_Name">
    <vt:lpwstr>8bb759f6-5337-4dc5-b19b-e74b6da11f8f</vt:lpwstr>
  </property>
  <property fmtid="{D5CDD505-2E9C-101B-9397-08002B2CF9AE}" pid="6" name="MSIP_Label_8bb759f6-5337-4dc5-b19b-e74b6da11f8f_SiteId">
    <vt:lpwstr>41ff26dc-250f-4b13-8981-739be8610c21</vt:lpwstr>
  </property>
  <property fmtid="{D5CDD505-2E9C-101B-9397-08002B2CF9AE}" pid="7" name="MSIP_Label_8bb759f6-5337-4dc5-b19b-e74b6da11f8f_ActionId">
    <vt:lpwstr>06b4642b-92e9-4bfe-972d-dd977d92e522</vt:lpwstr>
  </property>
  <property fmtid="{D5CDD505-2E9C-101B-9397-08002B2CF9AE}" pid="8" name="MSIP_Label_8bb759f6-5337-4dc5-b19b-e74b6da11f8f_ContentBits">
    <vt:lpwstr>2</vt:lpwstr>
  </property>
</Properties>
</file>