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svn.it-hotspot.de\share\Dropbox\Dropbox\DESM-Verein\Projekte\DESM-Middleware\Middleware\Listen\"/>
    </mc:Choice>
  </mc:AlternateContent>
  <bookViews>
    <workbookView xWindow="6460" yWindow="0" windowWidth="26780" windowHeight="20120" tabRatio="500" activeTab="1"/>
  </bookViews>
  <sheets>
    <sheet name="middleware_messages" sheetId="2" r:id="rId1"/>
    <sheet name="Tabelle1" sheetId="6" r:id="rId2"/>
    <sheet name="locsim_messages" sheetId="5" r:id="rId3"/>
    <sheet name="Legende" sheetId="4" r:id="rId4"/>
    <sheet name="Fragen_Hinweise" sheetId="3" r:id="rId5"/>
  </sheets>
  <externalReferences>
    <externalReference r:id="rId6"/>
  </externalReferences>
  <definedNames>
    <definedName name="_xlnm._FilterDatabase" localSheetId="0" hidden="1">middleware_messages!$B$5:$M$151</definedName>
  </definedNames>
  <calcPr calcId="152511" concurrentCalc="0"/>
  <fileRecoveryPr repairLoad="1"/>
</workbook>
</file>

<file path=xl/calcChain.xml><?xml version="1.0" encoding="utf-8"?>
<calcChain xmlns="http://schemas.openxmlformats.org/spreadsheetml/2006/main">
  <c r="C6" i="6" l="1"/>
  <c r="B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Q151" i="2"/>
  <c r="P151" i="2"/>
  <c r="D151" i="2"/>
  <c r="E151" i="2"/>
  <c r="N151" i="2"/>
  <c r="O151" i="2"/>
  <c r="M151" i="2"/>
  <c r="Q150" i="2"/>
  <c r="P150" i="2"/>
  <c r="D150" i="2"/>
  <c r="E150" i="2"/>
  <c r="N150" i="2"/>
  <c r="O150" i="2"/>
  <c r="M150" i="2"/>
  <c r="Q149" i="2"/>
  <c r="P149" i="2"/>
  <c r="D149" i="2"/>
  <c r="E149" i="2"/>
  <c r="N149" i="2"/>
  <c r="O149" i="2"/>
  <c r="M149" i="2"/>
  <c r="Q148" i="2"/>
  <c r="P148" i="2"/>
  <c r="D148" i="2"/>
  <c r="E148" i="2"/>
  <c r="N148" i="2"/>
  <c r="O148" i="2"/>
  <c r="M148" i="2"/>
  <c r="Q147" i="2"/>
  <c r="P147" i="2"/>
  <c r="D147" i="2"/>
  <c r="E147" i="2"/>
  <c r="N147" i="2"/>
  <c r="O147" i="2"/>
  <c r="M147" i="2"/>
  <c r="Q146" i="2"/>
  <c r="P146" i="2"/>
  <c r="D146" i="2"/>
  <c r="E146" i="2"/>
  <c r="N146" i="2"/>
  <c r="O146" i="2"/>
  <c r="M146" i="2"/>
  <c r="Q145" i="2"/>
  <c r="P145" i="2"/>
  <c r="D145" i="2"/>
  <c r="E145" i="2"/>
  <c r="N145" i="2"/>
  <c r="O145" i="2"/>
  <c r="M145" i="2"/>
  <c r="Q144" i="2"/>
  <c r="P144" i="2"/>
  <c r="D144" i="2"/>
  <c r="E144" i="2"/>
  <c r="N144" i="2"/>
  <c r="O144" i="2"/>
  <c r="M144" i="2"/>
  <c r="Q143" i="2"/>
  <c r="P143" i="2"/>
  <c r="D143" i="2"/>
  <c r="E143" i="2"/>
  <c r="N143" i="2"/>
  <c r="O143" i="2"/>
  <c r="M143" i="2"/>
  <c r="Q142" i="2"/>
  <c r="P142" i="2"/>
  <c r="D142" i="2"/>
  <c r="E142" i="2"/>
  <c r="N142" i="2"/>
  <c r="O142" i="2"/>
  <c r="M142" i="2"/>
  <c r="Q141" i="2"/>
  <c r="P141" i="2"/>
  <c r="D141" i="2"/>
  <c r="E141" i="2"/>
  <c r="N141" i="2"/>
  <c r="O141" i="2"/>
  <c r="M141" i="2"/>
  <c r="Q140" i="2"/>
  <c r="P140" i="2"/>
  <c r="D140" i="2"/>
  <c r="E140" i="2"/>
  <c r="N140" i="2"/>
  <c r="O140" i="2"/>
  <c r="M140" i="2"/>
  <c r="Q139" i="2"/>
  <c r="P139" i="2"/>
  <c r="D139" i="2"/>
  <c r="E139" i="2"/>
  <c r="N139" i="2"/>
  <c r="O139" i="2"/>
  <c r="M139" i="2"/>
  <c r="Q138" i="2"/>
  <c r="P138" i="2"/>
  <c r="D138" i="2"/>
  <c r="E138" i="2"/>
  <c r="N138" i="2"/>
  <c r="O138" i="2"/>
  <c r="M138" i="2"/>
  <c r="Q137" i="2"/>
  <c r="P137" i="2"/>
  <c r="D137" i="2"/>
  <c r="E137" i="2"/>
  <c r="N137" i="2"/>
  <c r="O137" i="2"/>
  <c r="M137" i="2"/>
  <c r="Q136" i="2"/>
  <c r="P136" i="2"/>
  <c r="D136" i="2"/>
  <c r="E136" i="2"/>
  <c r="N136" i="2"/>
  <c r="O136" i="2"/>
  <c r="M136" i="2"/>
  <c r="Q135" i="2"/>
  <c r="P135" i="2"/>
  <c r="D135" i="2"/>
  <c r="E135" i="2"/>
  <c r="N135" i="2"/>
  <c r="O135" i="2"/>
  <c r="M135" i="2"/>
  <c r="Q134" i="2"/>
  <c r="P134" i="2"/>
  <c r="D134" i="2"/>
  <c r="E134" i="2"/>
  <c r="N134" i="2"/>
  <c r="O134" i="2"/>
  <c r="M134" i="2"/>
  <c r="Q133" i="2"/>
  <c r="P133" i="2"/>
  <c r="D133" i="2"/>
  <c r="E133" i="2"/>
  <c r="N133" i="2"/>
  <c r="O133" i="2"/>
  <c r="M133" i="2"/>
  <c r="Q132" i="2"/>
  <c r="P132" i="2"/>
  <c r="D132" i="2"/>
  <c r="E132" i="2"/>
  <c r="N132" i="2"/>
  <c r="O132" i="2"/>
  <c r="M132" i="2"/>
  <c r="Q131" i="2"/>
  <c r="P131" i="2"/>
  <c r="D131" i="2"/>
  <c r="E131" i="2"/>
  <c r="N131" i="2"/>
  <c r="O131" i="2"/>
  <c r="M131" i="2"/>
  <c r="Q130" i="2"/>
  <c r="P130" i="2"/>
  <c r="D130" i="2"/>
  <c r="E130" i="2"/>
  <c r="N130" i="2"/>
  <c r="O130" i="2"/>
  <c r="M130" i="2"/>
  <c r="Q129" i="2"/>
  <c r="P129" i="2"/>
  <c r="D129" i="2"/>
  <c r="E129" i="2"/>
  <c r="N129" i="2"/>
  <c r="O129" i="2"/>
  <c r="M129" i="2"/>
  <c r="Q128" i="2"/>
  <c r="P128" i="2"/>
  <c r="D128" i="2"/>
  <c r="E128" i="2"/>
  <c r="N128" i="2"/>
  <c r="O128" i="2"/>
  <c r="M128" i="2"/>
  <c r="Q127" i="2"/>
  <c r="P127" i="2"/>
  <c r="D127" i="2"/>
  <c r="E127" i="2"/>
  <c r="N127" i="2"/>
  <c r="O127" i="2"/>
  <c r="M127" i="2"/>
  <c r="Q126" i="2"/>
  <c r="P126" i="2"/>
  <c r="D126" i="2"/>
  <c r="E126" i="2"/>
  <c r="N126" i="2"/>
  <c r="O126" i="2"/>
  <c r="M126" i="2"/>
  <c r="Q125" i="2"/>
  <c r="P125" i="2"/>
  <c r="D125" i="2"/>
  <c r="E125" i="2"/>
  <c r="N125" i="2"/>
  <c r="O125" i="2"/>
  <c r="M125" i="2"/>
  <c r="Q124" i="2"/>
  <c r="P124" i="2"/>
  <c r="D124" i="2"/>
  <c r="E124" i="2"/>
  <c r="N124" i="2"/>
  <c r="O124" i="2"/>
  <c r="M124" i="2"/>
  <c r="Q123" i="2"/>
  <c r="P123" i="2"/>
  <c r="D123" i="2"/>
  <c r="E123" i="2"/>
  <c r="N123" i="2"/>
  <c r="O123" i="2"/>
  <c r="M123" i="2"/>
  <c r="Q122" i="2"/>
  <c r="P122" i="2"/>
  <c r="D122" i="2"/>
  <c r="E122" i="2"/>
  <c r="N122" i="2"/>
  <c r="O122" i="2"/>
  <c r="M122" i="2"/>
  <c r="Q121" i="2"/>
  <c r="P121" i="2"/>
  <c r="D121" i="2"/>
  <c r="E121" i="2"/>
  <c r="N121" i="2"/>
  <c r="O121" i="2"/>
  <c r="M121" i="2"/>
  <c r="Q120" i="2"/>
  <c r="P120" i="2"/>
  <c r="D120" i="2"/>
  <c r="E120" i="2"/>
  <c r="N120" i="2"/>
  <c r="O120" i="2"/>
  <c r="M120" i="2"/>
  <c r="Q119" i="2"/>
  <c r="P119" i="2"/>
  <c r="D119" i="2"/>
  <c r="E119" i="2"/>
  <c r="N119" i="2"/>
  <c r="O119" i="2"/>
  <c r="M119" i="2"/>
  <c r="Q118" i="2"/>
  <c r="P118" i="2"/>
  <c r="D118" i="2"/>
  <c r="E118" i="2"/>
  <c r="N118" i="2"/>
  <c r="O118" i="2"/>
  <c r="M118" i="2"/>
  <c r="Q117" i="2"/>
  <c r="P117" i="2"/>
  <c r="D117" i="2"/>
  <c r="E117" i="2"/>
  <c r="N117" i="2"/>
  <c r="O117" i="2"/>
  <c r="M117" i="2"/>
  <c r="Q116" i="2"/>
  <c r="P116" i="2"/>
  <c r="D116" i="2"/>
  <c r="E116" i="2"/>
  <c r="N116" i="2"/>
  <c r="O116" i="2"/>
  <c r="M116" i="2"/>
  <c r="Q115" i="2"/>
  <c r="P115" i="2"/>
  <c r="D115" i="2"/>
  <c r="E115" i="2"/>
  <c r="N115" i="2"/>
  <c r="O115" i="2"/>
  <c r="M115" i="2"/>
  <c r="Q114" i="2"/>
  <c r="P114" i="2"/>
  <c r="D114" i="2"/>
  <c r="E114" i="2"/>
  <c r="N114" i="2"/>
  <c r="O114" i="2"/>
  <c r="M114" i="2"/>
  <c r="Q113" i="2"/>
  <c r="P113" i="2"/>
  <c r="D113" i="2"/>
  <c r="E113" i="2"/>
  <c r="N113" i="2"/>
  <c r="O113" i="2"/>
  <c r="M113" i="2"/>
  <c r="Q112" i="2"/>
  <c r="P112" i="2"/>
  <c r="D112" i="2"/>
  <c r="E112" i="2"/>
  <c r="N112" i="2"/>
  <c r="O112" i="2"/>
  <c r="M112" i="2"/>
  <c r="Q111" i="2"/>
  <c r="P111" i="2"/>
  <c r="D111" i="2"/>
  <c r="E111" i="2"/>
  <c r="N111" i="2"/>
  <c r="O111" i="2"/>
  <c r="M111" i="2"/>
  <c r="Q110" i="2"/>
  <c r="P110" i="2"/>
  <c r="D110" i="2"/>
  <c r="E110" i="2"/>
  <c r="N110" i="2"/>
  <c r="O110" i="2"/>
  <c r="M110" i="2"/>
  <c r="Q109" i="2"/>
  <c r="P109" i="2"/>
  <c r="D109" i="2"/>
  <c r="E109" i="2"/>
  <c r="N109" i="2"/>
  <c r="O109" i="2"/>
  <c r="M109" i="2"/>
  <c r="Q108" i="2"/>
  <c r="P108" i="2"/>
  <c r="D108" i="2"/>
  <c r="E108" i="2"/>
  <c r="N108" i="2"/>
  <c r="O108" i="2"/>
  <c r="M108" i="2"/>
  <c r="Q107" i="2"/>
  <c r="P107" i="2"/>
  <c r="D107" i="2"/>
  <c r="E107" i="2"/>
  <c r="N107" i="2"/>
  <c r="O107" i="2"/>
  <c r="M107" i="2"/>
  <c r="Q106" i="2"/>
  <c r="P106" i="2"/>
  <c r="D106" i="2"/>
  <c r="E106" i="2"/>
  <c r="N106" i="2"/>
  <c r="O106" i="2"/>
  <c r="M106" i="2"/>
  <c r="Q105" i="2"/>
  <c r="P105" i="2"/>
  <c r="D105" i="2"/>
  <c r="E105" i="2"/>
  <c r="N105" i="2"/>
  <c r="O105" i="2"/>
  <c r="M105" i="2"/>
  <c r="Q104" i="2"/>
  <c r="P104" i="2"/>
  <c r="D104" i="2"/>
  <c r="E104" i="2"/>
  <c r="N104" i="2"/>
  <c r="O104" i="2"/>
  <c r="M104" i="2"/>
  <c r="Q103" i="2"/>
  <c r="P103" i="2"/>
  <c r="D103" i="2"/>
  <c r="E103" i="2"/>
  <c r="N103" i="2"/>
  <c r="O103" i="2"/>
  <c r="M103" i="2"/>
  <c r="Q102" i="2"/>
  <c r="P102" i="2"/>
  <c r="D102" i="2"/>
  <c r="E102" i="2"/>
  <c r="N102" i="2"/>
  <c r="O102" i="2"/>
  <c r="M102" i="2"/>
  <c r="Q101" i="2"/>
  <c r="P101" i="2"/>
  <c r="D101" i="2"/>
  <c r="E101" i="2"/>
  <c r="N101" i="2"/>
  <c r="O101" i="2"/>
  <c r="M101" i="2"/>
  <c r="Q100" i="2"/>
  <c r="P100" i="2"/>
  <c r="D100" i="2"/>
  <c r="E100" i="2"/>
  <c r="N100" i="2"/>
  <c r="O100" i="2"/>
  <c r="M100" i="2"/>
  <c r="Q99" i="2"/>
  <c r="P99" i="2"/>
  <c r="D99" i="2"/>
  <c r="E99" i="2"/>
  <c r="N99" i="2"/>
  <c r="O99" i="2"/>
  <c r="M99" i="2"/>
  <c r="Q98" i="2"/>
  <c r="P98" i="2"/>
  <c r="D98" i="2"/>
  <c r="E98" i="2"/>
  <c r="N98" i="2"/>
  <c r="O98" i="2"/>
  <c r="M98" i="2"/>
  <c r="Q97" i="2"/>
  <c r="P97" i="2"/>
  <c r="D97" i="2"/>
  <c r="E97" i="2"/>
  <c r="N97" i="2"/>
  <c r="O97" i="2"/>
  <c r="M97" i="2"/>
  <c r="Q96" i="2"/>
  <c r="P96" i="2"/>
  <c r="D96" i="2"/>
  <c r="E96" i="2"/>
  <c r="N96" i="2"/>
  <c r="O96" i="2"/>
  <c r="M96" i="2"/>
  <c r="Q95" i="2"/>
  <c r="P95" i="2"/>
  <c r="D95" i="2"/>
  <c r="E95" i="2"/>
  <c r="N95" i="2"/>
  <c r="O95" i="2"/>
  <c r="M95" i="2"/>
  <c r="Q94" i="2"/>
  <c r="P94" i="2"/>
  <c r="D94" i="2"/>
  <c r="E94" i="2"/>
  <c r="N94" i="2"/>
  <c r="O94" i="2"/>
  <c r="M94" i="2"/>
  <c r="Q93" i="2"/>
  <c r="P93" i="2"/>
  <c r="D93" i="2"/>
  <c r="E93" i="2"/>
  <c r="N93" i="2"/>
  <c r="O93" i="2"/>
  <c r="M93" i="2"/>
  <c r="Q92" i="2"/>
  <c r="P92" i="2"/>
  <c r="D92" i="2"/>
  <c r="E92" i="2"/>
  <c r="N92" i="2"/>
  <c r="O92" i="2"/>
  <c r="M92" i="2"/>
  <c r="Q91" i="2"/>
  <c r="P91" i="2"/>
  <c r="D91" i="2"/>
  <c r="E91" i="2"/>
  <c r="N91" i="2"/>
  <c r="O91" i="2"/>
  <c r="M91" i="2"/>
  <c r="Q90" i="2"/>
  <c r="P90" i="2"/>
  <c r="D90" i="2"/>
  <c r="E90" i="2"/>
  <c r="N90" i="2"/>
  <c r="O90" i="2"/>
  <c r="M90" i="2"/>
  <c r="Q89" i="2"/>
  <c r="P89" i="2"/>
  <c r="D89" i="2"/>
  <c r="E89" i="2"/>
  <c r="N89" i="2"/>
  <c r="O89" i="2"/>
  <c r="M89" i="2"/>
  <c r="Q88" i="2"/>
  <c r="P88" i="2"/>
  <c r="D88" i="2"/>
  <c r="E88" i="2"/>
  <c r="N88" i="2"/>
  <c r="O88" i="2"/>
  <c r="M88" i="2"/>
  <c r="Q87" i="2"/>
  <c r="P87" i="2"/>
  <c r="D87" i="2"/>
  <c r="E87" i="2"/>
  <c r="N87" i="2"/>
  <c r="O87" i="2"/>
  <c r="M87" i="2"/>
  <c r="Q86" i="2"/>
  <c r="P86" i="2"/>
  <c r="D86" i="2"/>
  <c r="E86" i="2"/>
  <c r="N86" i="2"/>
  <c r="O86" i="2"/>
  <c r="M86" i="2"/>
  <c r="Q85" i="2"/>
  <c r="P85" i="2"/>
  <c r="D85" i="2"/>
  <c r="E85" i="2"/>
  <c r="N85" i="2"/>
  <c r="O85" i="2"/>
  <c r="M85" i="2"/>
  <c r="Q84" i="2"/>
  <c r="P84" i="2"/>
  <c r="D84" i="2"/>
  <c r="E84" i="2"/>
  <c r="N84" i="2"/>
  <c r="O84" i="2"/>
  <c r="M84" i="2"/>
  <c r="Q83" i="2"/>
  <c r="P83" i="2"/>
  <c r="D83" i="2"/>
  <c r="E83" i="2"/>
  <c r="N83" i="2"/>
  <c r="O83" i="2"/>
  <c r="M83" i="2"/>
  <c r="Q82" i="2"/>
  <c r="P82" i="2"/>
  <c r="D82" i="2"/>
  <c r="E82" i="2"/>
  <c r="N82" i="2"/>
  <c r="O82" i="2"/>
  <c r="M82" i="2"/>
  <c r="Q81" i="2"/>
  <c r="P81" i="2"/>
  <c r="D81" i="2"/>
  <c r="E81" i="2"/>
  <c r="N81" i="2"/>
  <c r="O81" i="2"/>
  <c r="M81" i="2"/>
  <c r="Q80" i="2"/>
  <c r="P80" i="2"/>
  <c r="D80" i="2"/>
  <c r="E80" i="2"/>
  <c r="N80" i="2"/>
  <c r="O80" i="2"/>
  <c r="M80" i="2"/>
  <c r="Q79" i="2"/>
  <c r="P79" i="2"/>
  <c r="D79" i="2"/>
  <c r="E79" i="2"/>
  <c r="N79" i="2"/>
  <c r="O79" i="2"/>
  <c r="M79" i="2"/>
  <c r="Q78" i="2"/>
  <c r="P78" i="2"/>
  <c r="D78" i="2"/>
  <c r="E78" i="2"/>
  <c r="N78" i="2"/>
  <c r="O78" i="2"/>
  <c r="M78" i="2"/>
  <c r="Q77" i="2"/>
  <c r="P77" i="2"/>
  <c r="D77" i="2"/>
  <c r="E77" i="2"/>
  <c r="N77" i="2"/>
  <c r="O77" i="2"/>
  <c r="M77" i="2"/>
  <c r="Q76" i="2"/>
  <c r="P76" i="2"/>
  <c r="D76" i="2"/>
  <c r="E76" i="2"/>
  <c r="N76" i="2"/>
  <c r="O76" i="2"/>
  <c r="M76" i="2"/>
  <c r="Q75" i="2"/>
  <c r="P75" i="2"/>
  <c r="D75" i="2"/>
  <c r="E75" i="2"/>
  <c r="N75" i="2"/>
  <c r="O75" i="2"/>
  <c r="M75" i="2"/>
  <c r="Q74" i="2"/>
  <c r="P74" i="2"/>
  <c r="D74" i="2"/>
  <c r="E74" i="2"/>
  <c r="N74" i="2"/>
  <c r="O74" i="2"/>
  <c r="M74" i="2"/>
  <c r="Q73" i="2"/>
  <c r="P73" i="2"/>
  <c r="D73" i="2"/>
  <c r="E73" i="2"/>
  <c r="N73" i="2"/>
  <c r="O73" i="2"/>
  <c r="M73" i="2"/>
  <c r="Q72" i="2"/>
  <c r="P72" i="2"/>
  <c r="D72" i="2"/>
  <c r="E72" i="2"/>
  <c r="N72" i="2"/>
  <c r="O72" i="2"/>
  <c r="M72" i="2"/>
  <c r="Q71" i="2"/>
  <c r="P71" i="2"/>
  <c r="D71" i="2"/>
  <c r="E71" i="2"/>
  <c r="N71" i="2"/>
  <c r="O71" i="2"/>
  <c r="M71" i="2"/>
  <c r="Q70" i="2"/>
  <c r="P70" i="2"/>
  <c r="D70" i="2"/>
  <c r="E70" i="2"/>
  <c r="N70" i="2"/>
  <c r="O70" i="2"/>
  <c r="M70" i="2"/>
  <c r="Q69" i="2"/>
  <c r="P69" i="2"/>
  <c r="D69" i="2"/>
  <c r="E69" i="2"/>
  <c r="N69" i="2"/>
  <c r="O69" i="2"/>
  <c r="M69" i="2"/>
  <c r="Q68" i="2"/>
  <c r="P68" i="2"/>
  <c r="D68" i="2"/>
  <c r="E68" i="2"/>
  <c r="N68" i="2"/>
  <c r="O68" i="2"/>
  <c r="M68" i="2"/>
  <c r="Q67" i="2"/>
  <c r="P67" i="2"/>
  <c r="D67" i="2"/>
  <c r="E67" i="2"/>
  <c r="N67" i="2"/>
  <c r="O67" i="2"/>
  <c r="M67" i="2"/>
  <c r="Q66" i="2"/>
  <c r="P66" i="2"/>
  <c r="D66" i="2"/>
  <c r="E66" i="2"/>
  <c r="N66" i="2"/>
  <c r="O66" i="2"/>
  <c r="M66" i="2"/>
  <c r="Q65" i="2"/>
  <c r="P65" i="2"/>
  <c r="D65" i="2"/>
  <c r="E65" i="2"/>
  <c r="N65" i="2"/>
  <c r="O65" i="2"/>
  <c r="M65" i="2"/>
  <c r="Q64" i="2"/>
  <c r="P64" i="2"/>
  <c r="D64" i="2"/>
  <c r="E64" i="2"/>
  <c r="N64" i="2"/>
  <c r="O64" i="2"/>
  <c r="M64" i="2"/>
  <c r="Q63" i="2"/>
  <c r="P63" i="2"/>
  <c r="D63" i="2"/>
  <c r="E63" i="2"/>
  <c r="N63" i="2"/>
  <c r="O63" i="2"/>
  <c r="M63" i="2"/>
  <c r="Q62" i="2"/>
  <c r="P62" i="2"/>
  <c r="D62" i="2"/>
  <c r="E62" i="2"/>
  <c r="N62" i="2"/>
  <c r="O62" i="2"/>
  <c r="M62" i="2"/>
  <c r="Q61" i="2"/>
  <c r="P61" i="2"/>
  <c r="D61" i="2"/>
  <c r="E61" i="2"/>
  <c r="N61" i="2"/>
  <c r="O61" i="2"/>
  <c r="M61" i="2"/>
  <c r="Q60" i="2"/>
  <c r="P60" i="2"/>
  <c r="D60" i="2"/>
  <c r="E60" i="2"/>
  <c r="N60" i="2"/>
  <c r="O60" i="2"/>
  <c r="M60" i="2"/>
  <c r="Q59" i="2"/>
  <c r="P59" i="2"/>
  <c r="D59" i="2"/>
  <c r="E59" i="2"/>
  <c r="N59" i="2"/>
  <c r="O59" i="2"/>
  <c r="M59" i="2"/>
  <c r="Q58" i="2"/>
  <c r="P58" i="2"/>
  <c r="D58" i="2"/>
  <c r="E58" i="2"/>
  <c r="N58" i="2"/>
  <c r="O58" i="2"/>
  <c r="M58" i="2"/>
  <c r="Q57" i="2"/>
  <c r="P57" i="2"/>
  <c r="D57" i="2"/>
  <c r="E57" i="2"/>
  <c r="N57" i="2"/>
  <c r="O57" i="2"/>
  <c r="M57" i="2"/>
  <c r="Q56" i="2"/>
  <c r="P56" i="2"/>
  <c r="D56" i="2"/>
  <c r="E56" i="2"/>
  <c r="N56" i="2"/>
  <c r="O56" i="2"/>
  <c r="M56" i="2"/>
  <c r="Q55" i="2"/>
  <c r="P55" i="2"/>
  <c r="D55" i="2"/>
  <c r="E55" i="2"/>
  <c r="N55" i="2"/>
  <c r="O55" i="2"/>
  <c r="M55" i="2"/>
  <c r="Q54" i="2"/>
  <c r="P54" i="2"/>
  <c r="D54" i="2"/>
  <c r="E54" i="2"/>
  <c r="N54" i="2"/>
  <c r="O54" i="2"/>
  <c r="M54" i="2"/>
  <c r="Q53" i="2"/>
  <c r="P53" i="2"/>
  <c r="D53" i="2"/>
  <c r="E53" i="2"/>
  <c r="N53" i="2"/>
  <c r="O53" i="2"/>
  <c r="M53" i="2"/>
  <c r="Q52" i="2"/>
  <c r="P52" i="2"/>
  <c r="D52" i="2"/>
  <c r="E52" i="2"/>
  <c r="N52" i="2"/>
  <c r="O52" i="2"/>
  <c r="M52" i="2"/>
  <c r="Q51" i="2"/>
  <c r="P51" i="2"/>
  <c r="D51" i="2"/>
  <c r="E51" i="2"/>
  <c r="N51" i="2"/>
  <c r="O51" i="2"/>
  <c r="M51" i="2"/>
  <c r="Q50" i="2"/>
  <c r="P50" i="2"/>
  <c r="D50" i="2"/>
  <c r="E50" i="2"/>
  <c r="N50" i="2"/>
  <c r="O50" i="2"/>
  <c r="M50" i="2"/>
  <c r="Q49" i="2"/>
  <c r="P49" i="2"/>
  <c r="D49" i="2"/>
  <c r="E49" i="2"/>
  <c r="N49" i="2"/>
  <c r="O49" i="2"/>
  <c r="M49" i="2"/>
  <c r="Q48" i="2"/>
  <c r="P48" i="2"/>
  <c r="D48" i="2"/>
  <c r="E48" i="2"/>
  <c r="N48" i="2"/>
  <c r="O48" i="2"/>
  <c r="M48" i="2"/>
  <c r="Q47" i="2"/>
  <c r="P47" i="2"/>
  <c r="D47" i="2"/>
  <c r="E47" i="2"/>
  <c r="N47" i="2"/>
  <c r="O47" i="2"/>
  <c r="M47" i="2"/>
  <c r="Q46" i="2"/>
  <c r="P46" i="2"/>
  <c r="D46" i="2"/>
  <c r="E46" i="2"/>
  <c r="N46" i="2"/>
  <c r="O46" i="2"/>
  <c r="M46" i="2"/>
  <c r="Q45" i="2"/>
  <c r="P45" i="2"/>
  <c r="D45" i="2"/>
  <c r="E45" i="2"/>
  <c r="N45" i="2"/>
  <c r="O45" i="2"/>
  <c r="M45" i="2"/>
  <c r="Q44" i="2"/>
  <c r="P44" i="2"/>
  <c r="D44" i="2"/>
  <c r="E44" i="2"/>
  <c r="N44" i="2"/>
  <c r="O44" i="2"/>
  <c r="M44" i="2"/>
  <c r="Q43" i="2"/>
  <c r="P43" i="2"/>
  <c r="D43" i="2"/>
  <c r="E43" i="2"/>
  <c r="N43" i="2"/>
  <c r="O43" i="2"/>
  <c r="M43" i="2"/>
  <c r="Q42" i="2"/>
  <c r="P42" i="2"/>
  <c r="D42" i="2"/>
  <c r="E42" i="2"/>
  <c r="N42" i="2"/>
  <c r="O42" i="2"/>
  <c r="M42" i="2"/>
  <c r="Q41" i="2"/>
  <c r="P41" i="2"/>
  <c r="D41" i="2"/>
  <c r="E41" i="2"/>
  <c r="N41" i="2"/>
  <c r="O41" i="2"/>
  <c r="M41" i="2"/>
  <c r="Q40" i="2"/>
  <c r="P40" i="2"/>
  <c r="D40" i="2"/>
  <c r="E40" i="2"/>
  <c r="N40" i="2"/>
  <c r="O40" i="2"/>
  <c r="M40" i="2"/>
  <c r="Q39" i="2"/>
  <c r="P39" i="2"/>
  <c r="D39" i="2"/>
  <c r="E39" i="2"/>
  <c r="N39" i="2"/>
  <c r="O39" i="2"/>
  <c r="M39" i="2"/>
  <c r="Q38" i="2"/>
  <c r="P38" i="2"/>
  <c r="D38" i="2"/>
  <c r="E38" i="2"/>
  <c r="N38" i="2"/>
  <c r="O38" i="2"/>
  <c r="M38" i="2"/>
  <c r="Q37" i="2"/>
  <c r="P37" i="2"/>
  <c r="D37" i="2"/>
  <c r="E37" i="2"/>
  <c r="N37" i="2"/>
  <c r="O37" i="2"/>
  <c r="M37" i="2"/>
  <c r="Q36" i="2"/>
  <c r="P36" i="2"/>
  <c r="D36" i="2"/>
  <c r="E36" i="2"/>
  <c r="N36" i="2"/>
  <c r="O36" i="2"/>
  <c r="M36" i="2"/>
  <c r="Q35" i="2"/>
  <c r="P35" i="2"/>
  <c r="D35" i="2"/>
  <c r="E35" i="2"/>
  <c r="N35" i="2"/>
  <c r="O35" i="2"/>
  <c r="M35" i="2"/>
  <c r="Q34" i="2"/>
  <c r="P34" i="2"/>
  <c r="D34" i="2"/>
  <c r="E34" i="2"/>
  <c r="N34" i="2"/>
  <c r="O34" i="2"/>
  <c r="M34" i="2"/>
  <c r="Q33" i="2"/>
  <c r="P33" i="2"/>
  <c r="D33" i="2"/>
  <c r="E33" i="2"/>
  <c r="N33" i="2"/>
  <c r="O33" i="2"/>
  <c r="M33" i="2"/>
  <c r="Q32" i="2"/>
  <c r="P32" i="2"/>
  <c r="D32" i="2"/>
  <c r="E32" i="2"/>
  <c r="N32" i="2"/>
  <c r="O32" i="2"/>
  <c r="M32" i="2"/>
  <c r="Q31" i="2"/>
  <c r="P31" i="2"/>
  <c r="D31" i="2"/>
  <c r="E31" i="2"/>
  <c r="N31" i="2"/>
  <c r="O31" i="2"/>
  <c r="M31" i="2"/>
  <c r="Q30" i="2"/>
  <c r="P30" i="2"/>
  <c r="D30" i="2"/>
  <c r="E30" i="2"/>
  <c r="N30" i="2"/>
  <c r="O30" i="2"/>
  <c r="M30" i="2"/>
  <c r="Q29" i="2"/>
  <c r="P29" i="2"/>
  <c r="D29" i="2"/>
  <c r="E29" i="2"/>
  <c r="N29" i="2"/>
  <c r="O29" i="2"/>
  <c r="M29" i="2"/>
  <c r="Q28" i="2"/>
  <c r="P28" i="2"/>
  <c r="D28" i="2"/>
  <c r="E28" i="2"/>
  <c r="N28" i="2"/>
  <c r="O28" i="2"/>
  <c r="M28" i="2"/>
  <c r="Q27" i="2"/>
  <c r="P27" i="2"/>
  <c r="D27" i="2"/>
  <c r="E27" i="2"/>
  <c r="N27" i="2"/>
  <c r="O27" i="2"/>
  <c r="M27" i="2"/>
  <c r="Q26" i="2"/>
  <c r="P26" i="2"/>
  <c r="D26" i="2"/>
  <c r="E26" i="2"/>
  <c r="N26" i="2"/>
  <c r="O26" i="2"/>
  <c r="M26" i="2"/>
  <c r="Q25" i="2"/>
  <c r="P25" i="2"/>
  <c r="D25" i="2"/>
  <c r="E25" i="2"/>
  <c r="N25" i="2"/>
  <c r="O25" i="2"/>
  <c r="M25" i="2"/>
  <c r="Q24" i="2"/>
  <c r="P24" i="2"/>
  <c r="D24" i="2"/>
  <c r="E24" i="2"/>
  <c r="N24" i="2"/>
  <c r="O24" i="2"/>
  <c r="M24" i="2"/>
  <c r="Q23" i="2"/>
  <c r="P23" i="2"/>
  <c r="D23" i="2"/>
  <c r="E23" i="2"/>
  <c r="N23" i="2"/>
  <c r="O23" i="2"/>
  <c r="M23" i="2"/>
  <c r="Q22" i="2"/>
  <c r="P22" i="2"/>
  <c r="D22" i="2"/>
  <c r="E22" i="2"/>
  <c r="N22" i="2"/>
  <c r="O22" i="2"/>
  <c r="M22" i="2"/>
  <c r="Q21" i="2"/>
  <c r="P21" i="2"/>
  <c r="D21" i="2"/>
  <c r="E21" i="2"/>
  <c r="N21" i="2"/>
  <c r="O21" i="2"/>
  <c r="M21" i="2"/>
  <c r="Q20" i="2"/>
  <c r="P20" i="2"/>
  <c r="D20" i="2"/>
  <c r="E20" i="2"/>
  <c r="N20" i="2"/>
  <c r="O20" i="2"/>
  <c r="M20" i="2"/>
  <c r="Q19" i="2"/>
  <c r="P19" i="2"/>
  <c r="D19" i="2"/>
  <c r="E19" i="2"/>
  <c r="N19" i="2"/>
  <c r="O19" i="2"/>
  <c r="M19" i="2"/>
  <c r="Q18" i="2"/>
  <c r="P18" i="2"/>
  <c r="D18" i="2"/>
  <c r="E18" i="2"/>
  <c r="N18" i="2"/>
  <c r="O18" i="2"/>
  <c r="M18" i="2"/>
  <c r="Q17" i="2"/>
  <c r="P17" i="2"/>
  <c r="D17" i="2"/>
  <c r="E17" i="2"/>
  <c r="N17" i="2"/>
  <c r="O17" i="2"/>
  <c r="M17" i="2"/>
  <c r="Q16" i="2"/>
  <c r="P16" i="2"/>
  <c r="D16" i="2"/>
  <c r="E16" i="2"/>
  <c r="N16" i="2"/>
  <c r="O16" i="2"/>
  <c r="M16" i="2"/>
  <c r="Q15" i="2"/>
  <c r="P15" i="2"/>
  <c r="D15" i="2"/>
  <c r="E15" i="2"/>
  <c r="N15" i="2"/>
  <c r="O15" i="2"/>
  <c r="M15" i="2"/>
  <c r="Q14" i="2"/>
  <c r="P14" i="2"/>
  <c r="D14" i="2"/>
  <c r="E14" i="2"/>
  <c r="N14" i="2"/>
  <c r="O14" i="2"/>
  <c r="M14" i="2"/>
  <c r="Q13" i="2"/>
  <c r="P13" i="2"/>
  <c r="D13" i="2"/>
  <c r="E13" i="2"/>
  <c r="N13" i="2"/>
  <c r="O13" i="2"/>
  <c r="M13" i="2"/>
  <c r="Q12" i="2"/>
  <c r="P12" i="2"/>
  <c r="D12" i="2"/>
  <c r="E12" i="2"/>
  <c r="N12" i="2"/>
  <c r="O12" i="2"/>
  <c r="M12" i="2"/>
  <c r="Q11" i="2"/>
  <c r="P11" i="2"/>
  <c r="D11" i="2"/>
  <c r="E11" i="2"/>
  <c r="N11" i="2"/>
  <c r="O11" i="2"/>
  <c r="M11" i="2"/>
  <c r="Q10" i="2"/>
  <c r="P10" i="2"/>
  <c r="D10" i="2"/>
  <c r="E10" i="2"/>
  <c r="N10" i="2"/>
  <c r="O10" i="2"/>
  <c r="M10" i="2"/>
  <c r="Q9" i="2"/>
  <c r="P9" i="2"/>
  <c r="D9" i="2"/>
  <c r="E9" i="2"/>
  <c r="N9" i="2"/>
  <c r="O9" i="2"/>
  <c r="M9" i="2"/>
  <c r="Q8" i="2"/>
  <c r="P8" i="2"/>
  <c r="D8" i="2"/>
  <c r="E8" i="2"/>
  <c r="N8" i="2"/>
  <c r="O8" i="2"/>
  <c r="M8" i="2"/>
  <c r="Q7" i="2"/>
  <c r="P7" i="2"/>
  <c r="D7" i="2"/>
  <c r="E7" i="2"/>
  <c r="N7" i="2"/>
  <c r="O7" i="2"/>
  <c r="M7" i="2"/>
  <c r="Q6" i="2"/>
  <c r="P6" i="2"/>
  <c r="D6" i="2"/>
  <c r="E6" i="2"/>
  <c r="N6" i="2"/>
  <c r="O6" i="2"/>
  <c r="M6" i="2"/>
</calcChain>
</file>

<file path=xl/sharedStrings.xml><?xml version="1.0" encoding="utf-8"?>
<sst xmlns="http://schemas.openxmlformats.org/spreadsheetml/2006/main" count="1760" uniqueCount="809">
  <si>
    <t>Funktion</t>
  </si>
  <si>
    <t>Steuerstrom</t>
  </si>
  <si>
    <t>Stromabnehmer</t>
  </si>
  <si>
    <t>Hauptschalter</t>
  </si>
  <si>
    <t>Zugsammelschiene</t>
  </si>
  <si>
    <t>Beleuchtung Zug</t>
  </si>
  <si>
    <t>Führerstandsbeleuchtung</t>
  </si>
  <si>
    <t>Instrumentenbeleuchtung</t>
  </si>
  <si>
    <t>M-Taste</t>
  </si>
  <si>
    <t>Türverriegelung</t>
  </si>
  <si>
    <t>Aufblendung</t>
  </si>
  <si>
    <t>Fahrplanbeleuchtung</t>
  </si>
  <si>
    <t>Schleuderschutztaste</t>
  </si>
  <si>
    <t>Lampe M-Taste</t>
  </si>
  <si>
    <t>Lampe Fahrplanbeleuchtung</t>
  </si>
  <si>
    <t>Signumschalter gelb</t>
  </si>
  <si>
    <t>Signumschalter rot</t>
  </si>
  <si>
    <t>m-Anzeige (LZB, Band)</t>
  </si>
  <si>
    <t>Digitalanzeige LZB 5 Stellen</t>
  </si>
  <si>
    <t>Digitalanzeige LZB 3 Stellen</t>
  </si>
  <si>
    <t>LZB Lampe rot</t>
  </si>
  <si>
    <t>LZB Lampe grün</t>
  </si>
  <si>
    <t>LZB Lampe gelb</t>
  </si>
  <si>
    <t>LZB Lampe weiss</t>
  </si>
  <si>
    <t>kV-Anzeige</t>
  </si>
  <si>
    <t>A-Anzeige Motorenstrom</t>
  </si>
  <si>
    <t>A-Anzeige Differenzstrom</t>
  </si>
  <si>
    <t>Druckanzeige Hauptluftbehälter</t>
  </si>
  <si>
    <t>Druckanzeige Hauptleitung</t>
  </si>
  <si>
    <t>Druckanzeige Bremszylinder</t>
  </si>
  <si>
    <t>Drucksensor Hauptleitung</t>
  </si>
  <si>
    <t>Drucksensor Bremszylinder</t>
  </si>
  <si>
    <t>Tiefton (Schnellgang, Signum, Totmann)</t>
  </si>
  <si>
    <t>Hochton (Langsamgang)</t>
  </si>
  <si>
    <t>Haupthahn</t>
  </si>
  <si>
    <t>Schalter</t>
  </si>
  <si>
    <t>#</t>
  </si>
  <si>
    <t>Signum</t>
  </si>
  <si>
    <t>Taste</t>
  </si>
  <si>
    <t>Bremse</t>
  </si>
  <si>
    <t>Türfreigabe</t>
  </si>
  <si>
    <t>Schleuderschutz</t>
  </si>
  <si>
    <t>Beleuchtung</t>
  </si>
  <si>
    <t>fahrplan</t>
  </si>
  <si>
    <t>aufblend</t>
  </si>
  <si>
    <t>oben</t>
  </si>
  <si>
    <t>Führerstand</t>
  </si>
  <si>
    <t>Haupt</t>
  </si>
  <si>
    <t>Zug</t>
  </si>
  <si>
    <t>Funktion
Beschreibung</t>
  </si>
  <si>
    <t>Stirnlampe</t>
  </si>
  <si>
    <t>Kontakt B/V-Hahn</t>
  </si>
  <si>
    <t>Hebel</t>
  </si>
  <si>
    <t>Anforderung für Durchfahrt nach Emmenmatt</t>
  </si>
  <si>
    <t>Freie Bahn anfordern nach Zollbrück</t>
  </si>
  <si>
    <t>Freie Bahn festhalten nach Zollbrück</t>
  </si>
  <si>
    <t>Rückmelden nach Zollbrück</t>
  </si>
  <si>
    <t>Rückmelden nach Langnau</t>
  </si>
  <si>
    <t>Freie Bahn anfordern nach Langnau</t>
  </si>
  <si>
    <t>Freie Bahn festhalten nach Langnau</t>
  </si>
  <si>
    <t>Blockumgehung EG</t>
  </si>
  <si>
    <t>Richtung Emmenmatt</t>
  </si>
  <si>
    <t>Wecker abschalten</t>
  </si>
  <si>
    <t>Nottaste W1</t>
  </si>
  <si>
    <t>Weichenbeleuchtung aus/ein</t>
  </si>
  <si>
    <t>Zeitschalter-Umgehung Ein/Norm.</t>
  </si>
  <si>
    <t>Notauflösung</t>
  </si>
  <si>
    <t>Richtung Zollbrück</t>
  </si>
  <si>
    <t>Isolierumgehung für Signalfahrtstellung</t>
  </si>
  <si>
    <t>WS1 Grundstellung +</t>
  </si>
  <si>
    <t>WS1 gedrückt in + Lage</t>
  </si>
  <si>
    <t>WS1 in Grundstellung - (45° Lage)</t>
  </si>
  <si>
    <t>WS1 gedrück in - Lage</t>
  </si>
  <si>
    <t>FSS Grundstellung</t>
  </si>
  <si>
    <t>FSS Grundstellung gedrückt</t>
  </si>
  <si>
    <t>FSS 10° F Signal EG</t>
  </si>
  <si>
    <t>FSS 30° F Signal EG</t>
  </si>
  <si>
    <t>FSS 45° F Signal EG</t>
  </si>
  <si>
    <t>FSS 80° F Signal EG</t>
  </si>
  <si>
    <t>FSS 90° F Signal EG</t>
  </si>
  <si>
    <t>FSS 10° F Signal F</t>
  </si>
  <si>
    <t>FSS 30° F Signal F</t>
  </si>
  <si>
    <t>FSS 45° F Signal F</t>
  </si>
  <si>
    <t>FSS 80° F Signal F</t>
  </si>
  <si>
    <t>FSS 90° F Signal F</t>
  </si>
  <si>
    <t>6.90.01</t>
  </si>
  <si>
    <t>6.91.02</t>
  </si>
  <si>
    <t>6.91.01</t>
  </si>
  <si>
    <t>6.91.03</t>
  </si>
  <si>
    <t>6.91.04</t>
  </si>
  <si>
    <t>6.91.05</t>
  </si>
  <si>
    <t>6.91.06</t>
  </si>
  <si>
    <t>6.91.07</t>
  </si>
  <si>
    <t>6.91.08</t>
  </si>
  <si>
    <t>6.91.09</t>
  </si>
  <si>
    <t>6.91.10</t>
  </si>
  <si>
    <t>6.91.11</t>
  </si>
  <si>
    <t>6.91.12</t>
  </si>
  <si>
    <t>6.91.13</t>
  </si>
  <si>
    <t>6.91.14</t>
  </si>
  <si>
    <t>6.91.15</t>
  </si>
  <si>
    <t>7.91.01</t>
  </si>
  <si>
    <t>7.91.02</t>
  </si>
  <si>
    <t>7.91.04</t>
  </si>
  <si>
    <t>7.91.06</t>
  </si>
  <si>
    <t>8.91.01</t>
  </si>
  <si>
    <t>8.91.02</t>
  </si>
  <si>
    <t>8.91.03</t>
  </si>
  <si>
    <t>8.91.04</t>
  </si>
  <si>
    <t>8.91.05</t>
  </si>
  <si>
    <t>8.91.06</t>
  </si>
  <si>
    <t>8.91.07</t>
  </si>
  <si>
    <t>O</t>
  </si>
  <si>
    <t>I</t>
  </si>
  <si>
    <t>Störungslampe Einfahrvorsignal F*</t>
  </si>
  <si>
    <t>1.90.01</t>
  </si>
  <si>
    <t>Einfahrsignal F; Notrot</t>
  </si>
  <si>
    <t>1.90.02</t>
  </si>
  <si>
    <t>Einfahrsignal F; Grün FB3</t>
  </si>
  <si>
    <t>1.90.03</t>
  </si>
  <si>
    <t>Einfahrsignal F; Rot</t>
  </si>
  <si>
    <t>1.90.04</t>
  </si>
  <si>
    <t>Einfahrsignal F; Grün FB1</t>
  </si>
  <si>
    <t>1.90.05</t>
  </si>
  <si>
    <t>Einfahrsignal E; Grün FB1</t>
  </si>
  <si>
    <t>1.90.06</t>
  </si>
  <si>
    <t>Einfahrsignal E; Rot</t>
  </si>
  <si>
    <t>1.90.07</t>
  </si>
  <si>
    <t>Einfahrsignal E; Notrot</t>
  </si>
  <si>
    <t>1.90.08</t>
  </si>
  <si>
    <t>Einfahrsignal G; Grün FB1</t>
  </si>
  <si>
    <t>1.90.09</t>
  </si>
  <si>
    <t>Einfahrsignal G; Rot</t>
  </si>
  <si>
    <t>1.90.10</t>
  </si>
  <si>
    <t>Einfahrsignal G; Grün FB3</t>
  </si>
  <si>
    <t>1.90.11</t>
  </si>
  <si>
    <t>Einfahrsignal D EMM; Rot</t>
  </si>
  <si>
    <t>1.90.12</t>
  </si>
  <si>
    <t>Einfahrsignal D EMM; Grün</t>
  </si>
  <si>
    <t>1.90.13</t>
  </si>
  <si>
    <t>Ausfahrsignal C EMM; Grün</t>
  </si>
  <si>
    <t>1.90.14</t>
  </si>
  <si>
    <t>Ausfahrsingal C EMM; Rot</t>
  </si>
  <si>
    <t>1.90.15</t>
  </si>
  <si>
    <t>Störungslampe Einfahrvorsignal G*</t>
  </si>
  <si>
    <t>1.90.16</t>
  </si>
  <si>
    <t>Fahrtrichtung verlangt von Zollbrück</t>
  </si>
  <si>
    <t>1.91.21</t>
  </si>
  <si>
    <t>Rückmelden möglich nach Zollbrück</t>
  </si>
  <si>
    <t>1.91.22</t>
  </si>
  <si>
    <t>Block von Langnau, rot</t>
  </si>
  <si>
    <t>1.90.31</t>
  </si>
  <si>
    <t>Block von Langnau, weiss</t>
  </si>
  <si>
    <t>1.90.32</t>
  </si>
  <si>
    <t>Block nach Langnau, weiss</t>
  </si>
  <si>
    <t>1.90.33</t>
  </si>
  <si>
    <t>Block nach Langnau, rot</t>
  </si>
  <si>
    <t>1.90.34</t>
  </si>
  <si>
    <t>Isolierung egf</t>
  </si>
  <si>
    <t>1.90.35</t>
  </si>
  <si>
    <t>Isolierung 1</t>
  </si>
  <si>
    <t>1.90.36</t>
  </si>
  <si>
    <t>Fahrstrasse ef</t>
  </si>
  <si>
    <t>1.90.37</t>
  </si>
  <si>
    <t>Isolierung ef</t>
  </si>
  <si>
    <t>1.90.38</t>
  </si>
  <si>
    <t>Isolierung cd</t>
  </si>
  <si>
    <t>1.90.39</t>
  </si>
  <si>
    <t>Fahrstrasse gf</t>
  </si>
  <si>
    <t>1.90.40</t>
  </si>
  <si>
    <t>Block nach Zollbrück, rot</t>
  </si>
  <si>
    <t>1.90.41</t>
  </si>
  <si>
    <t>Block nach Zollbrück, weiss</t>
  </si>
  <si>
    <t>1.90.42</t>
  </si>
  <si>
    <t>Block von Zollbrück, weiss</t>
  </si>
  <si>
    <t>1.90.43</t>
  </si>
  <si>
    <t>Block von Zollbrück, rot</t>
  </si>
  <si>
    <t>1.90.44</t>
  </si>
  <si>
    <t>Rückmelden möglich nach Langnau</t>
  </si>
  <si>
    <t>1.91.01</t>
  </si>
  <si>
    <t>Fahrtrichtung verlangt von Langnau</t>
  </si>
  <si>
    <t>1.91.02</t>
  </si>
  <si>
    <t>Störung, Wecker abschalten</t>
  </si>
  <si>
    <t>1.91.03</t>
  </si>
  <si>
    <t>WS1 Freigabelampe</t>
  </si>
  <si>
    <t>1.01.01</t>
  </si>
  <si>
    <t>WS1 Überwachungslampe</t>
  </si>
  <si>
    <t>1.01.02</t>
  </si>
  <si>
    <t>FSS Sperrenlampe</t>
  </si>
  <si>
    <t>1.04.01</t>
  </si>
  <si>
    <t>FSS Kuppelstromlampe</t>
  </si>
  <si>
    <t>1.04.02</t>
  </si>
  <si>
    <t>Weichenwecker</t>
  </si>
  <si>
    <t>2.92.01</t>
  </si>
  <si>
    <t>Blockwecker</t>
  </si>
  <si>
    <t>2.92.02</t>
  </si>
  <si>
    <t>Signalwecker</t>
  </si>
  <si>
    <t>2.90.01</t>
  </si>
  <si>
    <t>Abläuten von Emmenmatt</t>
  </si>
  <si>
    <t>9.99.04</t>
  </si>
  <si>
    <t>Abläuten von Langnau</t>
  </si>
  <si>
    <t>9.99.05</t>
  </si>
  <si>
    <t>Abläuten von Zollbrück</t>
  </si>
  <si>
    <t>9.99.06</t>
  </si>
  <si>
    <t>Abläuten nach Emmenmatt</t>
  </si>
  <si>
    <t>9.99.07</t>
  </si>
  <si>
    <t>Abläuten nach Langnau</t>
  </si>
  <si>
    <t>9.99.08</t>
  </si>
  <si>
    <t>Abläuten nach Zollbrück</t>
  </si>
  <si>
    <t>9.99.09</t>
  </si>
  <si>
    <t>Stellstrom</t>
  </si>
  <si>
    <t>9.99.10</t>
  </si>
  <si>
    <t>Überwachungsstrom</t>
  </si>
  <si>
    <t>9.99.11</t>
  </si>
  <si>
    <t>Gleisisolierung</t>
  </si>
  <si>
    <t>9.99.12</t>
  </si>
  <si>
    <t>WS1 Freigabemagnet</t>
  </si>
  <si>
    <t>3.01.01</t>
  </si>
  <si>
    <t>FSS Sperrmagnet</t>
  </si>
  <si>
    <t>3.04.01</t>
  </si>
  <si>
    <t>FSS Kuppelstrommagnet</t>
  </si>
  <si>
    <t>3.04.02</t>
  </si>
  <si>
    <t>Komponente</t>
  </si>
  <si>
    <t>Liste der Funktionen von Simulationskomponenten</t>
  </si>
  <si>
    <t>zur Bestimmung von einheitlichen System Nachrichten (Middleware intern)</t>
  </si>
  <si>
    <t>Element
Cut</t>
  </si>
  <si>
    <t xml:space="preserve"> </t>
  </si>
  <si>
    <t>Symbol</t>
  </si>
  <si>
    <t>Message
Cut</t>
  </si>
  <si>
    <t>Hauptluftbehälter und Steuerleitung (Maschinenraum)</t>
  </si>
  <si>
    <t>Steuerschaltkasten</t>
  </si>
  <si>
    <t>Zugsicherung</t>
  </si>
  <si>
    <t>Umgehung Zugsicherung</t>
  </si>
  <si>
    <t>Wahl Rapid-/Personenzug- und Güterzugbremse</t>
  </si>
  <si>
    <t>Betätigung Schleuderbremse</t>
  </si>
  <si>
    <t>Türen schliessen und verriegeln</t>
  </si>
  <si>
    <t>Türen freigeben</t>
  </si>
  <si>
    <t>Dienstfahrplan beleuchten</t>
  </si>
  <si>
    <t>Stirnlampen aufblenden</t>
  </si>
  <si>
    <t xml:space="preserve">Strinlampe oben </t>
  </si>
  <si>
    <t xml:space="preserve">Türfreigabe </t>
  </si>
  <si>
    <t>Führerstandslampe ein-/ausschalten</t>
  </si>
  <si>
    <t>Stirnlampe ein-/ausschalten</t>
  </si>
  <si>
    <t>Instrumentenbeleuchtung ein-/ausschalten</t>
  </si>
  <si>
    <t>Warnton Totmannspedal und Zugsicherung</t>
  </si>
  <si>
    <t>Warnton Wachsamkeitssteuerung</t>
  </si>
  <si>
    <t>CabineRe420</t>
  </si>
  <si>
    <t>InterlockingOML</t>
  </si>
  <si>
    <t>;</t>
  </si>
  <si>
    <t>on,off</t>
  </si>
  <si>
    <t>off,weiss,rot</t>
  </si>
  <si>
    <t>R</t>
  </si>
  <si>
    <t>P</t>
  </si>
  <si>
    <t>G</t>
  </si>
  <si>
    <t>Umschalter Bremse</t>
  </si>
  <si>
    <t>links</t>
  </si>
  <si>
    <t>rechts</t>
  </si>
  <si>
    <t>Legende Terminatoren</t>
  </si>
  <si>
    <t>Kategorie
Element</t>
  </si>
  <si>
    <t>Zustand
Parameter #1</t>
  </si>
  <si>
    <t>Kategorie
Function</t>
  </si>
  <si>
    <t>Kategorie
Instance</t>
  </si>
  <si>
    <t>Middleware
Payload</t>
  </si>
  <si>
    <t>Kontrolllampe Zugsicherung Warnung</t>
  </si>
  <si>
    <t>Kontrolllampe Zugsicherung Halt</t>
  </si>
  <si>
    <t>Distanz zur Geschwindigkeitsschwelle</t>
  </si>
  <si>
    <t>Wert Fahrleitungsspannung</t>
  </si>
  <si>
    <t>Manometer Hauptleitung (bar)</t>
  </si>
  <si>
    <t>Manometer Bremszylinder (bar)</t>
  </si>
  <si>
    <t>gemessener Druck Hauptleitung (bar)</t>
  </si>
  <si>
    <t>gemessener Druck Bremszylinder (bar)</t>
  </si>
  <si>
    <t>Anzeige Schleudern</t>
  </si>
  <si>
    <t>Anzeige Zugsammelschiene ein</t>
  </si>
  <si>
    <t>Anzeige Stufenschalter Betrieb</t>
  </si>
  <si>
    <t>Anzeige Abfahrbefehl erteilt</t>
  </si>
  <si>
    <t>Anzeige Türen offen</t>
  </si>
  <si>
    <t>Anzeige Türen rechts freigegeben</t>
  </si>
  <si>
    <t>Anzeige Türen links fregegeben</t>
  </si>
  <si>
    <t>Anzeige Zugsicherung Modus M</t>
  </si>
  <si>
    <t>Stellen der Einfahrstrasse in Emmenmatt anfordern</t>
  </si>
  <si>
    <t>Streckenblock: Fahrtrichtung nach Zollbrück stellen</t>
  </si>
  <si>
    <t>Streckenblock: Fahrtrichtung von Zollbrück verhindern</t>
  </si>
  <si>
    <t>Streckenblock: Strecke nach Zollbrück freigeben</t>
  </si>
  <si>
    <t>Streckenblock: Strecke nach Langnau freigeben</t>
  </si>
  <si>
    <t>Streckenblock: Fahrtrichtung nach Langnau stellen</t>
  </si>
  <si>
    <t>Streckenblock: Fahrtrichtung von Langnau verhindern</t>
  </si>
  <si>
    <t xml:space="preserve">Fahrtstellung Signale E/G ohne Kontrolle Streckenblock </t>
  </si>
  <si>
    <t>Fahrstrassen von/nach Emmenmatt einstellen</t>
  </si>
  <si>
    <t>Störungswecker aus</t>
  </si>
  <si>
    <t>Freigabe der Weichenstellung ohne Kontrollen</t>
  </si>
  <si>
    <t>Freigabe der Fahrstrassenauflösung ohne Kontrollen</t>
  </si>
  <si>
    <t>Fahrstrassen von/nach Zollbrück</t>
  </si>
  <si>
    <t>Fahrtstellung Signale ohne Kontrolle der Isolierungen</t>
  </si>
  <si>
    <t>Weichenschalter in gerader Endlage gedrückt</t>
  </si>
  <si>
    <t>Weichenschalter in gerader Endlage</t>
  </si>
  <si>
    <t>Weichenschalter in ablenkender Endlage</t>
  </si>
  <si>
    <t>Weichenschalter in ablenkender Endlage gedrückt</t>
  </si>
  <si>
    <t>FSS in Endlage</t>
  </si>
  <si>
    <t>FSS in Endlage gedrückt</t>
  </si>
  <si>
    <t>FSS in 10°-Lage nach Langnau</t>
  </si>
  <si>
    <t>FSS in 30°-Lage nach Langnau</t>
  </si>
  <si>
    <t>FSS in 45°-Lage nach Langnau</t>
  </si>
  <si>
    <t>FSS in 80°-Lage nach Langnau</t>
  </si>
  <si>
    <t>FSS in 90°-Lage nach Langnau</t>
  </si>
  <si>
    <t>FSS in 10°-Lage von Langnau</t>
  </si>
  <si>
    <t>FSS in 30°-Lage von Langnau</t>
  </si>
  <si>
    <t>FSS in 45°-Lage von Langnau</t>
  </si>
  <si>
    <t>FSS in 80°-Lage von Langnau</t>
  </si>
  <si>
    <t>FSS in 90°-Lage von Langnau</t>
  </si>
  <si>
    <t>Anzeige Einfahrvorsignal F* gestört</t>
  </si>
  <si>
    <t>Anzeige Signallampe Signal F</t>
  </si>
  <si>
    <t>Anzeige Signallampe Signal G</t>
  </si>
  <si>
    <t>Anzeige Signallampe Signal E</t>
  </si>
  <si>
    <t>Anzeige Signallampe Signal D</t>
  </si>
  <si>
    <t>Anzeige Signallampe Signal C</t>
  </si>
  <si>
    <t>Anzeige Einfahrvorsignal G* gestört</t>
  </si>
  <si>
    <t>Anzeige Streckenblock: nach Langnau kann rückgemeldet werden</t>
  </si>
  <si>
    <t>Anzeige Streckenblock: nach Zollbrück kann rückgemeldet werden</t>
  </si>
  <si>
    <t>Anzeige Streckenblock: Zollbrück verlangt Freigabe</t>
  </si>
  <si>
    <t>Anzeige Streckenblock: Zug von Langnau</t>
  </si>
  <si>
    <t>Anzeige Streckenblock: Strecke von Langnau frei</t>
  </si>
  <si>
    <t>Anzeige Streckenblock: Zug nach Langnau</t>
  </si>
  <si>
    <t>Anzeige Streckenblock: Strecke nach Langnau frei</t>
  </si>
  <si>
    <t>Anzeige Isolierung egf belegt</t>
  </si>
  <si>
    <t>Anzeige Isolierung 1 belegt</t>
  </si>
  <si>
    <t>Anzeige Isolierung ef belegt</t>
  </si>
  <si>
    <t>Anzeige Isolierung cd belegt</t>
  </si>
  <si>
    <t>Fahrstrasse von/nach Langnau eingesellt</t>
  </si>
  <si>
    <t>Fahrstrasse von/nach Zollbrück eingesellt</t>
  </si>
  <si>
    <t>Anzeige Streckenblock: Zug von Zollbrück</t>
  </si>
  <si>
    <t>Anzeige Streckenblock: Strecke von Zollbrück frei</t>
  </si>
  <si>
    <t>Anzeige Streckenblock: Zug nach Zollbrück</t>
  </si>
  <si>
    <t>Anzeige Streckenblock: Strecke nach Zollbrück frei</t>
  </si>
  <si>
    <t>Anzeige Streckenblock: Langnau verlangt Freigabe</t>
  </si>
  <si>
    <t>Ventillator</t>
  </si>
  <si>
    <t>Anzeige Freigabemagnet angezogen</t>
  </si>
  <si>
    <t>Anzeige Weiche in Endlage überwacht</t>
  </si>
  <si>
    <t>Anzeige Sperrmagnet angezogen</t>
  </si>
  <si>
    <t>Anzeige Kuppelstrommagnet angezogen</t>
  </si>
  <si>
    <t>Meldewecker Weiche nicht in Endlage</t>
  </si>
  <si>
    <t>Meldewecker Streckenblock schaltet oder gestört</t>
  </si>
  <si>
    <t>Meldewecker Signal gestört</t>
  </si>
  <si>
    <t>Signalglocke Zug im Emmenmatt abgefahren</t>
  </si>
  <si>
    <t>Signalglocke Zug im Langnau abgefahren</t>
  </si>
  <si>
    <t>Signalglocke Zug im Zollbrück abgefahren</t>
  </si>
  <si>
    <t>Signalglocke Zug fährt nach Zollbrück ab</t>
  </si>
  <si>
    <t>Signalglocke Zug fährt nach Emmenmatt ab</t>
  </si>
  <si>
    <t>Signalglocke Zug fährt nach Langnau ab</t>
  </si>
  <si>
    <t>Manometer Hauptluftbehälter (bar)</t>
  </si>
  <si>
    <t>Anzeige Wert Stromverbrauch Weichenantrieb (A)</t>
  </si>
  <si>
    <t>Anzeige Wert Stromverbrauch Weichenüberwachung (A)</t>
  </si>
  <si>
    <t>Anzeige Wert Stromverbrauch Schienenstromkreise (A)</t>
  </si>
  <si>
    <t>Schalterkontakt</t>
  </si>
  <si>
    <t>Lampe</t>
  </si>
  <si>
    <t>Magnet</t>
  </si>
  <si>
    <t>Wecker</t>
  </si>
  <si>
    <t>S126</t>
  </si>
  <si>
    <t>S129</t>
  </si>
  <si>
    <t>S132</t>
  </si>
  <si>
    <t>S169</t>
  </si>
  <si>
    <t>S311</t>
  </si>
  <si>
    <t>S316_1</t>
  </si>
  <si>
    <t>S316_2</t>
  </si>
  <si>
    <t>S242.02</t>
  </si>
  <si>
    <t>S174</t>
  </si>
  <si>
    <t>S276_1</t>
  </si>
  <si>
    <t>S276_2</t>
  </si>
  <si>
    <t>S276_3</t>
  </si>
  <si>
    <t>S281</t>
  </si>
  <si>
    <t>S182</t>
  </si>
  <si>
    <t>S324.1</t>
  </si>
  <si>
    <t>S182.3</t>
  </si>
  <si>
    <t>S182.4</t>
  </si>
  <si>
    <t>S324.2</t>
  </si>
  <si>
    <t>S317</t>
  </si>
  <si>
    <t>S316.1</t>
  </si>
  <si>
    <t>S316.2</t>
  </si>
  <si>
    <t>S316.3</t>
  </si>
  <si>
    <t>S324</t>
  </si>
  <si>
    <t>Warntongeber</t>
  </si>
  <si>
    <t>L317</t>
  </si>
  <si>
    <t>L242b</t>
  </si>
  <si>
    <t>L242a</t>
  </si>
  <si>
    <t>L94_LZB_r</t>
  </si>
  <si>
    <t>L94_LZB_gr</t>
  </si>
  <si>
    <t>L94_LZB_gb</t>
  </si>
  <si>
    <t>L94_LZB_w</t>
  </si>
  <si>
    <t>A74</t>
  </si>
  <si>
    <t>D94m</t>
  </si>
  <si>
    <t>A79</t>
  </si>
  <si>
    <t>A79.1</t>
  </si>
  <si>
    <t>P13c_HB</t>
  </si>
  <si>
    <t>P13c_HL</t>
  </si>
  <si>
    <t>P13c_BZ</t>
  </si>
  <si>
    <t>L281</t>
  </si>
  <si>
    <t>L83</t>
  </si>
  <si>
    <t>L175</t>
  </si>
  <si>
    <t>L163</t>
  </si>
  <si>
    <t>L181</t>
  </si>
  <si>
    <t>L185</t>
  </si>
  <si>
    <t>L182.3</t>
  </si>
  <si>
    <t>L182.4</t>
  </si>
  <si>
    <t>L242.2</t>
  </si>
  <si>
    <t>L325.2</t>
  </si>
  <si>
    <t>S241</t>
  </si>
  <si>
    <t>Instrumente</t>
  </si>
  <si>
    <t>Tastschalter</t>
  </si>
  <si>
    <t>S333</t>
  </si>
  <si>
    <t>W238_h</t>
  </si>
  <si>
    <t>W238_t</t>
  </si>
  <si>
    <t>tief</t>
  </si>
  <si>
    <t>hoch</t>
  </si>
  <si>
    <t>S126.1</t>
  </si>
  <si>
    <t>Lampe Türfreigabe links</t>
  </si>
  <si>
    <t>Lampe Tür offen</t>
  </si>
  <si>
    <t>Lampe Türfreigabe rechts</t>
  </si>
  <si>
    <t>Lampe Schleuderbremse</t>
  </si>
  <si>
    <t>Lampe Zugsammelschiene</t>
  </si>
  <si>
    <t>Lampe Ventilation/ Oelpumpe</t>
  </si>
  <si>
    <t>Lampe Stufenschalter</t>
  </si>
  <si>
    <t>Lampe Abfahrbefehl</t>
  </si>
  <si>
    <t>Anzeige Störung Ventilation oder Oelpumpe</t>
  </si>
  <si>
    <t>AO</t>
  </si>
  <si>
    <t>Lampe Aufblendung</t>
  </si>
  <si>
    <t>Rückmeldung Fernlicht (Scheinwerfer)</t>
  </si>
  <si>
    <t>Dienstbel</t>
  </si>
  <si>
    <t>F</t>
  </si>
  <si>
    <t>H</t>
  </si>
  <si>
    <t>AO269</t>
  </si>
  <si>
    <t>AO173</t>
  </si>
  <si>
    <t>Input / Output -&gt; von der Kabine aus gesehen (umgekehrt zu UBW32)</t>
  </si>
  <si>
    <t>Binärinput</t>
  </si>
  <si>
    <t>Binäroutput</t>
  </si>
  <si>
    <t>AI</t>
  </si>
  <si>
    <t>Analoginput</t>
  </si>
  <si>
    <t>Analogoutput</t>
  </si>
  <si>
    <t>gelbe Zellen</t>
  </si>
  <si>
    <t>Unklarheiten / Fehler</t>
  </si>
  <si>
    <t>Haltemagnet M-Taste wird gespeist von B/V-Hahn (S241) via Selbsthaltekontakt in M-Taste</t>
  </si>
  <si>
    <t>S235</t>
  </si>
  <si>
    <t>Totmannpedal</t>
  </si>
  <si>
    <t>Pedalschalter</t>
  </si>
  <si>
    <t>Pedal</t>
  </si>
  <si>
    <t>Instrumentenbeleuchtung abblenden (Poti überbrücken)</t>
  </si>
  <si>
    <t>Die Tabelle enthält auch Schalter, Lampen etc. welche in der Simulation nicht benötigt werden, 
z.B. Schalter für Fahrplanbeleuchtung, Instrumentenbel.</t>
  </si>
  <si>
    <t>Fernlicht</t>
  </si>
  <si>
    <t>Taste Ventilator AUS</t>
  </si>
  <si>
    <t>Analog-Instrument</t>
  </si>
  <si>
    <t>pneumatisches Signal (keine elektrische Anbindung)</t>
  </si>
  <si>
    <t>Drucksensor</t>
  </si>
  <si>
    <t>Hauptleitung</t>
  </si>
  <si>
    <t>Bremszylinder</t>
  </si>
  <si>
    <t xml:space="preserve">Stirnlampe links </t>
  </si>
  <si>
    <t xml:space="preserve">Stirnlampe rechts </t>
  </si>
  <si>
    <t>L318a</t>
  </si>
  <si>
    <t>L318b</t>
  </si>
  <si>
    <t>Dienstbeleuchtung 3 Lampen weiss</t>
  </si>
  <si>
    <t>Dienstbeleuchtung 3 Lampen rot</t>
  </si>
  <si>
    <t>Dienstbeleuchtung weiss</t>
  </si>
  <si>
    <t>Dienstbeleuchtung rot (Warnsignal)</t>
  </si>
  <si>
    <t>8bit</t>
  </si>
  <si>
    <t>Analoganzeige</t>
  </si>
  <si>
    <t>Ziffernanzeige</t>
  </si>
  <si>
    <t>D94LZB_Z5</t>
  </si>
  <si>
    <t>D94LZB_Z3</t>
  </si>
  <si>
    <t>LZB</t>
  </si>
  <si>
    <t>Übertragung an Anzeigegerät als 8bit-Binärcode</t>
  </si>
  <si>
    <t>Dienstbeleuchtung</t>
  </si>
  <si>
    <t>Warnung</t>
  </si>
  <si>
    <t>Halt</t>
  </si>
  <si>
    <t>Weganzeige</t>
  </si>
  <si>
    <t>0-5000m</t>
  </si>
  <si>
    <t>Digitalanzeige</t>
  </si>
  <si>
    <t xml:space="preserve">Anzeige </t>
  </si>
  <si>
    <t>Spannung</t>
  </si>
  <si>
    <t>Fahrdraht</t>
  </si>
  <si>
    <t>Strom</t>
  </si>
  <si>
    <t>I_max</t>
  </si>
  <si>
    <t>I_Delta</t>
  </si>
  <si>
    <t>0-99999</t>
  </si>
  <si>
    <t>0-999</t>
  </si>
  <si>
    <t>0-18kV</t>
  </si>
  <si>
    <t>Grösster Fahrmotorstrom</t>
  </si>
  <si>
    <t>Wert Differenzstrom zwischen Motoren</t>
  </si>
  <si>
    <t>Druck</t>
  </si>
  <si>
    <t>0-8bar</t>
  </si>
  <si>
    <t>0-10bar</t>
  </si>
  <si>
    <t>0-4000A</t>
  </si>
  <si>
    <t>0-1000A</t>
  </si>
  <si>
    <t>Meldelampe</t>
  </si>
  <si>
    <t>Schleudern</t>
  </si>
  <si>
    <t>ZSS</t>
  </si>
  <si>
    <t>StoeVenti</t>
  </si>
  <si>
    <t>Stufensch</t>
  </si>
  <si>
    <t>Abf</t>
  </si>
  <si>
    <t>Tür_l</t>
  </si>
  <si>
    <t>Tür_offen</t>
  </si>
  <si>
    <t>Tür_r</t>
  </si>
  <si>
    <t>weiss</t>
  </si>
  <si>
    <t>Warnsignal</t>
  </si>
  <si>
    <t>Lampe im alten Fahrplanhalter</t>
  </si>
  <si>
    <t>Fst</t>
  </si>
  <si>
    <t>SIFA</t>
  </si>
  <si>
    <t>Fahrplan</t>
  </si>
  <si>
    <t>Manöver</t>
  </si>
  <si>
    <t>AUS</t>
  </si>
  <si>
    <t>Fahrmotor-Ventilator abschalten (Impuls)</t>
  </si>
  <si>
    <t>Auslösung Schnellbremse</t>
  </si>
  <si>
    <t>ep-Ventil</t>
  </si>
  <si>
    <t>Schnellbremse</t>
  </si>
  <si>
    <t>LZB tbd</t>
  </si>
  <si>
    <t>tbd</t>
  </si>
  <si>
    <t>Bremse/ Zugsicherung auf Führerstand ein-/ausschalten</t>
  </si>
  <si>
    <t>braun</t>
  </si>
  <si>
    <t>für die Simulation nicht relevant</t>
  </si>
  <si>
    <t>Global
ID</t>
  </si>
  <si>
    <t>blau</t>
  </si>
  <si>
    <t>externe Datenquelle / generierte Daten</t>
  </si>
  <si>
    <t>grün</t>
  </si>
  <si>
    <t>ToDo / Funktion ist noch zu definieren</t>
  </si>
  <si>
    <t>verweis auf / von anderes Quelldokument</t>
  </si>
  <si>
    <t>Dienstbeleuchtung 1</t>
  </si>
  <si>
    <t>Dienstbeleuchtung 2</t>
  </si>
  <si>
    <t>Blaue Zellen? (in Legende nachgetragen)</t>
  </si>
  <si>
    <t>Legende Farben</t>
  </si>
  <si>
    <t>Legende Signale</t>
  </si>
  <si>
    <t>10°EG</t>
  </si>
  <si>
    <t>30°EG</t>
  </si>
  <si>
    <t>45°EG</t>
  </si>
  <si>
    <t>80°EG</t>
  </si>
  <si>
    <t>90°EG</t>
  </si>
  <si>
    <t>10°F</t>
  </si>
  <si>
    <t>30°F</t>
  </si>
  <si>
    <t>45°F</t>
  </si>
  <si>
    <t>80°F</t>
  </si>
  <si>
    <t>90°F</t>
  </si>
  <si>
    <t>off,on</t>
  </si>
  <si>
    <t>nach_EMM</t>
  </si>
  <si>
    <t>nach_ZB</t>
  </si>
  <si>
    <t>alle_Richtungen</t>
  </si>
  <si>
    <t>Gleis</t>
  </si>
  <si>
    <t>Richtung_EMM</t>
  </si>
  <si>
    <t>Richtung_ZB</t>
  </si>
  <si>
    <t>Nottaste</t>
  </si>
  <si>
    <t>Weiche_1</t>
  </si>
  <si>
    <t>Weichen</t>
  </si>
  <si>
    <t>Zeitschalter</t>
  </si>
  <si>
    <t>Umgehugn</t>
  </si>
  <si>
    <t>NAL</t>
  </si>
  <si>
    <t>alle_Fahrstrassen</t>
  </si>
  <si>
    <t>abschalten</t>
  </si>
  <si>
    <t>SIU</t>
  </si>
  <si>
    <t>Endlage</t>
  </si>
  <si>
    <t>Endlage_gedrückt</t>
  </si>
  <si>
    <t>WS1</t>
  </si>
  <si>
    <t>Endlage+</t>
  </si>
  <si>
    <t>Endlage+_gedrückt</t>
  </si>
  <si>
    <t>Endlage-</t>
  </si>
  <si>
    <t>Endlage-_gedrückt</t>
  </si>
  <si>
    <t>gestört</t>
  </si>
  <si>
    <t>notrot</t>
  </si>
  <si>
    <t>Sound</t>
  </si>
  <si>
    <t>Glocke</t>
  </si>
  <si>
    <t>Zug_von_EMM</t>
  </si>
  <si>
    <t>Zug_von_LN</t>
  </si>
  <si>
    <t>Zug_von_ZB</t>
  </si>
  <si>
    <t>Zug_nach_EMM</t>
  </si>
  <si>
    <t>Zug_nach_LN</t>
  </si>
  <si>
    <t>Zug_nach_ZB</t>
  </si>
  <si>
    <t>grün_FB3</t>
  </si>
  <si>
    <t>rot</t>
  </si>
  <si>
    <t>grün_FB1</t>
  </si>
  <si>
    <t>FBV</t>
  </si>
  <si>
    <t>von_ZB</t>
  </si>
  <si>
    <t>RM_möglich</t>
  </si>
  <si>
    <t>Block_rot</t>
  </si>
  <si>
    <t>von_LN</t>
  </si>
  <si>
    <t>Block_weiss</t>
  </si>
  <si>
    <t>nach_LN</t>
  </si>
  <si>
    <t>Isolierung</t>
  </si>
  <si>
    <t>egf</t>
  </si>
  <si>
    <t>Fahrstrasse</t>
  </si>
  <si>
    <t>ef</t>
  </si>
  <si>
    <t>cd</t>
  </si>
  <si>
    <t>gf</t>
  </si>
  <si>
    <t>Freigabe</t>
  </si>
  <si>
    <t>Überwachung</t>
  </si>
  <si>
    <t>Sperre</t>
  </si>
  <si>
    <t>Kuppelstrom</t>
  </si>
  <si>
    <t>Block</t>
  </si>
  <si>
    <t>Signale</t>
  </si>
  <si>
    <t>Zeiger</t>
  </si>
  <si>
    <t>Weichenüberw</t>
  </si>
  <si>
    <t>Schienenstrom</t>
  </si>
  <si>
    <t>Sperrmagnet</t>
  </si>
  <si>
    <t>Kuppelstrommagnet</t>
  </si>
  <si>
    <t>Middleware
Payload Key</t>
  </si>
  <si>
    <t>Parameter
Placeholder</t>
  </si>
  <si>
    <t>?</t>
  </si>
  <si>
    <t>SignalF</t>
  </si>
  <si>
    <t>SignalE</t>
  </si>
  <si>
    <t>SignalG</t>
  </si>
  <si>
    <t>SignalD</t>
  </si>
  <si>
    <t>SignalC</t>
  </si>
  <si>
    <t>AnforderungDurchfahrt</t>
  </si>
  <si>
    <t>BlockFBA</t>
  </si>
  <si>
    <t>BlockFBF</t>
  </si>
  <si>
    <t>BlockRM</t>
  </si>
  <si>
    <t>BlockBLU</t>
  </si>
  <si>
    <t>SignalFStern</t>
  </si>
  <si>
    <t>SignalGStern</t>
  </si>
  <si>
    <t>FSSEGF</t>
  </si>
  <si>
    <t>BVHahn</t>
  </si>
  <si>
    <t>Middleware
code set</t>
  </si>
  <si>
    <t>Middleware
code messages</t>
  </si>
  <si>
    <t>Middleware
code get</t>
  </si>
  <si>
    <t>(I)nput /
(O)utput</t>
  </si>
  <si>
    <t>8.91.19</t>
  </si>
  <si>
    <t>8.91.20</t>
  </si>
  <si>
    <t>8.91.21</t>
  </si>
  <si>
    <t>8.91.22</t>
  </si>
  <si>
    <t>8.91.23</t>
  </si>
  <si>
    <t>Extern
Trigger</t>
  </si>
  <si>
    <t>KompressorSchalter</t>
  </si>
  <si>
    <t>Auslöseschalter</t>
  </si>
  <si>
    <t>Hauptleitungsdruck</t>
  </si>
  <si>
    <t>Rangierbremse</t>
  </si>
  <si>
    <t>BremszylinderDruck</t>
  </si>
  <si>
    <t>HLDruck</t>
  </si>
  <si>
    <t>FahrleitungsSpannung</t>
  </si>
  <si>
    <t>Fahrschalter</t>
  </si>
  <si>
    <t>FahrtrichtungSchalter</t>
  </si>
  <si>
    <t>HauptschalterSchalter</t>
  </si>
  <si>
    <t>SchalterLampenAussen</t>
  </si>
  <si>
    <t>SchalterFührerstandsLampe</t>
  </si>
  <si>
    <t>WagenTürenZustandInfo</t>
  </si>
  <si>
    <t>SchalterZugsbeleuchtung</t>
  </si>
  <si>
    <t>SchalterZugsammelschiene</t>
  </si>
  <si>
    <t>DruckknopfSignalPfeife</t>
  </si>
  <si>
    <t>RückstelletasteZugsicherung</t>
  </si>
  <si>
    <t>SchleuderbremseTaste</t>
  </si>
  <si>
    <t>SchlüsselSchalterAbfertigungsBefehl</t>
  </si>
  <si>
    <t>SchalterSteuerstrom</t>
  </si>
  <si>
    <t>SchalterStromabnehmer</t>
  </si>
  <si>
    <t>PC &gt; SPS</t>
  </si>
  <si>
    <t>[X]</t>
  </si>
  <si>
    <t>[D,L,S,U,V]</t>
  </si>
  <si>
    <t>[00-99]</t>
  </si>
  <si>
    <t>PC &lt; SPS</t>
  </si>
  <si>
    <t>[U,V]</t>
  </si>
  <si>
    <t>[Y]</t>
  </si>
  <si>
    <t>[0000-FFFF]</t>
  </si>
  <si>
    <t>Message flow</t>
  </si>
  <si>
    <t>start</t>
  </si>
  <si>
    <t>ende</t>
  </si>
  <si>
    <t>Signalart</t>
  </si>
  <si>
    <t>Kanal</t>
  </si>
  <si>
    <t>Data</t>
  </si>
  <si>
    <t>(H)ardware /
(S)oftware</t>
  </si>
  <si>
    <t>X</t>
  </si>
  <si>
    <t>V</t>
  </si>
  <si>
    <t>0001;0000</t>
  </si>
  <si>
    <t>Y</t>
  </si>
  <si>
    <t>A</t>
  </si>
  <si>
    <t>D</t>
  </si>
  <si>
    <t>Start</t>
  </si>
  <si>
    <t>Ende</t>
  </si>
  <si>
    <t>Bemerkung</t>
  </si>
  <si>
    <t>Kontakt</t>
  </si>
  <si>
    <t>0</t>
  </si>
  <si>
    <t>Fahren -</t>
  </si>
  <si>
    <t>Fahren °</t>
  </si>
  <si>
    <t>U</t>
  </si>
  <si>
    <t>0001</t>
  </si>
  <si>
    <t>Data On</t>
  </si>
  <si>
    <t>0000;0000</t>
  </si>
  <si>
    <t>8;7;6;5;4;3;2;1;0</t>
  </si>
  <si>
    <t>7;8;6;5;4;3;2;1;0</t>
  </si>
  <si>
    <t>6;8;7;5;4;3;2;1;0</t>
  </si>
  <si>
    <t>5;8;7;6;4;3;2;1;0</t>
  </si>
  <si>
    <t>4;8;7;6;5;3;2;1;0</t>
  </si>
  <si>
    <t>3;8;7;6;5;4;2;1;0</t>
  </si>
  <si>
    <t>16;17</t>
  </si>
  <si>
    <t>17;16</t>
  </si>
  <si>
    <t>2;8;7;6;5;4;3;1;0</t>
  </si>
  <si>
    <t>1;8;7;6;5;4;3;2;0</t>
  </si>
  <si>
    <t>0;8;7;6;5;4;3;2;0</t>
  </si>
  <si>
    <t>0001;0000;0000;0000;0000;0000;0000;0000</t>
  </si>
  <si>
    <t>vorwärts</t>
  </si>
  <si>
    <t>neutral</t>
  </si>
  <si>
    <t>rückwärts</t>
  </si>
  <si>
    <t>09;10</t>
  </si>
  <si>
    <t>10;09</t>
  </si>
  <si>
    <t>Hauptschalter aus, Kompressor 0</t>
  </si>
  <si>
    <t>Hauptschalter ein, Kompressor A</t>
  </si>
  <si>
    <t>18;16;17</t>
  </si>
  <si>
    <t>0001;0000;0000</t>
  </si>
  <si>
    <t>U;V</t>
  </si>
  <si>
    <t>0001;0001;0000</t>
  </si>
  <si>
    <t>34</t>
  </si>
  <si>
    <t>35</t>
  </si>
  <si>
    <t>Lampe 2W</t>
  </si>
  <si>
    <t>Lampe 1W</t>
  </si>
  <si>
    <t>Lampe 1R</t>
  </si>
  <si>
    <t>Fahren +</t>
  </si>
  <si>
    <t>Fahren ++</t>
  </si>
  <si>
    <t>Fahren M</t>
  </si>
  <si>
    <t>Bremsen -</t>
  </si>
  <si>
    <t>Bremses °</t>
  </si>
  <si>
    <t>Bremses +</t>
  </si>
  <si>
    <t>Lampe 2R</t>
  </si>
  <si>
    <t>36</t>
  </si>
  <si>
    <t>37</t>
  </si>
  <si>
    <t>Lampe 3R</t>
  </si>
  <si>
    <t>38</t>
  </si>
  <si>
    <t>Lampe 3W</t>
  </si>
  <si>
    <t>39</t>
  </si>
  <si>
    <t>44</t>
  </si>
  <si>
    <t>Lampe Führerstandsbeleuchtung</t>
  </si>
  <si>
    <t>43</t>
  </si>
  <si>
    <t>28</t>
  </si>
  <si>
    <t>Links</t>
  </si>
  <si>
    <t>Rechts</t>
  </si>
  <si>
    <t>SchalterTürfreigabe</t>
  </si>
  <si>
    <t>SchalterTürverriegelung</t>
  </si>
  <si>
    <t>23</t>
  </si>
  <si>
    <t>25</t>
  </si>
  <si>
    <t>24</t>
  </si>
  <si>
    <t>15</t>
  </si>
  <si>
    <t> / </t>
  </si>
  <si>
    <t> chr(47) </t>
  </si>
  <si>
    <t> 00101111</t>
  </si>
  <si>
    <t>0 </t>
  </si>
  <si>
    <t> chr(48) </t>
  </si>
  <si>
    <t> 00110000</t>
  </si>
  <si>
    <t xml:space="preserve"> 'Aus</t>
  </si>
  <si>
    <t>30;31</t>
  </si>
  <si>
    <t>Stellung 1</t>
  </si>
  <si>
    <t>Stellung 2</t>
  </si>
  <si>
    <t>31;30</t>
  </si>
  <si>
    <t>DirectlyConnectedintheCabine</t>
  </si>
  <si>
    <t>ImplementedinLocSim</t>
  </si>
  <si>
    <t>DoesnotExisitinLocSim</t>
  </si>
  <si>
    <t>Later…</t>
  </si>
  <si>
    <t>....doesnotexists</t>
  </si>
  <si>
    <t>XU160001YXV170000Y</t>
  </si>
  <si>
    <t>XU160000YXV170000Y</t>
  </si>
  <si>
    <t>XU170001YXV160000Y</t>
  </si>
  <si>
    <t>XU080001YXU070000YXU060000YXU050000YXU040000YXU030000YXU020000YXU010000YXU000000Y</t>
  </si>
  <si>
    <t>XU070001YXU080000YXU060000YXU050000YXU040000YXU030000YXU020000YXU010000YXU000000Y</t>
  </si>
  <si>
    <t>XU060001YXU070000YXU080000YXU050000YXU040000YXU030000YXU020000YXU010000YXU000000Y</t>
  </si>
  <si>
    <t>XU050001YXU070000YXU060000YXU080000YXU040000YXU030000YXU020000YXU010000YXU000000Y</t>
  </si>
  <si>
    <t>XU040001YXU070000YXU060000YXU050000YXU080000YXU030000YXU020000YXU010000YXU000000Y</t>
  </si>
  <si>
    <t>XU030001YXU070000YXU060000YXU050000YXU040000YXU080000YXU020000YXU010000YXU000000Y</t>
  </si>
  <si>
    <t>XU020001YXU070000YXU060000YXU050000YXU040000YXU030000YXU080000YXU010000YXU000000Y</t>
  </si>
  <si>
    <t>XU010001YXU070000YXU060000YXU050000YXU040000YXU030000YXU020000YXU080000YXU000000Y</t>
  </si>
  <si>
    <t>XU000001YXU070000YXU060000YXU050000YXU040000YXU030000YXU020000YXU010000YXU080000Y</t>
  </si>
  <si>
    <t>XU090001YXU100000Y</t>
  </si>
  <si>
    <t>XU100001YXU090000Y</t>
  </si>
  <si>
    <t>XU300001YXU310000Y</t>
  </si>
  <si>
    <t>XU310001YXU300000Y</t>
  </si>
  <si>
    <t xml:space="preserve"> If ZusiWarteAufQuittung And (data = 2) Then
                        ' Quittung auf ZusiWarnung Vorsignal erhalten...
                        ZusiWarteAufQuittung = False
                        SendToCabine(&amp;H5D, &amp;HC0, 4, 0, 1)
                        If CheckBox3.Checked Then
                            MyFile.Write("Quittung auf ZusiWarnung Vorsignal erhalten..." &amp; data &amp; vbCrLf)
                        End If
                    End If</t>
  </si>
  <si>
    <t>32</t>
  </si>
  <si>
    <t>22</t>
  </si>
  <si>
    <t>00</t>
  </si>
  <si>
    <t>not implemented</t>
  </si>
  <si>
    <t>20</t>
  </si>
  <si>
    <t>19</t>
  </si>
  <si>
    <t>27</t>
  </si>
  <si>
    <t>gedrückt</t>
  </si>
  <si>
    <t>XU270001Y</t>
  </si>
  <si>
    <t>XV400000Y</t>
  </si>
  <si>
    <t>XU180000YXU160000YXV170000Y</t>
  </si>
  <si>
    <t>XU180000YXU160001YXV170000Y</t>
  </si>
  <si>
    <t>XU280000Y</t>
  </si>
  <si>
    <t>XU230000Y</t>
  </si>
  <si>
    <t>XU250000Y</t>
  </si>
  <si>
    <t>XU240000Y</t>
  </si>
  <si>
    <t>XU150000Y</t>
  </si>
  <si>
    <t>XU320000Y</t>
  </si>
  <si>
    <t xml:space="preserve">XU220000Y
</t>
  </si>
  <si>
    <t>XU000000Y</t>
  </si>
  <si>
    <t>XU200000Y</t>
  </si>
  <si>
    <t>XU190000Y</t>
  </si>
  <si>
    <t>XU34000Chr0Y</t>
  </si>
  <si>
    <t>XU35000Chr0Y</t>
  </si>
  <si>
    <t>XU36000Chr0Y</t>
  </si>
  <si>
    <t>XU37000Chr0Y</t>
  </si>
  <si>
    <t>XU38000Chr0Y</t>
  </si>
  <si>
    <t>XU39000Chr0Y</t>
  </si>
  <si>
    <t>XU44000Chr0Y</t>
  </si>
  <si>
    <t>XU43000Chr0Y</t>
  </si>
  <si>
    <t>GlobalId</t>
  </si>
  <si>
    <t>Message
Locsim</t>
  </si>
  <si>
    <t>Message</t>
  </si>
  <si>
    <t>XU100000YXU090000Y</t>
  </si>
  <si>
    <t>XU300000YXU310000Y</t>
  </si>
  <si>
    <t>S171.2</t>
  </si>
  <si>
    <t>S172.9</t>
  </si>
  <si>
    <t>S140a</t>
  </si>
  <si>
    <t>S140b</t>
  </si>
  <si>
    <t>S189.1</t>
  </si>
  <si>
    <t>S189.2</t>
  </si>
  <si>
    <t>S242.01</t>
  </si>
  <si>
    <t>S316.4</t>
  </si>
  <si>
    <t>S316.5</t>
  </si>
  <si>
    <t>S316.6</t>
  </si>
  <si>
    <t>keine ID nach Verdrahtungsliste vorhanden</t>
  </si>
  <si>
    <t>gemäss besonderem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</si>
</sst>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</borders>
  <cellStyleXfs count="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wrapText="1"/>
    </xf>
    <xf numFmtId="0" fontId="1" fillId="0" borderId="8" xfId="0" applyFont="1" applyFill="1" applyBorder="1" applyAlignment="1">
      <alignment vertical="center"/>
    </xf>
    <xf numFmtId="0" fontId="0" fillId="8" borderId="0" xfId="0" applyFill="1"/>
    <xf numFmtId="0" fontId="0" fillId="7" borderId="0" xfId="0" applyFill="1"/>
    <xf numFmtId="0" fontId="0" fillId="3" borderId="0" xfId="0" applyFill="1"/>
    <xf numFmtId="0" fontId="6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0" fontId="9" fillId="8" borderId="0" xfId="0" applyFont="1" applyFill="1" applyAlignment="1">
      <alignment horizontal="left" wrapText="1"/>
    </xf>
    <xf numFmtId="0" fontId="9" fillId="7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wrapText="1"/>
    </xf>
    <xf numFmtId="0" fontId="0" fillId="9" borderId="0" xfId="0" applyFill="1"/>
    <xf numFmtId="0" fontId="1" fillId="0" borderId="0" xfId="0" applyFont="1" applyFill="1" applyAlignment="1">
      <alignment horizontal="left"/>
    </xf>
    <xf numFmtId="49" fontId="9" fillId="8" borderId="0" xfId="0" applyNumberFormat="1" applyFont="1" applyFill="1" applyAlignment="1">
      <alignment horizontal="left" wrapText="1"/>
    </xf>
    <xf numFmtId="0" fontId="1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7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49" fontId="1" fillId="8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7" borderId="0" xfId="0" applyFont="1" applyFill="1" applyAlignment="1">
      <alignment horizontal="left" wrapText="1"/>
    </xf>
    <xf numFmtId="49" fontId="1" fillId="8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49" fontId="1" fillId="6" borderId="1" xfId="0" applyNumberFormat="1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49" fontId="1" fillId="9" borderId="1" xfId="0" applyNumberFormat="1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1" fillId="9" borderId="0" xfId="0" applyFont="1" applyFill="1" applyAlignment="1">
      <alignment horizontal="left"/>
    </xf>
    <xf numFmtId="0" fontId="1" fillId="9" borderId="9" xfId="0" applyFont="1" applyFill="1" applyBorder="1" applyAlignment="1">
      <alignment horizontal="left"/>
    </xf>
    <xf numFmtId="49" fontId="1" fillId="9" borderId="9" xfId="0" applyNumberFormat="1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49" fontId="8" fillId="8" borderId="1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8" fillId="3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9" fontId="0" fillId="0" borderId="0" xfId="0" applyNumberFormat="1"/>
    <xf numFmtId="49" fontId="11" fillId="0" borderId="0" xfId="0" applyNumberFormat="1" applyFont="1"/>
    <xf numFmtId="49" fontId="0" fillId="0" borderId="0" xfId="0" applyNumberFormat="1" applyAlignment="1">
      <alignment wrapText="1"/>
    </xf>
    <xf numFmtId="49" fontId="0" fillId="0" borderId="0" xfId="0" applyNumberFormat="1" applyAlignment="1"/>
    <xf numFmtId="49" fontId="11" fillId="0" borderId="0" xfId="0" applyNumberFormat="1" applyFont="1" applyAlignment="1"/>
    <xf numFmtId="49" fontId="0" fillId="0" borderId="0" xfId="0" quotePrefix="1" applyNumberFormat="1" applyAlignment="1"/>
    <xf numFmtId="0" fontId="1" fillId="0" borderId="10" xfId="0" applyFont="1" applyFill="1" applyBorder="1" applyAlignment="1">
      <alignment horizontal="left"/>
    </xf>
    <xf numFmtId="49" fontId="8" fillId="8" borderId="10" xfId="0" applyNumberFormat="1" applyFont="1" applyFill="1" applyBorder="1" applyAlignment="1">
      <alignment horizontal="left"/>
    </xf>
    <xf numFmtId="0" fontId="1" fillId="8" borderId="10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1" fillId="7" borderId="10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49" fontId="0" fillId="3" borderId="0" xfId="0" applyNumberFormat="1" applyFill="1"/>
    <xf numFmtId="49" fontId="0" fillId="0" borderId="0" xfId="0" applyNumberFormat="1" applyFill="1"/>
    <xf numFmtId="49" fontId="0" fillId="4" borderId="0" xfId="0" applyNumberFormat="1" applyFill="1"/>
    <xf numFmtId="0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NumberFormat="1"/>
  </cellXfs>
  <cellStyles count="9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50800</xdr:rowOff>
    </xdr:from>
    <xdr:to>
      <xdr:col>3</xdr:col>
      <xdr:colOff>835659</xdr:colOff>
      <xdr:row>0</xdr:row>
      <xdr:rowOff>754380</xdr:rowOff>
    </xdr:to>
    <xdr:pic>
      <xdr:nvPicPr>
        <xdr:cNvPr id="2" name="Bild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00"/>
          <a:ext cx="3115310" cy="703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0418-Verdrahtungsliste_UBW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drahtungsliste"/>
      <sheetName val="Legende"/>
      <sheetName val="Liste der Nr"/>
      <sheetName val="PortDefinition"/>
      <sheetName val="Szenario"/>
      <sheetName val="AnalogInputDefinition"/>
    </sheetNames>
    <sheetDataSet>
      <sheetData sheetId="0">
        <row r="16">
          <cell r="A16" t="str">
            <v xml:space="preserve">Stellwerk Obermatt </v>
          </cell>
          <cell r="B16" t="str">
            <v>1.90.01</v>
          </cell>
        </row>
        <row r="17">
          <cell r="A17" t="str">
            <v xml:space="preserve">Stellwerk Obermatt </v>
          </cell>
          <cell r="B17" t="str">
            <v>1.90.02</v>
          </cell>
        </row>
        <row r="18">
          <cell r="A18" t="str">
            <v xml:space="preserve">Stellwerk Obermatt </v>
          </cell>
          <cell r="B18" t="str">
            <v>1.90.03</v>
          </cell>
          <cell r="C18" t="str">
            <v>Einfahrsignal F; Grün FB 3</v>
          </cell>
          <cell r="D18">
            <v>0</v>
          </cell>
          <cell r="F18">
            <v>3</v>
          </cell>
          <cell r="G18" t="str">
            <v>XE1-3</v>
          </cell>
          <cell r="H18" t="str">
            <v>XA1-3</v>
          </cell>
          <cell r="I18" t="str">
            <v>XT1-3</v>
          </cell>
          <cell r="L18" t="str">
            <v>G7</v>
          </cell>
          <cell r="M18" t="str">
            <v>D</v>
          </cell>
          <cell r="N18" t="str">
            <v>O</v>
          </cell>
        </row>
        <row r="19">
          <cell r="A19" t="str">
            <v xml:space="preserve">Stellwerk Obermatt </v>
          </cell>
          <cell r="B19" t="str">
            <v>1.90.04</v>
          </cell>
          <cell r="C19" t="str">
            <v>Einfahrsignal F; Rot</v>
          </cell>
          <cell r="D19">
            <v>0</v>
          </cell>
          <cell r="F19">
            <v>4</v>
          </cell>
          <cell r="G19" t="str">
            <v>XE1-4</v>
          </cell>
          <cell r="H19" t="str">
            <v>XA1-4</v>
          </cell>
          <cell r="I19" t="str">
            <v>XT1-4</v>
          </cell>
          <cell r="L19" t="str">
            <v>G8</v>
          </cell>
          <cell r="M19" t="str">
            <v>D</v>
          </cell>
          <cell r="N19" t="str">
            <v>O</v>
          </cell>
        </row>
        <row r="20">
          <cell r="A20" t="str">
            <v xml:space="preserve">Stellwerk Obermatt </v>
          </cell>
          <cell r="B20" t="str">
            <v>1.90.05</v>
          </cell>
          <cell r="C20" t="str">
            <v>Einfahrsignal F; Grün FB1</v>
          </cell>
          <cell r="D20">
            <v>0</v>
          </cell>
          <cell r="E20">
            <v>40</v>
          </cell>
          <cell r="G20" t="str">
            <v>XE1-5</v>
          </cell>
          <cell r="H20" t="str">
            <v>XA1-5</v>
          </cell>
          <cell r="I20" t="str">
            <v>XT1-5</v>
          </cell>
          <cell r="L20" t="str">
            <v>C3</v>
          </cell>
          <cell r="M20" t="str">
            <v>D</v>
          </cell>
          <cell r="N20" t="str">
            <v>I</v>
          </cell>
        </row>
        <row r="21">
          <cell r="A21" t="str">
            <v xml:space="preserve">Stellwerk Obermatt </v>
          </cell>
          <cell r="B21" t="str">
            <v>1.90.06</v>
          </cell>
          <cell r="C21" t="str">
            <v>Einfahrsignal E; Grün FB1</v>
          </cell>
          <cell r="D21">
            <v>0</v>
          </cell>
          <cell r="F21">
            <v>6</v>
          </cell>
          <cell r="G21" t="str">
            <v>XE1-6</v>
          </cell>
          <cell r="H21" t="str">
            <v>XA1-6</v>
          </cell>
          <cell r="I21" t="str">
            <v>XT1-6</v>
          </cell>
          <cell r="L21" t="str">
            <v>G9</v>
          </cell>
          <cell r="M21" t="str">
            <v>D</v>
          </cell>
          <cell r="N21" t="str">
            <v>O</v>
          </cell>
        </row>
        <row r="22">
          <cell r="A22" t="str">
            <v xml:space="preserve">Stellwerk Obermatt </v>
          </cell>
          <cell r="B22" t="str">
            <v>1.90.07</v>
          </cell>
          <cell r="C22" t="str">
            <v>Einfahrsignal E; Rot</v>
          </cell>
          <cell r="D22">
            <v>0</v>
          </cell>
          <cell r="F22">
            <v>7</v>
          </cell>
          <cell r="G22" t="str">
            <v>XE1-7</v>
          </cell>
          <cell r="H22" t="str">
            <v>XA1-7</v>
          </cell>
          <cell r="I22" t="str">
            <v>XT1-7</v>
          </cell>
          <cell r="L22" t="str">
            <v>A0</v>
          </cell>
          <cell r="M22" t="str">
            <v>D</v>
          </cell>
          <cell r="N22" t="str">
            <v>O</v>
          </cell>
        </row>
        <row r="23">
          <cell r="A23" t="str">
            <v xml:space="preserve">Stellwerk Obermatt </v>
          </cell>
          <cell r="B23" t="str">
            <v>1.90.08</v>
          </cell>
          <cell r="C23" t="str">
            <v>Einfahrsignal E; Notrot</v>
          </cell>
          <cell r="D23">
            <v>0</v>
          </cell>
          <cell r="F23">
            <v>8</v>
          </cell>
          <cell r="G23" t="str">
            <v>XE1-8</v>
          </cell>
          <cell r="H23" t="str">
            <v>XA1-8</v>
          </cell>
          <cell r="I23" t="str">
            <v>XT1-8</v>
          </cell>
          <cell r="L23" t="str">
            <v>E8</v>
          </cell>
          <cell r="M23" t="str">
            <v>D</v>
          </cell>
          <cell r="N23" t="str">
            <v>O</v>
          </cell>
        </row>
        <row r="24">
          <cell r="A24" t="str">
            <v xml:space="preserve">Stellwerk Obermatt </v>
          </cell>
          <cell r="B24" t="str">
            <v>1.90.09</v>
          </cell>
          <cell r="C24" t="str">
            <v>Einfahrsignal G; Grün FB1</v>
          </cell>
          <cell r="D24">
            <v>0</v>
          </cell>
          <cell r="F24">
            <v>9</v>
          </cell>
          <cell r="G24" t="str">
            <v>XE1-9</v>
          </cell>
          <cell r="H24" t="str">
            <v>XA1-9</v>
          </cell>
          <cell r="I24" t="str">
            <v>XT1-9</v>
          </cell>
          <cell r="L24" t="str">
            <v>E9</v>
          </cell>
          <cell r="M24" t="str">
            <v>D</v>
          </cell>
          <cell r="N24" t="str">
            <v>O</v>
          </cell>
        </row>
        <row r="25">
          <cell r="A25" t="str">
            <v xml:space="preserve">Stellwerk Obermatt </v>
          </cell>
          <cell r="B25" t="str">
            <v>1.90.10</v>
          </cell>
          <cell r="C25" t="str">
            <v>Einfahrsignal G; Rot</v>
          </cell>
          <cell r="D25">
            <v>0</v>
          </cell>
          <cell r="F25">
            <v>37</v>
          </cell>
          <cell r="G25" t="str">
            <v>XE3-37</v>
          </cell>
          <cell r="H25" t="str">
            <v>XA3-37</v>
          </cell>
          <cell r="I25" t="str">
            <v>XT1-10</v>
          </cell>
          <cell r="K25" t="str">
            <v>Verdrahung korrekt - Port nicht gefunden</v>
          </cell>
          <cell r="L25" t="str">
            <v>A15</v>
          </cell>
          <cell r="M25" t="str">
            <v>D</v>
          </cell>
          <cell r="N25" t="str">
            <v>O</v>
          </cell>
        </row>
        <row r="26">
          <cell r="A26" t="str">
            <v xml:space="preserve">Stellwerk Obermatt </v>
          </cell>
          <cell r="B26" t="str">
            <v>1.90.11</v>
          </cell>
          <cell r="C26" t="str">
            <v>Einfahrsignal G; Grün FB3</v>
          </cell>
          <cell r="D26">
            <v>0</v>
          </cell>
          <cell r="F26">
            <v>11</v>
          </cell>
          <cell r="G26" t="str">
            <v>XE1-11</v>
          </cell>
          <cell r="H26" t="str">
            <v>XA1-11</v>
          </cell>
          <cell r="I26" t="str">
            <v>XT1-11</v>
          </cell>
          <cell r="L26" t="str">
            <v>B4</v>
          </cell>
          <cell r="M26" t="str">
            <v>D</v>
          </cell>
          <cell r="N26" t="str">
            <v>O</v>
          </cell>
        </row>
        <row r="27">
          <cell r="A27" t="str">
            <v xml:space="preserve">Stellwerk Obermatt </v>
          </cell>
          <cell r="B27" t="str">
            <v>1.90.12</v>
          </cell>
          <cell r="C27" t="str">
            <v>Einfahrsignal D EMM; Rot</v>
          </cell>
          <cell r="D27">
            <v>0</v>
          </cell>
          <cell r="F27">
            <v>12</v>
          </cell>
          <cell r="G27" t="str">
            <v>XE1-12</v>
          </cell>
          <cell r="H27" t="str">
            <v>XA1-12</v>
          </cell>
          <cell r="I27" t="str">
            <v>XT1-12</v>
          </cell>
          <cell r="L27" t="str">
            <v>B3</v>
          </cell>
          <cell r="M27" t="str">
            <v>D</v>
          </cell>
          <cell r="N27" t="str">
            <v>O</v>
          </cell>
        </row>
        <row r="28">
          <cell r="A28" t="str">
            <v xml:space="preserve">Stellwerk Obermatt </v>
          </cell>
          <cell r="B28" t="str">
            <v>1.90.13</v>
          </cell>
          <cell r="C28" t="str">
            <v>Einfahrsignal D EMM; Grün</v>
          </cell>
          <cell r="D28">
            <v>0</v>
          </cell>
          <cell r="F28">
            <v>15</v>
          </cell>
          <cell r="G28" t="str">
            <v>XE1-15</v>
          </cell>
          <cell r="H28" t="str">
            <v>XA1-15</v>
          </cell>
          <cell r="I28" t="str">
            <v>XT1-13</v>
          </cell>
          <cell r="K28" t="str">
            <v>Brücke A1-B8?</v>
          </cell>
          <cell r="L28" t="str">
            <v>B8</v>
          </cell>
          <cell r="M28" t="str">
            <v>D</v>
          </cell>
          <cell r="N28" t="str">
            <v>O</v>
          </cell>
        </row>
        <row r="29">
          <cell r="A29" t="str">
            <v xml:space="preserve">Stellwerk Obermatt </v>
          </cell>
          <cell r="B29" t="str">
            <v>1.90.14</v>
          </cell>
          <cell r="C29" t="str">
            <v>Ausfahrsignal C EMM; Grün</v>
          </cell>
          <cell r="D29">
            <v>0</v>
          </cell>
          <cell r="F29">
            <v>16</v>
          </cell>
          <cell r="G29" t="str">
            <v>XE1-16</v>
          </cell>
          <cell r="H29" t="str">
            <v>XA1-16</v>
          </cell>
          <cell r="I29" t="str">
            <v>XT1-14</v>
          </cell>
          <cell r="L29" t="str">
            <v>B9</v>
          </cell>
          <cell r="M29" t="str">
            <v>D</v>
          </cell>
          <cell r="N29" t="str">
            <v>O</v>
          </cell>
        </row>
        <row r="30">
          <cell r="A30" t="str">
            <v xml:space="preserve">Stellwerk Obermatt </v>
          </cell>
          <cell r="B30" t="str">
            <v>1.90.15</v>
          </cell>
          <cell r="C30" t="str">
            <v>Ausfahrsingal C EMM; Rot</v>
          </cell>
          <cell r="D30">
            <v>0</v>
          </cell>
          <cell r="F30">
            <v>17</v>
          </cell>
          <cell r="G30" t="str">
            <v>XE2-17</v>
          </cell>
          <cell r="H30" t="str">
            <v>XA2-17</v>
          </cell>
          <cell r="I30" t="str">
            <v>XT1-15</v>
          </cell>
          <cell r="L30" t="str">
            <v>B10</v>
          </cell>
          <cell r="M30" t="str">
            <v>D</v>
          </cell>
          <cell r="N30" t="str">
            <v>O</v>
          </cell>
        </row>
        <row r="31">
          <cell r="A31" t="str">
            <v xml:space="preserve">Stellwerk Obermatt </v>
          </cell>
          <cell r="B31" t="str">
            <v>1.90.16</v>
          </cell>
          <cell r="C31" t="str">
            <v>Störungslampe Einfahrvorsignal G*</v>
          </cell>
          <cell r="D31">
            <v>0</v>
          </cell>
          <cell r="F31">
            <v>18</v>
          </cell>
          <cell r="G31" t="str">
            <v>XE2-18</v>
          </cell>
          <cell r="H31" t="str">
            <v>XA2-18</v>
          </cell>
          <cell r="I31" t="str">
            <v>XT1-16</v>
          </cell>
          <cell r="L31" t="str">
            <v>B11</v>
          </cell>
          <cell r="M31" t="str">
            <v>D</v>
          </cell>
          <cell r="N31" t="str">
            <v>O</v>
          </cell>
        </row>
        <row r="32">
          <cell r="A32" t="str">
            <v xml:space="preserve">Stellwerk Obermatt </v>
          </cell>
          <cell r="B32" t="str">
            <v>1.91.21</v>
          </cell>
          <cell r="C32" t="str">
            <v>Fahrtrichtung verlangt von Zollbrück</v>
          </cell>
          <cell r="D32">
            <v>0</v>
          </cell>
          <cell r="F32">
            <v>19</v>
          </cell>
          <cell r="G32" t="str">
            <v>XE3-43</v>
          </cell>
          <cell r="H32" t="str">
            <v>XA3-43</v>
          </cell>
          <cell r="I32" t="str">
            <v>XT1-21</v>
          </cell>
          <cell r="K32" t="str">
            <v>Verdrahtung geändert wegen defektem Port?</v>
          </cell>
          <cell r="L32" t="str">
            <v>A1</v>
          </cell>
          <cell r="M32" t="str">
            <v>D</v>
          </cell>
          <cell r="N32" t="str">
            <v>O</v>
          </cell>
        </row>
        <row r="33">
          <cell r="A33" t="str">
            <v xml:space="preserve">Stellwerk Obermatt </v>
          </cell>
          <cell r="B33" t="str">
            <v>1.91.22</v>
          </cell>
          <cell r="C33" t="str">
            <v>Rückmelden möglich nach Zollbrück</v>
          </cell>
          <cell r="D33">
            <v>0</v>
          </cell>
          <cell r="F33">
            <v>20</v>
          </cell>
          <cell r="G33" t="str">
            <v>XE2-20</v>
          </cell>
          <cell r="H33" t="str">
            <v>XA2-20</v>
          </cell>
          <cell r="I33" t="str">
            <v>XT1-22</v>
          </cell>
          <cell r="L33" t="str">
            <v>F13</v>
          </cell>
          <cell r="M33" t="str">
            <v>D</v>
          </cell>
          <cell r="N33" t="str">
            <v>O</v>
          </cell>
        </row>
        <row r="34">
          <cell r="A34" t="str">
            <v xml:space="preserve">Stellwerk Obermatt </v>
          </cell>
          <cell r="B34" t="str">
            <v>1.90.31</v>
          </cell>
          <cell r="C34" t="str">
            <v>Block von Langnau, rot</v>
          </cell>
          <cell r="D34">
            <v>0</v>
          </cell>
          <cell r="F34">
            <v>21</v>
          </cell>
          <cell r="G34" t="str">
            <v>XE2-21</v>
          </cell>
          <cell r="H34" t="str">
            <v>XA2-21</v>
          </cell>
          <cell r="J34" t="str">
            <v>XT2-31</v>
          </cell>
          <cell r="L34" t="str">
            <v>F12</v>
          </cell>
          <cell r="M34" t="str">
            <v>D</v>
          </cell>
          <cell r="N34" t="str">
            <v>O</v>
          </cell>
        </row>
        <row r="35">
          <cell r="A35" t="str">
            <v xml:space="preserve">Stellwerk Obermatt </v>
          </cell>
          <cell r="B35" t="str">
            <v>1.90.32</v>
          </cell>
          <cell r="C35" t="str">
            <v>Block von Langnau, weiss</v>
          </cell>
          <cell r="D35">
            <v>0</v>
          </cell>
          <cell r="F35">
            <v>22</v>
          </cell>
          <cell r="G35" t="str">
            <v>XE2-22</v>
          </cell>
          <cell r="H35" t="str">
            <v>XA2-22</v>
          </cell>
          <cell r="J35" t="str">
            <v>XT2-32</v>
          </cell>
          <cell r="L35" t="str">
            <v>B12</v>
          </cell>
          <cell r="M35" t="str">
            <v>D</v>
          </cell>
          <cell r="N35" t="str">
            <v>O</v>
          </cell>
        </row>
        <row r="36">
          <cell r="A36" t="str">
            <v xml:space="preserve">Stellwerk Obermatt </v>
          </cell>
          <cell r="B36" t="str">
            <v>1.90.33</v>
          </cell>
          <cell r="C36" t="str">
            <v>Block nach Langnau, weiss</v>
          </cell>
          <cell r="D36">
            <v>0</v>
          </cell>
          <cell r="F36">
            <v>23</v>
          </cell>
          <cell r="G36" t="str">
            <v>XE2-23</v>
          </cell>
          <cell r="H36" t="str">
            <v>XA2-23</v>
          </cell>
          <cell r="J36" t="str">
            <v>XT2-33</v>
          </cell>
          <cell r="L36" t="str">
            <v>B13</v>
          </cell>
          <cell r="M36" t="str">
            <v>D</v>
          </cell>
          <cell r="N36" t="str">
            <v>O</v>
          </cell>
        </row>
        <row r="37">
          <cell r="A37" t="str">
            <v xml:space="preserve">Stellwerk Obermatt </v>
          </cell>
          <cell r="B37" t="str">
            <v>1.90.34</v>
          </cell>
          <cell r="C37" t="str">
            <v>Block nach Langnau, rot</v>
          </cell>
          <cell r="D37">
            <v>0</v>
          </cell>
          <cell r="F37">
            <v>24</v>
          </cell>
          <cell r="G37" t="str">
            <v>XE2-24</v>
          </cell>
          <cell r="H37" t="str">
            <v>XA2-24</v>
          </cell>
          <cell r="J37" t="str">
            <v>XT2-34</v>
          </cell>
          <cell r="L37" t="str">
            <v>B14</v>
          </cell>
          <cell r="M37" t="str">
            <v>D</v>
          </cell>
          <cell r="N37" t="str">
            <v>O</v>
          </cell>
        </row>
        <row r="38">
          <cell r="A38" t="str">
            <v xml:space="preserve">Stellwerk Obermatt </v>
          </cell>
          <cell r="B38" t="str">
            <v>1.90.35</v>
          </cell>
          <cell r="C38" t="str">
            <v>Isolierung egf</v>
          </cell>
          <cell r="D38">
            <v>0</v>
          </cell>
          <cell r="F38">
            <v>25</v>
          </cell>
          <cell r="G38" t="str">
            <v>XE2-25</v>
          </cell>
          <cell r="H38" t="str">
            <v>XA2-25</v>
          </cell>
          <cell r="J38" t="str">
            <v>XT2-35</v>
          </cell>
          <cell r="L38" t="str">
            <v>B15</v>
          </cell>
          <cell r="M38" t="str">
            <v>D</v>
          </cell>
          <cell r="N38" t="str">
            <v>O</v>
          </cell>
        </row>
        <row r="39">
          <cell r="A39" t="str">
            <v xml:space="preserve">Stellwerk Obermatt </v>
          </cell>
          <cell r="B39" t="str">
            <v>1.90.36</v>
          </cell>
          <cell r="C39" t="str">
            <v>Isolierung 1</v>
          </cell>
          <cell r="D39">
            <v>0</v>
          </cell>
          <cell r="F39">
            <v>26</v>
          </cell>
          <cell r="G39" t="str">
            <v>XE2-26</v>
          </cell>
          <cell r="H39" t="str">
            <v>XA2-26</v>
          </cell>
          <cell r="J39" t="str">
            <v>XT2-36</v>
          </cell>
          <cell r="L39" t="str">
            <v>D14</v>
          </cell>
          <cell r="M39" t="str">
            <v>D</v>
          </cell>
          <cell r="N39" t="str">
            <v>O</v>
          </cell>
        </row>
        <row r="40">
          <cell r="A40" t="str">
            <v xml:space="preserve">Stellwerk Obermatt </v>
          </cell>
          <cell r="B40" t="str">
            <v>1.90.37</v>
          </cell>
          <cell r="C40" t="str">
            <v>Fahrstrasse ef</v>
          </cell>
          <cell r="D40">
            <v>0</v>
          </cell>
          <cell r="F40">
            <v>29</v>
          </cell>
          <cell r="G40" t="str">
            <v>XE2-29</v>
          </cell>
          <cell r="H40" t="str">
            <v>XA2-29</v>
          </cell>
          <cell r="J40" t="str">
            <v>XT2-37</v>
          </cell>
          <cell r="K40" t="str">
            <v>Unterbruch behoben: 19.04.14</v>
          </cell>
          <cell r="L40" t="str">
            <v>F5</v>
          </cell>
          <cell r="M40" t="str">
            <v>D</v>
          </cell>
          <cell r="N40" t="str">
            <v>O</v>
          </cell>
        </row>
        <row r="41">
          <cell r="A41" t="str">
            <v xml:space="preserve">Stellwerk Obermatt </v>
          </cell>
          <cell r="B41" t="str">
            <v>1.90.38</v>
          </cell>
          <cell r="C41" t="str">
            <v>Isolierung ef</v>
          </cell>
          <cell r="D41">
            <v>0</v>
          </cell>
          <cell r="F41">
            <v>30</v>
          </cell>
          <cell r="G41" t="str">
            <v>XE2-30</v>
          </cell>
          <cell r="H41" t="str">
            <v>XA2-30</v>
          </cell>
          <cell r="J41" t="str">
            <v>XT2-38</v>
          </cell>
          <cell r="L41" t="str">
            <v>F2</v>
          </cell>
          <cell r="M41" t="str">
            <v>D</v>
          </cell>
          <cell r="N41" t="str">
            <v>O</v>
          </cell>
        </row>
        <row r="42">
          <cell r="A42" t="str">
            <v xml:space="preserve">Stellwerk Obermatt </v>
          </cell>
          <cell r="B42" t="str">
            <v>1.90.39</v>
          </cell>
          <cell r="C42" t="str">
            <v>Isolierung cd</v>
          </cell>
          <cell r="D42">
            <v>0</v>
          </cell>
          <cell r="F42">
            <v>31</v>
          </cell>
          <cell r="G42" t="str">
            <v>XE2-31</v>
          </cell>
          <cell r="H42" t="str">
            <v>XA2-31</v>
          </cell>
          <cell r="J42" t="str">
            <v>XT2-39</v>
          </cell>
          <cell r="L42" t="str">
            <v>F8</v>
          </cell>
          <cell r="M42" t="str">
            <v>D</v>
          </cell>
          <cell r="N42" t="str">
            <v>O</v>
          </cell>
        </row>
        <row r="43">
          <cell r="A43" t="str">
            <v xml:space="preserve">Stellwerk Obermatt </v>
          </cell>
          <cell r="B43" t="str">
            <v>1.90.40</v>
          </cell>
          <cell r="C43" t="str">
            <v>Fahrstrasse gf</v>
          </cell>
          <cell r="D43">
            <v>0</v>
          </cell>
          <cell r="F43">
            <v>32</v>
          </cell>
          <cell r="G43" t="str">
            <v>XE2-32</v>
          </cell>
          <cell r="H43" t="str">
            <v>XA2-32</v>
          </cell>
          <cell r="J43" t="str">
            <v>XT2-40</v>
          </cell>
          <cell r="L43" t="str">
            <v>A2</v>
          </cell>
          <cell r="M43" t="str">
            <v>D</v>
          </cell>
          <cell r="N43" t="str">
            <v>O</v>
          </cell>
        </row>
        <row r="44">
          <cell r="A44" t="str">
            <v xml:space="preserve">Stellwerk Obermatt </v>
          </cell>
          <cell r="B44" t="str">
            <v>1.90.41</v>
          </cell>
          <cell r="C44" t="str">
            <v>Block nach Zollbrück, rot</v>
          </cell>
          <cell r="D44">
            <v>0</v>
          </cell>
          <cell r="F44">
            <v>33</v>
          </cell>
          <cell r="G44" t="str">
            <v>XE3-33</v>
          </cell>
          <cell r="H44" t="str">
            <v>XA3-33</v>
          </cell>
          <cell r="J44" t="str">
            <v>XT2-41</v>
          </cell>
          <cell r="L44" t="str">
            <v>A3</v>
          </cell>
          <cell r="M44" t="str">
            <v>D</v>
          </cell>
          <cell r="N44" t="str">
            <v>O</v>
          </cell>
        </row>
        <row r="45">
          <cell r="A45" t="str">
            <v xml:space="preserve">Stellwerk Obermatt </v>
          </cell>
          <cell r="B45" t="str">
            <v>1.90.42</v>
          </cell>
          <cell r="C45" t="str">
            <v>Block nach Zollbrück, weiss</v>
          </cell>
          <cell r="D45">
            <v>0</v>
          </cell>
          <cell r="F45">
            <v>34</v>
          </cell>
          <cell r="G45" t="str">
            <v>XE3-34</v>
          </cell>
          <cell r="H45" t="str">
            <v>XA3-34</v>
          </cell>
          <cell r="J45" t="str">
            <v>XT2-42</v>
          </cell>
          <cell r="L45" t="str">
            <v>A4</v>
          </cell>
          <cell r="M45" t="str">
            <v>D</v>
          </cell>
          <cell r="N45" t="str">
            <v>O</v>
          </cell>
        </row>
        <row r="46">
          <cell r="A46" t="str">
            <v xml:space="preserve">Stellwerk Obermatt </v>
          </cell>
          <cell r="B46" t="str">
            <v>1.90.43</v>
          </cell>
          <cell r="C46" t="str">
            <v>Block von Zollbrück, weiss</v>
          </cell>
          <cell r="D46">
            <v>0</v>
          </cell>
          <cell r="F46">
            <v>35</v>
          </cell>
          <cell r="G46" t="str">
            <v>XE3-35</v>
          </cell>
          <cell r="H46" t="str">
            <v>XA3-35</v>
          </cell>
          <cell r="J46" t="str">
            <v>XT2-43</v>
          </cell>
          <cell r="L46" t="str">
            <v>A5</v>
          </cell>
          <cell r="M46" t="str">
            <v>D</v>
          </cell>
          <cell r="N46" t="str">
            <v>O</v>
          </cell>
        </row>
        <row r="47">
          <cell r="A47" t="str">
            <v xml:space="preserve">Stellwerk Obermatt </v>
          </cell>
          <cell r="B47" t="str">
            <v>1.90.44</v>
          </cell>
          <cell r="C47" t="str">
            <v>Block von Zollbrück, rot</v>
          </cell>
          <cell r="D47">
            <v>0</v>
          </cell>
          <cell r="F47">
            <v>36</v>
          </cell>
          <cell r="G47" t="str">
            <v>XE3-36</v>
          </cell>
          <cell r="H47" t="str">
            <v>XA3-36</v>
          </cell>
          <cell r="J47" t="str">
            <v>XT2-44</v>
          </cell>
          <cell r="L47" t="str">
            <v>A14</v>
          </cell>
          <cell r="M47" t="str">
            <v>D</v>
          </cell>
          <cell r="N47" t="str">
            <v>O</v>
          </cell>
        </row>
        <row r="48">
          <cell r="A48" t="str">
            <v xml:space="preserve">Stellwerk Obermatt </v>
          </cell>
          <cell r="B48" t="str">
            <v>1.91.01</v>
          </cell>
          <cell r="C48" t="str">
            <v>Rückmelden möglich nach Langnau</v>
          </cell>
          <cell r="D48">
            <v>0</v>
          </cell>
          <cell r="F48">
            <v>37</v>
          </cell>
          <cell r="G48" t="str">
            <v>XE3-37</v>
          </cell>
          <cell r="H48" t="str">
            <v>XA3-37</v>
          </cell>
          <cell r="I48" t="str">
            <v>direkt</v>
          </cell>
          <cell r="K48" t="str">
            <v>Lampe 1.91.01 nicht vorhanden</v>
          </cell>
          <cell r="L48" t="str">
            <v>A15</v>
          </cell>
          <cell r="M48" t="str">
            <v>D</v>
          </cell>
          <cell r="N48" t="str">
            <v>O</v>
          </cell>
        </row>
        <row r="49">
          <cell r="A49" t="str">
            <v xml:space="preserve">Stellwerk Obermatt </v>
          </cell>
          <cell r="B49" t="str">
            <v>1.91.02</v>
          </cell>
          <cell r="C49" t="str">
            <v>Fahrtrichtung verlangt von Langnau</v>
          </cell>
          <cell r="D49">
            <v>0</v>
          </cell>
          <cell r="E49">
            <v>39</v>
          </cell>
          <cell r="G49" t="str">
            <v>XE3-38</v>
          </cell>
          <cell r="H49" t="str">
            <v>XA3-38</v>
          </cell>
          <cell r="I49" t="str">
            <v>direkt</v>
          </cell>
          <cell r="L49" t="str">
            <v>C2</v>
          </cell>
          <cell r="M49" t="str">
            <v>D</v>
          </cell>
          <cell r="N49" t="str">
            <v>I</v>
          </cell>
        </row>
        <row r="50">
          <cell r="A50" t="str">
            <v xml:space="preserve">Stellwerk Obermatt </v>
          </cell>
          <cell r="B50" t="str">
            <v>1.91.03</v>
          </cell>
          <cell r="C50" t="str">
            <v>Störung, Wecker abschalten</v>
          </cell>
          <cell r="D50">
            <v>0</v>
          </cell>
          <cell r="E50">
            <v>38</v>
          </cell>
          <cell r="G50" t="str">
            <v>XE3-39</v>
          </cell>
          <cell r="H50" t="str">
            <v>XA3-39</v>
          </cell>
          <cell r="I50" t="str">
            <v>direkt</v>
          </cell>
          <cell r="L50" t="str">
            <v>C1</v>
          </cell>
          <cell r="M50" t="str">
            <v>D</v>
          </cell>
          <cell r="N50" t="str">
            <v>I</v>
          </cell>
        </row>
        <row r="51">
          <cell r="A51" t="str">
            <v xml:space="preserve">Stellwerk Obermatt </v>
          </cell>
          <cell r="B51" t="str">
            <v>1.01.01</v>
          </cell>
          <cell r="C51" t="str">
            <v>WS1 Freigabelampe</v>
          </cell>
          <cell r="D51">
            <v>0</v>
          </cell>
          <cell r="F51">
            <v>1</v>
          </cell>
          <cell r="G51" t="str">
            <v>XE1-1</v>
          </cell>
          <cell r="H51" t="str">
            <v>XA1-1</v>
          </cell>
          <cell r="I51" t="str">
            <v>XT1-1</v>
          </cell>
          <cell r="K51" t="str">
            <v>Verdrahung erstellt: 19.04.14</v>
          </cell>
          <cell r="L51" t="str">
            <v>C4</v>
          </cell>
          <cell r="M51" t="str">
            <v>D</v>
          </cell>
          <cell r="N51" t="str">
            <v>O</v>
          </cell>
        </row>
        <row r="52">
          <cell r="A52" t="str">
            <v xml:space="preserve">Stellwerk Obermatt </v>
          </cell>
          <cell r="B52" t="str">
            <v>1.01.02</v>
          </cell>
          <cell r="C52" t="str">
            <v>WS1 Überwachungslampe</v>
          </cell>
          <cell r="D52">
            <v>0</v>
          </cell>
          <cell r="E52">
            <v>37</v>
          </cell>
          <cell r="G52" t="str">
            <v>XE3-40</v>
          </cell>
          <cell r="H52" t="str">
            <v>XA3-40</v>
          </cell>
          <cell r="I52" t="str">
            <v>direkt</v>
          </cell>
          <cell r="L52" t="str">
            <v>E7</v>
          </cell>
          <cell r="M52" t="str">
            <v>D</v>
          </cell>
          <cell r="N52" t="str">
            <v>I</v>
          </cell>
        </row>
        <row r="53">
          <cell r="A53" t="str">
            <v xml:space="preserve">Stellwerk Obermatt </v>
          </cell>
          <cell r="B53" t="str">
            <v>1.04.01</v>
          </cell>
          <cell r="C53" t="str">
            <v>FSS Sperrenlampe</v>
          </cell>
          <cell r="D53">
            <v>0</v>
          </cell>
          <cell r="K53" t="str">
            <v>direkt verdrahtet</v>
          </cell>
          <cell r="M53" t="str">
            <v>D</v>
          </cell>
          <cell r="N53" t="str">
            <v/>
          </cell>
        </row>
        <row r="54">
          <cell r="A54" t="str">
            <v xml:space="preserve">Stellwerk Obermatt </v>
          </cell>
          <cell r="B54" t="str">
            <v>1.04.02</v>
          </cell>
          <cell r="C54" t="str">
            <v>FSS Kuppelstromlampe</v>
          </cell>
          <cell r="D54">
            <v>0</v>
          </cell>
          <cell r="K54" t="str">
            <v>direkt verdrahtet</v>
          </cell>
          <cell r="M54" t="str">
            <v>D</v>
          </cell>
          <cell r="N54" t="str">
            <v/>
          </cell>
        </row>
        <row r="55">
          <cell r="A55" t="str">
            <v xml:space="preserve">Stellwerk Obermatt </v>
          </cell>
          <cell r="B55" t="str">
            <v>2.92.01</v>
          </cell>
          <cell r="C55" t="str">
            <v>Weichenwecker</v>
          </cell>
          <cell r="D55">
            <v>0</v>
          </cell>
          <cell r="F55">
            <v>13</v>
          </cell>
          <cell r="G55" t="str">
            <v>XE1-13</v>
          </cell>
          <cell r="H55" t="str">
            <v>XA1-13</v>
          </cell>
          <cell r="K55" t="str">
            <v>Rel1</v>
          </cell>
          <cell r="L55" t="str">
            <v>A9</v>
          </cell>
          <cell r="M55" t="str">
            <v>D</v>
          </cell>
          <cell r="N55" t="str">
            <v>O</v>
          </cell>
        </row>
        <row r="56">
          <cell r="A56" t="str">
            <v xml:space="preserve">Stellwerk Obermatt </v>
          </cell>
          <cell r="B56" t="str">
            <v>2.92.02</v>
          </cell>
          <cell r="C56" t="str">
            <v>Blockwecker</v>
          </cell>
          <cell r="D56">
            <v>0</v>
          </cell>
          <cell r="F56">
            <v>14</v>
          </cell>
          <cell r="G56" t="str">
            <v>XE1-14</v>
          </cell>
          <cell r="H56" t="str">
            <v>XA1-14</v>
          </cell>
          <cell r="K56" t="str">
            <v>Rel2</v>
          </cell>
          <cell r="L56" t="str">
            <v>A10</v>
          </cell>
          <cell r="M56" t="str">
            <v>D</v>
          </cell>
          <cell r="N56" t="str">
            <v>O</v>
          </cell>
        </row>
        <row r="57">
          <cell r="A57" t="str">
            <v xml:space="preserve">Stellwerk Obermatt </v>
          </cell>
          <cell r="B57" t="str">
            <v>2.90.01</v>
          </cell>
          <cell r="C57" t="str">
            <v>Signalwecker</v>
          </cell>
          <cell r="D57">
            <v>0</v>
          </cell>
          <cell r="F57">
            <v>27</v>
          </cell>
          <cell r="G57" t="str">
            <v>XE2-27</v>
          </cell>
          <cell r="H57" t="str">
            <v>XA2-27</v>
          </cell>
          <cell r="K57" t="str">
            <v>Rel3</v>
          </cell>
          <cell r="L57" t="str">
            <v>D15</v>
          </cell>
          <cell r="M57" t="str">
            <v>D</v>
          </cell>
          <cell r="N57" t="str">
            <v>O</v>
          </cell>
        </row>
        <row r="58">
          <cell r="A58" t="str">
            <v xml:space="preserve">Stellwerk Obermatt </v>
          </cell>
          <cell r="B58" t="str">
            <v>9.99.04</v>
          </cell>
          <cell r="C58" t="str">
            <v>Abläuten von Emmenmatt</v>
          </cell>
          <cell r="D58">
            <v>1</v>
          </cell>
          <cell r="M58" t="str">
            <v>D</v>
          </cell>
          <cell r="N58" t="str">
            <v/>
          </cell>
        </row>
        <row r="59">
          <cell r="A59" t="str">
            <v xml:space="preserve">Stellwerk Obermatt </v>
          </cell>
          <cell r="B59" t="str">
            <v>9.99.05</v>
          </cell>
          <cell r="C59" t="str">
            <v>Abläuten von Langnau</v>
          </cell>
          <cell r="D59">
            <v>1</v>
          </cell>
          <cell r="M59" t="str">
            <v>D</v>
          </cell>
          <cell r="N59" t="str">
            <v/>
          </cell>
        </row>
        <row r="60">
          <cell r="A60" t="str">
            <v xml:space="preserve">Stellwerk Obermatt </v>
          </cell>
          <cell r="B60" t="str">
            <v>9.99.06</v>
          </cell>
          <cell r="C60" t="str">
            <v>Abläuten von Zollbrück</v>
          </cell>
          <cell r="D60">
            <v>1</v>
          </cell>
          <cell r="M60" t="str">
            <v>D</v>
          </cell>
          <cell r="N60" t="str">
            <v/>
          </cell>
        </row>
        <row r="61">
          <cell r="A61" t="str">
            <v xml:space="preserve">Stellwerk Obermatt </v>
          </cell>
          <cell r="B61" t="str">
            <v>9.99.07</v>
          </cell>
          <cell r="C61" t="str">
            <v>Abläuten nach Emmenmatt</v>
          </cell>
          <cell r="D61">
            <v>1</v>
          </cell>
          <cell r="M61" t="str">
            <v>D</v>
          </cell>
          <cell r="N61" t="str">
            <v/>
          </cell>
        </row>
        <row r="62">
          <cell r="A62" t="str">
            <v xml:space="preserve">Stellwerk Obermatt </v>
          </cell>
          <cell r="B62" t="str">
            <v>9.99.08</v>
          </cell>
          <cell r="C62" t="str">
            <v>Abläuten nach Langnau</v>
          </cell>
          <cell r="D62">
            <v>1</v>
          </cell>
          <cell r="M62" t="str">
            <v>D</v>
          </cell>
          <cell r="N62" t="str">
            <v/>
          </cell>
        </row>
        <row r="63">
          <cell r="A63" t="str">
            <v xml:space="preserve">Stellwerk Obermatt </v>
          </cell>
          <cell r="B63" t="str">
            <v>9.99.09</v>
          </cell>
          <cell r="C63" t="str">
            <v>Abläuten nach Zollbrück</v>
          </cell>
          <cell r="D63">
            <v>1</v>
          </cell>
          <cell r="M63" t="str">
            <v>D</v>
          </cell>
          <cell r="N63" t="str">
            <v/>
          </cell>
        </row>
        <row r="64">
          <cell r="A64" t="str">
            <v xml:space="preserve">Stellwerk Obermatt </v>
          </cell>
          <cell r="B64" t="str">
            <v>9.99.10</v>
          </cell>
          <cell r="C64" t="str">
            <v>Stellstrom</v>
          </cell>
          <cell r="D64">
            <v>0</v>
          </cell>
          <cell r="E64" t="str">
            <v xml:space="preserve"> (J4)</v>
          </cell>
          <cell r="F64" t="str">
            <v xml:space="preserve"> (J3)</v>
          </cell>
          <cell r="M64" t="str">
            <v>D</v>
          </cell>
          <cell r="N64" t="str">
            <v>I</v>
          </cell>
        </row>
        <row r="65">
          <cell r="A65" t="str">
            <v xml:space="preserve">Stellwerk Obermatt </v>
          </cell>
          <cell r="B65" t="str">
            <v>9.99.11</v>
          </cell>
          <cell r="C65" t="str">
            <v>Überwachungsstrom</v>
          </cell>
          <cell r="D65">
            <v>0</v>
          </cell>
          <cell r="E65" t="str">
            <v xml:space="preserve"> (J4)</v>
          </cell>
          <cell r="F65" t="str">
            <v xml:space="preserve"> (J3)</v>
          </cell>
          <cell r="M65" t="str">
            <v>D</v>
          </cell>
          <cell r="N65" t="str">
            <v>I</v>
          </cell>
        </row>
        <row r="66">
          <cell r="A66" t="str">
            <v xml:space="preserve">Stellwerk Obermatt </v>
          </cell>
          <cell r="B66" t="str">
            <v>9.99.12</v>
          </cell>
          <cell r="C66" t="str">
            <v>Gleisisolierung</v>
          </cell>
          <cell r="D66">
            <v>0</v>
          </cell>
          <cell r="E66" t="str">
            <v xml:space="preserve"> (J4)</v>
          </cell>
          <cell r="F66" t="str">
            <v xml:space="preserve"> (J3)</v>
          </cell>
          <cell r="M66" t="str">
            <v>D</v>
          </cell>
          <cell r="N66" t="str">
            <v>I</v>
          </cell>
        </row>
        <row r="67">
          <cell r="A67" t="str">
            <v xml:space="preserve">Stellwerk Obermatt </v>
          </cell>
          <cell r="B67" t="str">
            <v>3.01.01</v>
          </cell>
          <cell r="C67" t="str">
            <v>WS1 Freigabemagnet</v>
          </cell>
          <cell r="D67">
            <v>0</v>
          </cell>
          <cell r="F67">
            <v>28</v>
          </cell>
          <cell r="G67" t="str">
            <v>XE2-28</v>
          </cell>
          <cell r="H67" t="str">
            <v>XA2-28</v>
          </cell>
          <cell r="K67" t="str">
            <v>Rel4</v>
          </cell>
          <cell r="L67" t="str">
            <v>F4</v>
          </cell>
          <cell r="M67" t="str">
            <v>D</v>
          </cell>
          <cell r="N67" t="str">
            <v>O</v>
          </cell>
        </row>
        <row r="68">
          <cell r="A68" t="str">
            <v xml:space="preserve">Stellwerk Obermatt </v>
          </cell>
          <cell r="B68" t="str">
            <v>3.04.01</v>
          </cell>
          <cell r="C68" t="str">
            <v>FSS Sperrmagnet</v>
          </cell>
          <cell r="D68">
            <v>0</v>
          </cell>
          <cell r="E68">
            <v>36</v>
          </cell>
          <cell r="G68" t="str">
            <v>XE3-41</v>
          </cell>
          <cell r="H68" t="str">
            <v>XA3-41</v>
          </cell>
          <cell r="K68" t="str">
            <v>Rel5</v>
          </cell>
          <cell r="L68" t="str">
            <v>E6</v>
          </cell>
          <cell r="M68" t="str">
            <v>D</v>
          </cell>
          <cell r="N68" t="str">
            <v>I</v>
          </cell>
        </row>
        <row r="69">
          <cell r="A69" t="str">
            <v xml:space="preserve">Stellwerk Obermatt </v>
          </cell>
          <cell r="B69" t="str">
            <v>3.04.02</v>
          </cell>
          <cell r="C69" t="str">
            <v>FSS Kuppelstrommagnet</v>
          </cell>
          <cell r="D69">
            <v>0</v>
          </cell>
          <cell r="E69">
            <v>35</v>
          </cell>
          <cell r="G69" t="str">
            <v>XE3-42</v>
          </cell>
          <cell r="H69" t="str">
            <v>XA3-42</v>
          </cell>
          <cell r="K69" t="str">
            <v>Rel6</v>
          </cell>
          <cell r="L69" t="str">
            <v>E5</v>
          </cell>
          <cell r="M69" t="str">
            <v>D</v>
          </cell>
          <cell r="N69" t="str">
            <v>I</v>
          </cell>
        </row>
        <row r="70">
          <cell r="A70" t="str">
            <v xml:space="preserve">Stellwerk Obermatt </v>
          </cell>
          <cell r="B70" t="str">
            <v>9.93.01</v>
          </cell>
          <cell r="C70" t="str">
            <v>Weichenbeleuchtung</v>
          </cell>
          <cell r="D70">
            <v>0</v>
          </cell>
          <cell r="E70" t="str">
            <v xml:space="preserve"> (J4)</v>
          </cell>
          <cell r="F70" t="str">
            <v xml:space="preserve"> (J3)</v>
          </cell>
          <cell r="M70" t="str">
            <v>D</v>
          </cell>
          <cell r="N70" t="str">
            <v>I</v>
          </cell>
        </row>
        <row r="71">
          <cell r="A71" t="str">
            <v xml:space="preserve">Stellwerk Obermatt </v>
          </cell>
          <cell r="B71" t="str">
            <v>6.90.01</v>
          </cell>
          <cell r="C71" t="str">
            <v>Anforderung für Durchfahrt nach Emmenmatt</v>
          </cell>
          <cell r="D71">
            <v>0</v>
          </cell>
          <cell r="E71" t="str">
            <v xml:space="preserve"> (J4)</v>
          </cell>
          <cell r="F71" t="str">
            <v xml:space="preserve"> (J3)</v>
          </cell>
          <cell r="M71" t="str">
            <v>D</v>
          </cell>
          <cell r="N71" t="str">
            <v>I</v>
          </cell>
        </row>
        <row r="72">
          <cell r="A72" t="str">
            <v xml:space="preserve">Stellwerk Obermatt </v>
          </cell>
          <cell r="B72" t="str">
            <v>6.91.02</v>
          </cell>
          <cell r="C72" t="str">
            <v>Freie Bahn anfordern nach Zollbrück</v>
          </cell>
          <cell r="D72">
            <v>0</v>
          </cell>
          <cell r="E72">
            <v>15</v>
          </cell>
          <cell r="G72" t="str">
            <v>-</v>
          </cell>
          <cell r="H72" t="str">
            <v>-</v>
          </cell>
          <cell r="L72" t="str">
            <v>D13</v>
          </cell>
          <cell r="M72" t="str">
            <v>D</v>
          </cell>
          <cell r="N72" t="str">
            <v>I</v>
          </cell>
        </row>
        <row r="73">
          <cell r="A73" t="str">
            <v xml:space="preserve">Stellwerk Obermatt </v>
          </cell>
          <cell r="B73" t="str">
            <v>6.91.01</v>
          </cell>
          <cell r="C73" t="str">
            <v>Freie Bahn festhalten nach Zollbrück</v>
          </cell>
          <cell r="D73">
            <v>0</v>
          </cell>
          <cell r="E73">
            <v>14</v>
          </cell>
          <cell r="G73" t="str">
            <v>-</v>
          </cell>
          <cell r="H73" t="str">
            <v>-</v>
          </cell>
          <cell r="L73" t="str">
            <v>D12</v>
          </cell>
          <cell r="M73" t="str">
            <v>D</v>
          </cell>
          <cell r="N73" t="str">
            <v>I</v>
          </cell>
        </row>
        <row r="74">
          <cell r="A74" t="str">
            <v xml:space="preserve">Stellwerk Obermatt </v>
          </cell>
          <cell r="B74" t="str">
            <v>6.91.03</v>
          </cell>
          <cell r="C74" t="str">
            <v>Rückmelden nach Zollbrück</v>
          </cell>
          <cell r="D74">
            <v>0</v>
          </cell>
          <cell r="E74">
            <v>16</v>
          </cell>
          <cell r="G74" t="str">
            <v>-</v>
          </cell>
          <cell r="H74" t="str">
            <v>-</v>
          </cell>
          <cell r="L74" t="str">
            <v>D4</v>
          </cell>
          <cell r="M74" t="str">
            <v>D</v>
          </cell>
          <cell r="N74" t="str">
            <v>I</v>
          </cell>
        </row>
        <row r="75">
          <cell r="A75" t="str">
            <v xml:space="preserve">Stellwerk Obermatt </v>
          </cell>
          <cell r="B75" t="str">
            <v>6.91.04</v>
          </cell>
          <cell r="C75" t="str">
            <v>Rückmelden nach Langnau</v>
          </cell>
          <cell r="D75">
            <v>0</v>
          </cell>
          <cell r="E75">
            <v>17</v>
          </cell>
          <cell r="G75" t="str">
            <v>-</v>
          </cell>
          <cell r="H75" t="str">
            <v>-</v>
          </cell>
          <cell r="L75" t="str">
            <v>D5</v>
          </cell>
          <cell r="M75" t="str">
            <v>D</v>
          </cell>
          <cell r="N75" t="str">
            <v>I</v>
          </cell>
        </row>
        <row r="76">
          <cell r="A76" t="str">
            <v xml:space="preserve">Stellwerk Obermatt </v>
          </cell>
          <cell r="B76" t="str">
            <v>6.91.05</v>
          </cell>
          <cell r="C76" t="str">
            <v>Freie Bahn anfordern nach Langnau</v>
          </cell>
          <cell r="D76">
            <v>0</v>
          </cell>
          <cell r="E76">
            <v>18</v>
          </cell>
          <cell r="G76" t="str">
            <v>-</v>
          </cell>
          <cell r="H76" t="str">
            <v>-</v>
          </cell>
          <cell r="L76" t="str">
            <v>D6</v>
          </cell>
          <cell r="M76" t="str">
            <v>D</v>
          </cell>
          <cell r="N76" t="str">
            <v>I</v>
          </cell>
        </row>
        <row r="77">
          <cell r="A77" t="str">
            <v xml:space="preserve">Stellwerk Obermatt </v>
          </cell>
          <cell r="B77" t="str">
            <v>6.91.06</v>
          </cell>
          <cell r="C77" t="str">
            <v>Freie Bahn festhalten nach Langnau</v>
          </cell>
          <cell r="D77">
            <v>0</v>
          </cell>
          <cell r="E77">
            <v>19</v>
          </cell>
          <cell r="G77" t="str">
            <v>-</v>
          </cell>
          <cell r="H77" t="str">
            <v>-</v>
          </cell>
          <cell r="L77" t="str">
            <v>D7</v>
          </cell>
          <cell r="M77" t="str">
            <v>D</v>
          </cell>
          <cell r="N77" t="str">
            <v>I</v>
          </cell>
        </row>
        <row r="78">
          <cell r="A78" t="str">
            <v xml:space="preserve">Stellwerk Obermatt </v>
          </cell>
          <cell r="B78" t="str">
            <v>6.91.07</v>
          </cell>
          <cell r="C78" t="str">
            <v>Blockumgehung EG</v>
          </cell>
          <cell r="D78">
            <v>0</v>
          </cell>
          <cell r="E78">
            <v>20</v>
          </cell>
          <cell r="G78" t="str">
            <v>-</v>
          </cell>
          <cell r="H78" t="str">
            <v>-</v>
          </cell>
          <cell r="L78" t="str">
            <v>F0</v>
          </cell>
          <cell r="M78" t="str">
            <v>D</v>
          </cell>
          <cell r="N78" t="str">
            <v>I</v>
          </cell>
        </row>
        <row r="79">
          <cell r="A79" t="str">
            <v xml:space="preserve">Stellwerk Obermatt </v>
          </cell>
          <cell r="B79" t="str">
            <v>6.91.08</v>
          </cell>
          <cell r="C79" t="str">
            <v>Richtung Emmenmatt</v>
          </cell>
          <cell r="D79">
            <v>0</v>
          </cell>
          <cell r="E79">
            <v>4</v>
          </cell>
          <cell r="G79" t="str">
            <v>-</v>
          </cell>
          <cell r="H79" t="str">
            <v>-</v>
          </cell>
          <cell r="L79" t="str">
            <v>D8</v>
          </cell>
          <cell r="M79" t="str">
            <v>D</v>
          </cell>
          <cell r="N79" t="str">
            <v>I</v>
          </cell>
        </row>
        <row r="80">
          <cell r="A80" t="str">
            <v xml:space="preserve">Stellwerk Obermatt </v>
          </cell>
          <cell r="B80" t="str">
            <v>6.91.09</v>
          </cell>
          <cell r="C80" t="str">
            <v>Wecker abschalten</v>
          </cell>
          <cell r="D80">
            <v>0</v>
          </cell>
          <cell r="E80" t="str">
            <v xml:space="preserve"> (J4)</v>
          </cell>
          <cell r="F80" t="str">
            <v xml:space="preserve"> (J3)</v>
          </cell>
          <cell r="G80" t="str">
            <v>-</v>
          </cell>
          <cell r="H80" t="str">
            <v>-</v>
          </cell>
          <cell r="M80" t="str">
            <v>D</v>
          </cell>
          <cell r="N80" t="str">
            <v>I</v>
          </cell>
        </row>
        <row r="81">
          <cell r="A81" t="str">
            <v xml:space="preserve">Stellwerk Obermatt </v>
          </cell>
          <cell r="B81" t="str">
            <v>6.91.10</v>
          </cell>
          <cell r="C81" t="str">
            <v>Nottaste W1</v>
          </cell>
          <cell r="D81">
            <v>0</v>
          </cell>
          <cell r="E81">
            <v>22</v>
          </cell>
          <cell r="G81" t="str">
            <v>-</v>
          </cell>
          <cell r="H81" t="str">
            <v>-</v>
          </cell>
          <cell r="L81" t="str">
            <v>G1</v>
          </cell>
          <cell r="M81" t="str">
            <v>D</v>
          </cell>
          <cell r="N81" t="str">
            <v>I</v>
          </cell>
        </row>
        <row r="82">
          <cell r="A82" t="str">
            <v xml:space="preserve">Stellwerk Obermatt </v>
          </cell>
          <cell r="B82" t="str">
            <v>6.91.11</v>
          </cell>
          <cell r="C82" t="str">
            <v>Weichenbeleuchtung aus/ein</v>
          </cell>
          <cell r="D82">
            <v>0</v>
          </cell>
          <cell r="E82" t="str">
            <v xml:space="preserve"> (J4)</v>
          </cell>
          <cell r="F82" t="str">
            <v xml:space="preserve"> (J3)</v>
          </cell>
          <cell r="G82" t="str">
            <v>-</v>
          </cell>
          <cell r="H82" t="str">
            <v>-</v>
          </cell>
          <cell r="M82" t="str">
            <v>D</v>
          </cell>
          <cell r="N82" t="str">
            <v>I</v>
          </cell>
        </row>
        <row r="83">
          <cell r="A83" t="str">
            <v xml:space="preserve">Stellwerk Obermatt </v>
          </cell>
          <cell r="B83" t="str">
            <v>6.91.12</v>
          </cell>
          <cell r="C83" t="str">
            <v>Zeitschalter-Umgehung Ein/Norm.</v>
          </cell>
          <cell r="D83">
            <v>0</v>
          </cell>
          <cell r="E83" t="str">
            <v xml:space="preserve"> (J4)</v>
          </cell>
          <cell r="F83" t="str">
            <v xml:space="preserve"> (J3)</v>
          </cell>
          <cell r="G83" t="str">
            <v>-</v>
          </cell>
          <cell r="H83" t="str">
            <v>-</v>
          </cell>
          <cell r="M83" t="str">
            <v>D</v>
          </cell>
          <cell r="N83" t="str">
            <v>I</v>
          </cell>
        </row>
        <row r="84">
          <cell r="A84" t="str">
            <v xml:space="preserve">Stellwerk Obermatt </v>
          </cell>
          <cell r="B84" t="str">
            <v>6.91.13</v>
          </cell>
          <cell r="C84" t="str">
            <v>Notauflösung</v>
          </cell>
          <cell r="D84">
            <v>0</v>
          </cell>
          <cell r="E84">
            <v>5</v>
          </cell>
          <cell r="G84" t="str">
            <v>-</v>
          </cell>
          <cell r="H84" t="str">
            <v>-</v>
          </cell>
          <cell r="L84" t="str">
            <v>D9</v>
          </cell>
          <cell r="M84" t="str">
            <v>D</v>
          </cell>
          <cell r="N84" t="str">
            <v>I</v>
          </cell>
        </row>
        <row r="85">
          <cell r="A85" t="str">
            <v xml:space="preserve">Stellwerk Obermatt </v>
          </cell>
          <cell r="B85" t="str">
            <v>6.91.14</v>
          </cell>
          <cell r="C85" t="str">
            <v>Richtung Zollbrück</v>
          </cell>
          <cell r="D85">
            <v>0</v>
          </cell>
          <cell r="E85">
            <v>24</v>
          </cell>
          <cell r="G85" t="str">
            <v>-</v>
          </cell>
          <cell r="H85" t="str">
            <v>-</v>
          </cell>
          <cell r="L85" t="str">
            <v>A6</v>
          </cell>
          <cell r="M85" t="str">
            <v>D</v>
          </cell>
          <cell r="N85" t="str">
            <v>I</v>
          </cell>
        </row>
        <row r="86">
          <cell r="A86" t="str">
            <v xml:space="preserve">Stellwerk Obermatt </v>
          </cell>
          <cell r="B86" t="str">
            <v>6.91.15</v>
          </cell>
          <cell r="C86" t="str">
            <v>Isolierumgehung für Signalfahrtstellung</v>
          </cell>
          <cell r="D86">
            <v>0</v>
          </cell>
          <cell r="E86">
            <v>25</v>
          </cell>
          <cell r="G86" t="str">
            <v>-</v>
          </cell>
          <cell r="H86" t="str">
            <v>-</v>
          </cell>
          <cell r="L86" t="str">
            <v>A7</v>
          </cell>
          <cell r="M86" t="str">
            <v>D</v>
          </cell>
          <cell r="N86" t="str">
            <v>I</v>
          </cell>
        </row>
        <row r="87">
          <cell r="A87" t="str">
            <v xml:space="preserve">Stellwerk Obermatt </v>
          </cell>
          <cell r="B87" t="str">
            <v>7.91.01</v>
          </cell>
          <cell r="C87" t="str">
            <v>WS1 Grundstellung +</v>
          </cell>
          <cell r="D87">
            <v>0</v>
          </cell>
          <cell r="E87">
            <v>6</v>
          </cell>
          <cell r="G87" t="str">
            <v>-</v>
          </cell>
          <cell r="H87" t="str">
            <v>-</v>
          </cell>
          <cell r="L87" t="str">
            <v>D10</v>
          </cell>
          <cell r="M87" t="str">
            <v>D</v>
          </cell>
          <cell r="N87" t="str">
            <v>I</v>
          </cell>
        </row>
        <row r="88">
          <cell r="A88" t="str">
            <v xml:space="preserve">Stellwerk Obermatt </v>
          </cell>
          <cell r="B88" t="str">
            <v>7.91.02</v>
          </cell>
          <cell r="C88" t="str">
            <v xml:space="preserve">WS1 gedrückt </v>
          </cell>
          <cell r="D88">
            <v>0</v>
          </cell>
          <cell r="E88">
            <v>7</v>
          </cell>
          <cell r="G88" t="str">
            <v>-</v>
          </cell>
          <cell r="H88" t="str">
            <v>-</v>
          </cell>
          <cell r="L88" t="str">
            <v>D11</v>
          </cell>
          <cell r="M88" t="str">
            <v>D</v>
          </cell>
          <cell r="N88" t="str">
            <v>I</v>
          </cell>
        </row>
        <row r="89">
          <cell r="A89" t="str">
            <v xml:space="preserve">Stellwerk Obermatt </v>
          </cell>
          <cell r="B89" t="str">
            <v>7.91.04</v>
          </cell>
          <cell r="C89" t="str">
            <v>WS1 in Grundstellung - (45° Lage)</v>
          </cell>
          <cell r="D89">
            <v>0</v>
          </cell>
          <cell r="E89">
            <v>9</v>
          </cell>
          <cell r="G89" t="str">
            <v>-</v>
          </cell>
          <cell r="H89" t="str">
            <v>-</v>
          </cell>
          <cell r="L89" t="str">
            <v>C13</v>
          </cell>
          <cell r="M89" t="str">
            <v>D</v>
          </cell>
          <cell r="N89" t="str">
            <v>I</v>
          </cell>
        </row>
        <row r="90">
          <cell r="A90" t="str">
            <v xml:space="preserve">Stellwerk Obermatt </v>
          </cell>
          <cell r="B90" t="str">
            <v>8.91.02</v>
          </cell>
          <cell r="C90" t="str">
            <v>FSS Grundstellung gedrückt</v>
          </cell>
          <cell r="D90">
            <v>0</v>
          </cell>
          <cell r="E90">
            <v>12</v>
          </cell>
          <cell r="L90" t="str">
            <v>D2</v>
          </cell>
          <cell r="M90" t="str">
            <v>D</v>
          </cell>
          <cell r="N90" t="str">
            <v>I</v>
          </cell>
        </row>
        <row r="91">
          <cell r="A91" t="str">
            <v xml:space="preserve">Stellwerk Obermatt </v>
          </cell>
          <cell r="B91" t="str">
            <v>8.91.01</v>
          </cell>
          <cell r="C91" t="str">
            <v>FSS Grundstellung</v>
          </cell>
          <cell r="D91">
            <v>0</v>
          </cell>
          <cell r="E91" t="str">
            <v>(J5)</v>
          </cell>
          <cell r="L91" t="str">
            <v>AN0</v>
          </cell>
          <cell r="M91" t="str">
            <v>A</v>
          </cell>
          <cell r="N91" t="str">
            <v>I</v>
          </cell>
        </row>
        <row r="92">
          <cell r="A92" t="str">
            <v xml:space="preserve">Stellwerk Obermatt </v>
          </cell>
          <cell r="B92" t="str">
            <v>8.91.03</v>
          </cell>
          <cell r="C92" t="str">
            <v xml:space="preserve">FSS 10° F </v>
          </cell>
          <cell r="D92">
            <v>0</v>
          </cell>
          <cell r="E92" t="str">
            <v>(J5)</v>
          </cell>
          <cell r="L92" t="str">
            <v>AN0</v>
          </cell>
          <cell r="M92" t="str">
            <v>A</v>
          </cell>
          <cell r="N92" t="str">
            <v>I</v>
          </cell>
        </row>
        <row r="93">
          <cell r="A93" t="str">
            <v xml:space="preserve">Stellwerk Obermatt </v>
          </cell>
          <cell r="B93" t="str">
            <v>8.91.04</v>
          </cell>
          <cell r="C93" t="str">
            <v xml:space="preserve">FSS 30° F </v>
          </cell>
          <cell r="D93">
            <v>0</v>
          </cell>
          <cell r="E93" t="str">
            <v>(J5)</v>
          </cell>
          <cell r="L93" t="str">
            <v>AN0</v>
          </cell>
          <cell r="M93" t="str">
            <v>A</v>
          </cell>
          <cell r="N93" t="str">
            <v>I</v>
          </cell>
        </row>
        <row r="94">
          <cell r="A94" t="str">
            <v xml:space="preserve">Stellwerk Obermatt </v>
          </cell>
          <cell r="B94" t="str">
            <v>8.91.05</v>
          </cell>
          <cell r="C94" t="str">
            <v xml:space="preserve">FSS 45° F </v>
          </cell>
          <cell r="D94">
            <v>0</v>
          </cell>
          <cell r="E94" t="str">
            <v>(J5)</v>
          </cell>
          <cell r="L94" t="str">
            <v>AN0</v>
          </cell>
          <cell r="M94" t="str">
            <v>A</v>
          </cell>
          <cell r="N94" t="str">
            <v>I</v>
          </cell>
        </row>
        <row r="95">
          <cell r="A95" t="str">
            <v xml:space="preserve">Stellwerk Obermatt </v>
          </cell>
          <cell r="B95" t="str">
            <v>8.91.06</v>
          </cell>
          <cell r="C95" t="str">
            <v xml:space="preserve">FSS 80° F </v>
          </cell>
          <cell r="D95">
            <v>0</v>
          </cell>
          <cell r="E95" t="str">
            <v>(J5)</v>
          </cell>
          <cell r="L95" t="str">
            <v>AN0</v>
          </cell>
          <cell r="M95" t="str">
            <v>A</v>
          </cell>
          <cell r="N95" t="str">
            <v>I</v>
          </cell>
        </row>
        <row r="96">
          <cell r="A96" t="str">
            <v xml:space="preserve">Stellwerk Obermatt </v>
          </cell>
          <cell r="B96" t="str">
            <v>8.91.07</v>
          </cell>
          <cell r="C96" t="str">
            <v xml:space="preserve">FSS 90° F </v>
          </cell>
          <cell r="D96">
            <v>0</v>
          </cell>
          <cell r="E96" t="str">
            <v>(J5)</v>
          </cell>
          <cell r="L96" t="str">
            <v>AN0</v>
          </cell>
          <cell r="M96" t="str">
            <v>A</v>
          </cell>
          <cell r="N96" t="str">
            <v>I</v>
          </cell>
        </row>
        <row r="97">
          <cell r="A97" t="str">
            <v xml:space="preserve">Stellwerk Obermatt </v>
          </cell>
          <cell r="B97" t="str">
            <v>8.91.19</v>
          </cell>
          <cell r="C97" t="str">
            <v xml:space="preserve">FSS 10° EG </v>
          </cell>
          <cell r="D97">
            <v>0</v>
          </cell>
          <cell r="E97" t="str">
            <v>(J5)</v>
          </cell>
          <cell r="L97" t="str">
            <v>AN0</v>
          </cell>
          <cell r="M97" t="str">
            <v>A</v>
          </cell>
          <cell r="N97" t="str">
            <v>I</v>
          </cell>
        </row>
        <row r="98">
          <cell r="A98" t="str">
            <v xml:space="preserve">Stellwerk Obermatt </v>
          </cell>
          <cell r="B98" t="str">
            <v>8.91.20</v>
          </cell>
          <cell r="C98" t="str">
            <v xml:space="preserve">FSS 30° EG </v>
          </cell>
          <cell r="D98">
            <v>0</v>
          </cell>
          <cell r="E98" t="str">
            <v>(J5)</v>
          </cell>
          <cell r="L98" t="str">
            <v>AN0</v>
          </cell>
          <cell r="M98" t="str">
            <v>A</v>
          </cell>
          <cell r="N98" t="str">
            <v>I</v>
          </cell>
        </row>
        <row r="99">
          <cell r="A99" t="str">
            <v xml:space="preserve">Stellwerk Obermatt </v>
          </cell>
          <cell r="B99" t="str">
            <v>8.91.21</v>
          </cell>
          <cell r="C99" t="str">
            <v xml:space="preserve">FSS 45° EG </v>
          </cell>
          <cell r="D99">
            <v>0</v>
          </cell>
          <cell r="E99" t="str">
            <v>(J5)</v>
          </cell>
          <cell r="L99" t="str">
            <v>AN0</v>
          </cell>
          <cell r="M99" t="str">
            <v>A</v>
          </cell>
          <cell r="N99" t="str">
            <v>I</v>
          </cell>
        </row>
        <row r="100">
          <cell r="A100" t="str">
            <v xml:space="preserve">Stellwerk Obermatt </v>
          </cell>
          <cell r="B100" t="str">
            <v>8.91.22</v>
          </cell>
          <cell r="C100" t="str">
            <v xml:space="preserve">FSS 80° EG </v>
          </cell>
          <cell r="D100">
            <v>0</v>
          </cell>
          <cell r="E100" t="str">
            <v>(J5)</v>
          </cell>
          <cell r="L100" t="str">
            <v>AN0</v>
          </cell>
          <cell r="M100" t="str">
            <v>A</v>
          </cell>
          <cell r="N100" t="str">
            <v>I</v>
          </cell>
        </row>
        <row r="101">
          <cell r="A101" t="str">
            <v xml:space="preserve">Stellwerk Obermatt </v>
          </cell>
          <cell r="B101" t="str">
            <v>8.91.23</v>
          </cell>
          <cell r="C101" t="str">
            <v xml:space="preserve">FSS 90° EG </v>
          </cell>
          <cell r="D101">
            <v>0</v>
          </cell>
          <cell r="E101" t="str">
            <v>(J5)</v>
          </cell>
          <cell r="L101" t="str">
            <v>AN0</v>
          </cell>
          <cell r="M101" t="str">
            <v>A</v>
          </cell>
          <cell r="N101" t="str">
            <v>I</v>
          </cell>
        </row>
        <row r="102">
          <cell r="A102" t="str">
            <v xml:space="preserve">Stellwerk Obermatt </v>
          </cell>
          <cell r="B102" t="str">
            <v>10.99.01</v>
          </cell>
          <cell r="C102" t="str">
            <v>Isolierung egf belegt</v>
          </cell>
          <cell r="D102">
            <v>1</v>
          </cell>
          <cell r="N102" t="str">
            <v/>
          </cell>
        </row>
        <row r="103">
          <cell r="A103" t="str">
            <v xml:space="preserve">Stellwerk Obermatt </v>
          </cell>
          <cell r="B103" t="str">
            <v>10.99.02</v>
          </cell>
          <cell r="C103" t="str">
            <v>Isolierung egf direkt nach Isolierung 1 belegt</v>
          </cell>
          <cell r="D103">
            <v>1</v>
          </cell>
          <cell r="N103" t="str">
            <v/>
          </cell>
        </row>
        <row r="104">
          <cell r="A104" t="str">
            <v xml:space="preserve">Stellwerk Obermatt </v>
          </cell>
          <cell r="B104" t="str">
            <v>10.99.03</v>
          </cell>
          <cell r="C104" t="str">
            <v>Isolierung 1 belegt</v>
          </cell>
          <cell r="D104">
            <v>1</v>
          </cell>
          <cell r="N104" t="str">
            <v/>
          </cell>
        </row>
        <row r="105">
          <cell r="A105" t="str">
            <v xml:space="preserve">Stellwerk Obermatt </v>
          </cell>
          <cell r="B105" t="str">
            <v>10.99.04</v>
          </cell>
          <cell r="C105" t="str">
            <v>Isolierung 1 belegt</v>
          </cell>
          <cell r="D105">
            <v>1</v>
          </cell>
          <cell r="N105" t="str">
            <v/>
          </cell>
        </row>
        <row r="106">
          <cell r="A106" t="str">
            <v xml:space="preserve">Stellwerk Obermatt </v>
          </cell>
          <cell r="B106" t="str">
            <v>10.99.05</v>
          </cell>
          <cell r="C106" t="str">
            <v>Isolierung 1 direkt nach Isolierung ef belegt</v>
          </cell>
          <cell r="D106">
            <v>1</v>
          </cell>
          <cell r="N106" t="str">
            <v/>
          </cell>
        </row>
        <row r="107">
          <cell r="A107" t="str">
            <v xml:space="preserve">Stellwerk Obermatt </v>
          </cell>
          <cell r="B107" t="str">
            <v>10.99.06</v>
          </cell>
          <cell r="C107" t="str">
            <v>Isolierung 1 direkt nach Isolierung egf belegt</v>
          </cell>
          <cell r="D107">
            <v>1</v>
          </cell>
          <cell r="N107" t="str">
            <v/>
          </cell>
        </row>
        <row r="108">
          <cell r="A108" t="str">
            <v xml:space="preserve">Stellwerk Obermatt </v>
          </cell>
          <cell r="B108" t="str">
            <v>10.99.07</v>
          </cell>
          <cell r="C108" t="str">
            <v>Isolierung ef belegt</v>
          </cell>
          <cell r="D108">
            <v>1</v>
          </cell>
          <cell r="N108" t="str">
            <v/>
          </cell>
        </row>
        <row r="109">
          <cell r="A109" t="str">
            <v xml:space="preserve">Stellwerk Obermatt </v>
          </cell>
          <cell r="B109" t="str">
            <v>10.99.08</v>
          </cell>
          <cell r="C109" t="str">
            <v>Isolierung cd belegt</v>
          </cell>
          <cell r="D109">
            <v>1</v>
          </cell>
          <cell r="N109" t="str">
            <v/>
          </cell>
        </row>
        <row r="110">
          <cell r="A110" t="str">
            <v xml:space="preserve">Stellwerk Obermatt </v>
          </cell>
          <cell r="B110" t="str">
            <v>10.99.09</v>
          </cell>
          <cell r="C110" t="str">
            <v xml:space="preserve">Freigabe Isolierung 1 </v>
          </cell>
          <cell r="D110">
            <v>1</v>
          </cell>
          <cell r="N110" t="str">
            <v/>
          </cell>
        </row>
        <row r="111">
          <cell r="A111" t="str">
            <v xml:space="preserve">Stellwerk Obermatt </v>
          </cell>
          <cell r="B111" t="str">
            <v>10.99.10</v>
          </cell>
          <cell r="C111" t="str">
            <v>Freigabe Isolierung egf</v>
          </cell>
          <cell r="D111">
            <v>1</v>
          </cell>
          <cell r="N111" t="str">
            <v/>
          </cell>
        </row>
        <row r="112">
          <cell r="A112" t="str">
            <v xml:space="preserve">Stellwerk Obermatt </v>
          </cell>
          <cell r="B112" t="str">
            <v>11.99.01</v>
          </cell>
          <cell r="C112" t="str">
            <v>Freie Bahn verlangen von Langnau</v>
          </cell>
          <cell r="D112">
            <v>1</v>
          </cell>
          <cell r="N112" t="str">
            <v/>
          </cell>
        </row>
        <row r="113">
          <cell r="A113" t="str">
            <v xml:space="preserve">Stellwerk Obermatt </v>
          </cell>
          <cell r="B113" t="str">
            <v>11.99.02</v>
          </cell>
          <cell r="C113" t="str">
            <v>Freie Bahn zustimmen nach Langnau</v>
          </cell>
          <cell r="D113">
            <v>1</v>
          </cell>
          <cell r="N113" t="str">
            <v/>
          </cell>
        </row>
        <row r="114">
          <cell r="A114" t="str">
            <v xml:space="preserve">Stellwerk Obermatt </v>
          </cell>
          <cell r="B114" t="str">
            <v>11.99.03</v>
          </cell>
          <cell r="C114" t="str">
            <v>Freie Bahn festhalten von Langnau</v>
          </cell>
          <cell r="D114">
            <v>1</v>
          </cell>
          <cell r="N114" t="str">
            <v/>
          </cell>
        </row>
        <row r="115">
          <cell r="A115" t="str">
            <v xml:space="preserve">Stellwerk Obermatt </v>
          </cell>
          <cell r="B115" t="str">
            <v>11.99.04</v>
          </cell>
          <cell r="C115" t="str">
            <v>Rückmelden von Langnau</v>
          </cell>
          <cell r="D115">
            <v>1</v>
          </cell>
          <cell r="N115" t="str">
            <v/>
          </cell>
        </row>
        <row r="116">
          <cell r="A116" t="str">
            <v xml:space="preserve">Stellwerk Obermatt </v>
          </cell>
          <cell r="B116" t="str">
            <v>11.99.05</v>
          </cell>
          <cell r="C116" t="str">
            <v>Freie Bahn verlangen von Zollbrück</v>
          </cell>
          <cell r="D116">
            <v>1</v>
          </cell>
          <cell r="N116" t="str">
            <v/>
          </cell>
        </row>
        <row r="117">
          <cell r="A117" t="str">
            <v xml:space="preserve">Stellwerk Obermatt </v>
          </cell>
          <cell r="B117" t="str">
            <v>11.99.06</v>
          </cell>
          <cell r="C117" t="str">
            <v>Freie Bahn zustimmen nach Zollbrück</v>
          </cell>
          <cell r="D117">
            <v>1</v>
          </cell>
          <cell r="N117" t="str">
            <v/>
          </cell>
        </row>
        <row r="118">
          <cell r="A118" t="str">
            <v xml:space="preserve">Stellwerk Obermatt </v>
          </cell>
          <cell r="B118" t="str">
            <v>11.99.07</v>
          </cell>
          <cell r="C118" t="str">
            <v>Freie Bahn festhalten von Zollbrück</v>
          </cell>
          <cell r="D118">
            <v>1</v>
          </cell>
          <cell r="N118" t="str">
            <v/>
          </cell>
        </row>
        <row r="119">
          <cell r="A119" t="str">
            <v xml:space="preserve">Stellwerk Obermatt </v>
          </cell>
          <cell r="B119" t="str">
            <v>11.99.08</v>
          </cell>
          <cell r="C119" t="str">
            <v>Rückmelden von Zollbrück</v>
          </cell>
          <cell r="D119">
            <v>1</v>
          </cell>
          <cell r="N119" t="str">
            <v/>
          </cell>
        </row>
        <row r="120">
          <cell r="A120" t="str">
            <v xml:space="preserve">Stellwerk Obermatt </v>
          </cell>
          <cell r="B120" t="str">
            <v>9.99.13</v>
          </cell>
          <cell r="C120" t="str">
            <v>Anfordern von Emmenmatt</v>
          </cell>
          <cell r="D120">
            <v>1</v>
          </cell>
          <cell r="N120" t="str">
            <v/>
          </cell>
        </row>
        <row r="121">
          <cell r="A121" t="str">
            <v xml:space="preserve">Stellwerk Obermatt </v>
          </cell>
          <cell r="B121" t="str">
            <v>9.99.14</v>
          </cell>
          <cell r="C121" t="str">
            <v>Ausfahrt von Emmenmatt</v>
          </cell>
          <cell r="D121">
            <v>1</v>
          </cell>
          <cell r="N121" t="str">
            <v/>
          </cell>
        </row>
        <row r="122">
          <cell r="A122" t="str">
            <v xml:space="preserve">Stellwerk Obermatt </v>
          </cell>
          <cell r="B122" t="str">
            <v>9.99.15</v>
          </cell>
          <cell r="C122" t="str">
            <v>Zug eingefahren im Emmenmatt</v>
          </cell>
          <cell r="D122">
            <v>1</v>
          </cell>
          <cell r="N122" t="str">
            <v/>
          </cell>
        </row>
        <row r="123">
          <cell r="A123" t="str">
            <v xml:space="preserve">Stellwerk Obermatt </v>
          </cell>
          <cell r="B123" t="str">
            <v>11.99.09</v>
          </cell>
          <cell r="C123" t="str">
            <v>Vorblocken von Langnau</v>
          </cell>
          <cell r="D123">
            <v>1</v>
          </cell>
          <cell r="N123" t="str">
            <v/>
          </cell>
        </row>
        <row r="124">
          <cell r="A124" t="str">
            <v xml:space="preserve">Stellwerk Obermatt </v>
          </cell>
          <cell r="B124" t="str">
            <v>11.99.10</v>
          </cell>
          <cell r="C124" t="str">
            <v>Vorblocken von Zollbrück</v>
          </cell>
          <cell r="D124">
            <v>1</v>
          </cell>
          <cell r="N124" t="str">
            <v/>
          </cell>
        </row>
        <row r="125">
          <cell r="A125" t="str">
            <v xml:space="preserve">Stellwerk Obermatt </v>
          </cell>
          <cell r="B125" t="str">
            <v>9.99.01</v>
          </cell>
          <cell r="C125" t="str">
            <v>Abläuten von Emmenmatt (Zug abgefahren)</v>
          </cell>
          <cell r="D125">
            <v>1</v>
          </cell>
          <cell r="N125" t="str">
            <v/>
          </cell>
        </row>
        <row r="126">
          <cell r="A126" t="str">
            <v xml:space="preserve">Stellwerk Obermatt </v>
          </cell>
          <cell r="B126" t="str">
            <v>9.99.02</v>
          </cell>
          <cell r="C126" t="str">
            <v>Abläuten von Langnau (Zug abgefahren)</v>
          </cell>
          <cell r="D126">
            <v>1</v>
          </cell>
          <cell r="N126" t="str">
            <v/>
          </cell>
        </row>
        <row r="127">
          <cell r="A127" t="str">
            <v xml:space="preserve">Stellwerk Obermatt </v>
          </cell>
          <cell r="B127" t="str">
            <v>9.99.03</v>
          </cell>
          <cell r="C127" t="str">
            <v>Abläuten von Zollbrück (Zug abgefahren)</v>
          </cell>
          <cell r="D127">
            <v>1</v>
          </cell>
          <cell r="N127" t="str">
            <v/>
          </cell>
        </row>
        <row r="128">
          <cell r="A128" t="str">
            <v xml:space="preserve">Stellwerk Obermatt </v>
          </cell>
          <cell r="B128" t="str">
            <v>6.99.01</v>
          </cell>
          <cell r="C128" t="str">
            <v>Abläuten nach Emmenmatt</v>
          </cell>
          <cell r="D128">
            <v>1</v>
          </cell>
          <cell r="N128" t="str">
            <v/>
          </cell>
        </row>
        <row r="129">
          <cell r="A129" t="str">
            <v xml:space="preserve">Stellwerk Obermatt </v>
          </cell>
          <cell r="B129" t="str">
            <v>6.99.02</v>
          </cell>
          <cell r="C129" t="str">
            <v>Abläuten nach Langnau</v>
          </cell>
          <cell r="D129">
            <v>1</v>
          </cell>
          <cell r="N129" t="str">
            <v/>
          </cell>
        </row>
        <row r="130">
          <cell r="A130" t="str">
            <v xml:space="preserve">Stellwerk Obermatt </v>
          </cell>
          <cell r="B130" t="str">
            <v>6.99.03</v>
          </cell>
          <cell r="C130" t="str">
            <v>Abläuten nach Zollbrück</v>
          </cell>
          <cell r="D130">
            <v>1</v>
          </cell>
          <cell r="N130" t="str">
            <v/>
          </cell>
        </row>
        <row r="131">
          <cell r="A131" t="str">
            <v xml:space="preserve">Stellwerk Obermatt </v>
          </cell>
          <cell r="B131" t="str">
            <v>12.99.01</v>
          </cell>
          <cell r="C131" t="str">
            <v>Weichenüberwachung 1+</v>
          </cell>
          <cell r="D131">
            <v>1</v>
          </cell>
          <cell r="N131" t="str">
            <v/>
          </cell>
        </row>
        <row r="132">
          <cell r="A132" t="str">
            <v xml:space="preserve">Stellwerk Obermatt </v>
          </cell>
          <cell r="B132" t="str">
            <v>12.99.02</v>
          </cell>
          <cell r="C132" t="str">
            <v>Weichenüberwachung 1 -</v>
          </cell>
          <cell r="D132">
            <v>1</v>
          </cell>
          <cell r="N132" t="str">
            <v/>
          </cell>
        </row>
        <row r="133">
          <cell r="A133" t="str">
            <v xml:space="preserve">Stellwerk Obermatt </v>
          </cell>
          <cell r="B133" t="str">
            <v>12.99.03</v>
          </cell>
          <cell r="C133" t="str">
            <v>Überwachungssicherung defekt/aus</v>
          </cell>
          <cell r="D133">
            <v>1</v>
          </cell>
          <cell r="N133" t="str">
            <v/>
          </cell>
        </row>
        <row r="134">
          <cell r="A134" t="str">
            <v xml:space="preserve">Stellwerk Obermatt </v>
          </cell>
          <cell r="B134" t="str">
            <v>12.99.04</v>
          </cell>
          <cell r="C134" t="str">
            <v>Stellstromsicherung defekt/aus</v>
          </cell>
          <cell r="D134">
            <v>1</v>
          </cell>
          <cell r="N134" t="str">
            <v/>
          </cell>
        </row>
        <row r="135">
          <cell r="A135" t="str">
            <v xml:space="preserve">Stellwerk Obermatt </v>
          </cell>
          <cell r="B135" t="str">
            <v>90.99.01</v>
          </cell>
          <cell r="C135" t="str">
            <v>Signallampe defekt; F* Warnung</v>
          </cell>
          <cell r="D135">
            <v>1</v>
          </cell>
          <cell r="N135" t="str">
            <v/>
          </cell>
        </row>
        <row r="136">
          <cell r="A136" t="str">
            <v xml:space="preserve">Stellwerk Obermatt </v>
          </cell>
          <cell r="B136" t="str">
            <v>90.99.02</v>
          </cell>
          <cell r="C136" t="str">
            <v>Signallampe defekt; F* Fahrt</v>
          </cell>
          <cell r="D136">
            <v>1</v>
          </cell>
          <cell r="N136" t="str">
            <v/>
          </cell>
        </row>
        <row r="137">
          <cell r="A137" t="str">
            <v xml:space="preserve">Stellwerk Obermatt </v>
          </cell>
          <cell r="B137" t="str">
            <v>90.99.03</v>
          </cell>
          <cell r="C137" t="str">
            <v>Signallampe defekt; F notrot</v>
          </cell>
          <cell r="D137">
            <v>1</v>
          </cell>
          <cell r="N137" t="str">
            <v/>
          </cell>
        </row>
        <row r="138">
          <cell r="A138" t="str">
            <v xml:space="preserve">Stellwerk Obermatt </v>
          </cell>
          <cell r="B138" t="str">
            <v>90.99.04</v>
          </cell>
          <cell r="C138" t="str">
            <v>Signallampe defekt; F grün FB3</v>
          </cell>
          <cell r="D138">
            <v>1</v>
          </cell>
          <cell r="N138" t="str">
            <v/>
          </cell>
        </row>
        <row r="139">
          <cell r="A139" t="str">
            <v xml:space="preserve">Stellwerk Obermatt </v>
          </cell>
          <cell r="B139" t="str">
            <v>90.99.05</v>
          </cell>
          <cell r="C139" t="str">
            <v>Signallampe defekt; F rot</v>
          </cell>
          <cell r="D139">
            <v>1</v>
          </cell>
          <cell r="N139" t="str">
            <v/>
          </cell>
        </row>
        <row r="140">
          <cell r="A140" t="str">
            <v xml:space="preserve">Stellwerk Obermatt </v>
          </cell>
          <cell r="B140" t="str">
            <v>90.99.06</v>
          </cell>
          <cell r="C140" t="str">
            <v>Signallampe defekt; F grün FB 1</v>
          </cell>
          <cell r="D140">
            <v>1</v>
          </cell>
          <cell r="N140" t="str">
            <v/>
          </cell>
        </row>
        <row r="141">
          <cell r="A141" t="str">
            <v xml:space="preserve">Stellwerk Obermatt </v>
          </cell>
          <cell r="B141" t="str">
            <v>90.99.07</v>
          </cell>
          <cell r="C141" t="str">
            <v>Signallampe defekt; E grün</v>
          </cell>
          <cell r="D141">
            <v>1</v>
          </cell>
          <cell r="N141" t="str">
            <v/>
          </cell>
        </row>
        <row r="142">
          <cell r="A142" t="str">
            <v xml:space="preserve">Stellwerk Obermatt </v>
          </cell>
          <cell r="B142" t="str">
            <v>90.99.08</v>
          </cell>
          <cell r="C142" t="str">
            <v>Signallampe defekt; E rot</v>
          </cell>
          <cell r="D142">
            <v>1</v>
          </cell>
          <cell r="N142" t="str">
            <v/>
          </cell>
        </row>
        <row r="143">
          <cell r="A143" t="str">
            <v xml:space="preserve">Stellwerk Obermatt </v>
          </cell>
          <cell r="B143" t="str">
            <v>90.99.09</v>
          </cell>
          <cell r="C143" t="str">
            <v>Signallampe defekt; E notrot</v>
          </cell>
          <cell r="D143">
            <v>1</v>
          </cell>
          <cell r="N143" t="str">
            <v/>
          </cell>
        </row>
        <row r="144">
          <cell r="A144" t="str">
            <v xml:space="preserve">Stellwerk Obermatt </v>
          </cell>
          <cell r="B144" t="str">
            <v>90.99.10</v>
          </cell>
          <cell r="C144" t="str">
            <v>Signallampe defekt; D rot</v>
          </cell>
          <cell r="D144">
            <v>1</v>
          </cell>
          <cell r="N144" t="str">
            <v/>
          </cell>
        </row>
        <row r="145">
          <cell r="A145" t="str">
            <v xml:space="preserve">Stellwerk Obermatt </v>
          </cell>
          <cell r="B145" t="str">
            <v>90.99.11</v>
          </cell>
          <cell r="C145" t="str">
            <v>Signallampe defekt; D grün</v>
          </cell>
          <cell r="D145">
            <v>1</v>
          </cell>
          <cell r="N145" t="str">
            <v/>
          </cell>
        </row>
        <row r="146">
          <cell r="A146" t="str">
            <v xml:space="preserve">Stellwerk Obermatt </v>
          </cell>
          <cell r="B146" t="str">
            <v>90.99.12</v>
          </cell>
          <cell r="C146" t="str">
            <v>Signallampe defekt; C grün</v>
          </cell>
          <cell r="D146">
            <v>1</v>
          </cell>
          <cell r="N146" t="str">
            <v/>
          </cell>
        </row>
        <row r="147">
          <cell r="A147" t="str">
            <v xml:space="preserve">Stellwerk Obermatt </v>
          </cell>
          <cell r="B147" t="str">
            <v>90.99.13</v>
          </cell>
          <cell r="C147" t="str">
            <v xml:space="preserve">Signallampe defekt; C rot </v>
          </cell>
          <cell r="D147">
            <v>1</v>
          </cell>
          <cell r="N147" t="str">
            <v/>
          </cell>
        </row>
        <row r="148">
          <cell r="A148" t="str">
            <v xml:space="preserve">Stellwerk Obermatt </v>
          </cell>
          <cell r="B148" t="str">
            <v>90.99.14</v>
          </cell>
          <cell r="C148" t="str">
            <v>Signallampe defekt; G* Warnung</v>
          </cell>
          <cell r="D148">
            <v>1</v>
          </cell>
          <cell r="N148" t="str">
            <v/>
          </cell>
        </row>
        <row r="149">
          <cell r="A149" t="str">
            <v xml:space="preserve">Stellwerk Obermatt </v>
          </cell>
          <cell r="B149" t="str">
            <v>90.99.15</v>
          </cell>
          <cell r="C149" t="str">
            <v>Signallampe defekt; G* Fahrt</v>
          </cell>
          <cell r="D149">
            <v>1</v>
          </cell>
          <cell r="N149" t="str">
            <v/>
          </cell>
        </row>
        <row r="150">
          <cell r="A150" t="str">
            <v xml:space="preserve">Stellwerk Obermatt </v>
          </cell>
          <cell r="B150" t="str">
            <v>90.99.16</v>
          </cell>
          <cell r="C150" t="str">
            <v>Signallampe defekt; G grün FB 1</v>
          </cell>
          <cell r="D150">
            <v>1</v>
          </cell>
          <cell r="N150" t="str">
            <v/>
          </cell>
        </row>
        <row r="151">
          <cell r="A151" t="str">
            <v xml:space="preserve">Stellwerk Obermatt </v>
          </cell>
          <cell r="B151" t="str">
            <v>90.99.17</v>
          </cell>
          <cell r="C151" t="str">
            <v>Signallampe defekt; G rot</v>
          </cell>
          <cell r="D151">
            <v>1</v>
          </cell>
          <cell r="N151" t="str">
            <v/>
          </cell>
        </row>
        <row r="152">
          <cell r="A152" t="str">
            <v xml:space="preserve">Stellwerk Obermatt </v>
          </cell>
          <cell r="B152" t="str">
            <v>90.99.18</v>
          </cell>
          <cell r="C152" t="str">
            <v>Signallampe defekt; G Reserve-rot</v>
          </cell>
          <cell r="D152">
            <v>1</v>
          </cell>
          <cell r="N152" t="str">
            <v/>
          </cell>
        </row>
        <row r="153">
          <cell r="A153" t="str">
            <v xml:space="preserve">Stellwerk Obermatt </v>
          </cell>
          <cell r="B153" t="str">
            <v>90.99.19</v>
          </cell>
          <cell r="C153" t="str">
            <v>Signallampe defekt; G grün FB3</v>
          </cell>
          <cell r="D153">
            <v>1</v>
          </cell>
          <cell r="N153" t="str">
            <v/>
          </cell>
        </row>
        <row r="154">
          <cell r="N154" t="str">
            <v/>
          </cell>
        </row>
        <row r="155">
          <cell r="E155" t="str">
            <v>?</v>
          </cell>
          <cell r="F155" t="str">
            <v>?</v>
          </cell>
          <cell r="G155" t="str">
            <v>?</v>
          </cell>
          <cell r="H155" t="str">
            <v>?</v>
          </cell>
          <cell r="I155" t="str">
            <v>Führerstand
Eingang</v>
          </cell>
          <cell r="J155" t="str">
            <v>Führerstand
Ausgang</v>
          </cell>
          <cell r="K155" t="str">
            <v>Bemerkung</v>
          </cell>
          <cell r="L155" t="str">
            <v>Register</v>
          </cell>
          <cell r="M155" t="str">
            <v>(A)nalog /
(D)igital</v>
          </cell>
          <cell r="N155" t="str">
            <v>I</v>
          </cell>
        </row>
        <row r="156">
          <cell r="A156" t="str">
            <v>Kabine Re420</v>
          </cell>
          <cell r="B156" t="str">
            <v>S126.1</v>
          </cell>
          <cell r="C156" t="str">
            <v>Haupthahn</v>
          </cell>
          <cell r="D156">
            <v>0</v>
          </cell>
          <cell r="N156" t="str">
            <v/>
          </cell>
        </row>
        <row r="157">
          <cell r="A157" t="str">
            <v>Kabine Re420</v>
          </cell>
          <cell r="B157" t="str">
            <v>S126</v>
          </cell>
          <cell r="C157" t="str">
            <v>Steuerstrom</v>
          </cell>
          <cell r="D157">
            <v>0</v>
          </cell>
          <cell r="E157" t="str">
            <v>XSE-1</v>
          </cell>
          <cell r="F157" t="str">
            <v>XT1-47</v>
          </cell>
          <cell r="I157">
            <v>47</v>
          </cell>
          <cell r="L157" t="str">
            <v>C4</v>
          </cell>
          <cell r="M157" t="str">
            <v>D</v>
          </cell>
          <cell r="N157" t="str">
            <v>I</v>
          </cell>
        </row>
        <row r="158">
          <cell r="A158" t="str">
            <v>Kabine Re420</v>
          </cell>
          <cell r="B158" t="str">
            <v>S129</v>
          </cell>
          <cell r="C158" t="str">
            <v>Stromabnehmer</v>
          </cell>
          <cell r="D158">
            <v>0</v>
          </cell>
          <cell r="E158" t="str">
            <v>XSE-2</v>
          </cell>
          <cell r="F158" t="str">
            <v>XT1-50</v>
          </cell>
          <cell r="I158">
            <v>50</v>
          </cell>
          <cell r="L158" t="str">
            <v>G8</v>
          </cell>
          <cell r="M158" t="str">
            <v>D</v>
          </cell>
          <cell r="N158" t="str">
            <v>I</v>
          </cell>
        </row>
        <row r="159">
          <cell r="A159" t="str">
            <v>Kabine Re420</v>
          </cell>
          <cell r="B159" t="str">
            <v>S132</v>
          </cell>
          <cell r="C159" t="str">
            <v>Hauptschalter</v>
          </cell>
          <cell r="D159">
            <v>0</v>
          </cell>
          <cell r="E159" t="str">
            <v>XSE-3</v>
          </cell>
          <cell r="F159" t="str">
            <v>XT1-51</v>
          </cell>
          <cell r="I159">
            <v>51</v>
          </cell>
          <cell r="L159" t="str">
            <v>G9</v>
          </cell>
          <cell r="M159" t="str">
            <v>D</v>
          </cell>
          <cell r="N159" t="str">
            <v>I</v>
          </cell>
        </row>
        <row r="160">
          <cell r="A160" t="str">
            <v>Kabine Re420</v>
          </cell>
          <cell r="B160" t="str">
            <v>S172.1</v>
          </cell>
          <cell r="C160" t="str">
            <v>Kompressor Automat</v>
          </cell>
          <cell r="D160">
            <v>0</v>
          </cell>
          <cell r="E160" t="str">
            <v>XSE-32</v>
          </cell>
          <cell r="I160">
            <v>0</v>
          </cell>
          <cell r="L160" t="str">
            <v>A4</v>
          </cell>
          <cell r="M160" t="str">
            <v>D</v>
          </cell>
          <cell r="N160" t="str">
            <v>I</v>
          </cell>
        </row>
        <row r="161">
          <cell r="A161" t="str">
            <v>Kabine Re420</v>
          </cell>
          <cell r="B161" t="str">
            <v>S172.2</v>
          </cell>
          <cell r="C161" t="str">
            <v>Kompressor direkt</v>
          </cell>
          <cell r="D161">
            <v>0</v>
          </cell>
          <cell r="E161" t="str">
            <v>XSE-33</v>
          </cell>
          <cell r="I161">
            <v>0</v>
          </cell>
          <cell r="L161" t="str">
            <v>A14</v>
          </cell>
          <cell r="M161" t="str">
            <v>D</v>
          </cell>
          <cell r="N161" t="str">
            <v>I</v>
          </cell>
        </row>
        <row r="162">
          <cell r="A162" t="str">
            <v>Kabine Re420</v>
          </cell>
          <cell r="B162" t="str">
            <v>S169</v>
          </cell>
          <cell r="C162" t="str">
            <v>Zugsammelschiene</v>
          </cell>
          <cell r="D162">
            <v>0</v>
          </cell>
          <cell r="E162" t="str">
            <v>XSE-23</v>
          </cell>
          <cell r="F162" t="str">
            <v>XT1-56</v>
          </cell>
          <cell r="I162">
            <v>56</v>
          </cell>
          <cell r="L162" t="str">
            <v>B8</v>
          </cell>
          <cell r="M162" t="str">
            <v>D</v>
          </cell>
          <cell r="N162" t="str">
            <v>I</v>
          </cell>
        </row>
        <row r="163">
          <cell r="A163" t="str">
            <v>Kabine Re420</v>
          </cell>
          <cell r="B163" t="str">
            <v>S311</v>
          </cell>
          <cell r="C163" t="str">
            <v>Beleuchtung Zug</v>
          </cell>
          <cell r="D163">
            <v>0</v>
          </cell>
          <cell r="E163" t="str">
            <v>XSE-24</v>
          </cell>
          <cell r="F163" t="str">
            <v>XT1-53</v>
          </cell>
          <cell r="I163">
            <v>53</v>
          </cell>
          <cell r="L163" t="str">
            <v>B11</v>
          </cell>
          <cell r="M163" t="str">
            <v>D</v>
          </cell>
          <cell r="N163" t="str">
            <v>I</v>
          </cell>
        </row>
        <row r="164">
          <cell r="A164" t="str">
            <v>Kabine Re420</v>
          </cell>
          <cell r="B164" t="str">
            <v>S316_1</v>
          </cell>
          <cell r="C164" t="str">
            <v>Dienstbeleuchtung 1</v>
          </cell>
          <cell r="D164">
            <v>0</v>
          </cell>
          <cell r="E164" t="str">
            <v>XSE-25</v>
          </cell>
          <cell r="F164" t="str">
            <v>XT1-73</v>
          </cell>
          <cell r="I164">
            <v>73</v>
          </cell>
          <cell r="L164" t="str">
            <v>A1</v>
          </cell>
          <cell r="M164" t="str">
            <v>D</v>
          </cell>
          <cell r="N164" t="str">
            <v>I</v>
          </cell>
        </row>
        <row r="165">
          <cell r="A165" t="str">
            <v>Kabine Re420</v>
          </cell>
          <cell r="B165" t="str">
            <v>S316_2</v>
          </cell>
          <cell r="C165" t="str">
            <v>Dienstbeleuchtung 2</v>
          </cell>
          <cell r="D165">
            <v>0</v>
          </cell>
          <cell r="N165" t="str">
            <v/>
          </cell>
        </row>
        <row r="166">
          <cell r="A166" t="str">
            <v>Kabine Re420</v>
          </cell>
          <cell r="B166" t="str">
            <v>S140a</v>
          </cell>
          <cell r="C166" t="str">
            <v>Wendeschalter 140a vorwärts</v>
          </cell>
          <cell r="D166">
            <v>0</v>
          </cell>
          <cell r="E166" t="str">
            <v>XSE-5</v>
          </cell>
          <cell r="F166" t="str">
            <v>XT1-29</v>
          </cell>
          <cell r="I166">
            <v>29</v>
          </cell>
          <cell r="L166" t="str">
            <v>E9</v>
          </cell>
          <cell r="M166" t="str">
            <v>D</v>
          </cell>
          <cell r="N166" t="str">
            <v>I</v>
          </cell>
        </row>
        <row r="167">
          <cell r="A167" t="str">
            <v>Kabine Re420</v>
          </cell>
          <cell r="B167" t="str">
            <v>S140b</v>
          </cell>
          <cell r="C167" t="str">
            <v>Wendeschalter 140b rückwärts</v>
          </cell>
          <cell r="D167">
            <v>0</v>
          </cell>
          <cell r="E167" t="str">
            <v>XSE-6</v>
          </cell>
          <cell r="F167" t="str">
            <v>XT1-30</v>
          </cell>
          <cell r="I167">
            <v>30</v>
          </cell>
          <cell r="L167" t="str">
            <v>B3</v>
          </cell>
          <cell r="M167" t="str">
            <v>D</v>
          </cell>
          <cell r="N167" t="str">
            <v>I</v>
          </cell>
        </row>
        <row r="168">
          <cell r="A168" t="str">
            <v>Kabine Re420</v>
          </cell>
          <cell r="B168" t="str">
            <v>S150a</v>
          </cell>
          <cell r="C168" t="str">
            <v>Fahrschalter 150a</v>
          </cell>
          <cell r="D168">
            <v>0</v>
          </cell>
          <cell r="E168" t="str">
            <v>XSE-7</v>
          </cell>
          <cell r="F168" t="str">
            <v>XT1-20</v>
          </cell>
          <cell r="I168">
            <v>20</v>
          </cell>
          <cell r="L168" t="str">
            <v>A9</v>
          </cell>
          <cell r="M168" t="str">
            <v>D</v>
          </cell>
          <cell r="N168" t="str">
            <v>I</v>
          </cell>
        </row>
        <row r="169">
          <cell r="A169" t="str">
            <v>Kabine Re420</v>
          </cell>
          <cell r="B169" t="str">
            <v>S150b</v>
          </cell>
          <cell r="C169" t="str">
            <v>Fahrschalter 150b</v>
          </cell>
          <cell r="D169">
            <v>0</v>
          </cell>
          <cell r="E169" t="str">
            <v>XSE-8</v>
          </cell>
          <cell r="F169" t="str">
            <v>XT1-21</v>
          </cell>
          <cell r="I169">
            <v>21</v>
          </cell>
          <cell r="L169" t="str">
            <v>B9</v>
          </cell>
          <cell r="M169" t="str">
            <v>D</v>
          </cell>
          <cell r="N169" t="str">
            <v>I</v>
          </cell>
        </row>
        <row r="170">
          <cell r="A170" t="str">
            <v>Kabine Re420</v>
          </cell>
          <cell r="B170" t="str">
            <v>S150d</v>
          </cell>
          <cell r="C170" t="str">
            <v>Fahrschalter 150d</v>
          </cell>
          <cell r="D170">
            <v>0</v>
          </cell>
          <cell r="E170" t="str">
            <v>XSE-9</v>
          </cell>
          <cell r="F170" t="str">
            <v>XT1-22</v>
          </cell>
          <cell r="I170">
            <v>22</v>
          </cell>
          <cell r="L170" t="str">
            <v>B10</v>
          </cell>
          <cell r="M170" t="str">
            <v>D</v>
          </cell>
          <cell r="N170" t="str">
            <v>I</v>
          </cell>
        </row>
        <row r="171">
          <cell r="A171" t="str">
            <v>Kabine Re420</v>
          </cell>
          <cell r="B171" t="str">
            <v>S150e</v>
          </cell>
          <cell r="C171" t="str">
            <v>Fahrschalter 150e</v>
          </cell>
          <cell r="D171">
            <v>0</v>
          </cell>
          <cell r="E171" t="str">
            <v>XSE-10</v>
          </cell>
          <cell r="F171" t="str">
            <v>XT1-23</v>
          </cell>
          <cell r="I171">
            <v>23</v>
          </cell>
          <cell r="L171" t="str">
            <v>F13</v>
          </cell>
          <cell r="M171" t="str">
            <v>D</v>
          </cell>
          <cell r="N171" t="str">
            <v>I</v>
          </cell>
        </row>
        <row r="172">
          <cell r="A172" t="str">
            <v>Kabine Re420</v>
          </cell>
          <cell r="B172" t="str">
            <v>S150f</v>
          </cell>
          <cell r="C172" t="str">
            <v>Fahrschalter 150f</v>
          </cell>
          <cell r="D172">
            <v>0</v>
          </cell>
          <cell r="E172" t="str">
            <v>XSE-11</v>
          </cell>
          <cell r="F172" t="str">
            <v>XT1-24</v>
          </cell>
          <cell r="I172">
            <v>24</v>
          </cell>
          <cell r="L172" t="str">
            <v>F12</v>
          </cell>
          <cell r="M172" t="str">
            <v>D</v>
          </cell>
          <cell r="N172" t="str">
            <v>I</v>
          </cell>
        </row>
        <row r="173">
          <cell r="A173" t="str">
            <v>Kabine Re420</v>
          </cell>
          <cell r="B173" t="str">
            <v>S150g</v>
          </cell>
          <cell r="C173" t="str">
            <v>Fahrschalter 150g</v>
          </cell>
          <cell r="D173">
            <v>0</v>
          </cell>
          <cell r="E173" t="str">
            <v>XSE-12</v>
          </cell>
          <cell r="F173" t="str">
            <v>XT1-25</v>
          </cell>
          <cell r="I173">
            <v>25</v>
          </cell>
          <cell r="L173" t="str">
            <v>B14</v>
          </cell>
          <cell r="M173" t="str">
            <v>D</v>
          </cell>
          <cell r="N173" t="str">
            <v>I</v>
          </cell>
        </row>
        <row r="174">
          <cell r="A174" t="str">
            <v>Kabine Re420</v>
          </cell>
          <cell r="B174" t="str">
            <v>S150l</v>
          </cell>
          <cell r="C174" t="str">
            <v>Fahrschalter 150l</v>
          </cell>
          <cell r="D174">
            <v>0</v>
          </cell>
          <cell r="E174" t="str">
            <v>XSE-13</v>
          </cell>
          <cell r="F174" t="str">
            <v>XT1-26</v>
          </cell>
          <cell r="I174">
            <v>26</v>
          </cell>
          <cell r="L174" t="str">
            <v>B15</v>
          </cell>
          <cell r="M174" t="str">
            <v>D</v>
          </cell>
          <cell r="N174" t="str">
            <v>I</v>
          </cell>
        </row>
        <row r="175">
          <cell r="A175" t="str">
            <v>Kabine Re420</v>
          </cell>
          <cell r="B175" t="str">
            <v>S189.1</v>
          </cell>
          <cell r="C175" t="str">
            <v>Pfeife Stufe 1</v>
          </cell>
          <cell r="D175">
            <v>0</v>
          </cell>
          <cell r="E175" t="str">
            <v>XSE-18</v>
          </cell>
          <cell r="F175" t="str">
            <v>XT1-27</v>
          </cell>
          <cell r="I175">
            <v>27</v>
          </cell>
          <cell r="L175" t="str">
            <v>G7</v>
          </cell>
          <cell r="M175" t="str">
            <v>D</v>
          </cell>
          <cell r="N175" t="str">
            <v>I</v>
          </cell>
        </row>
        <row r="176">
          <cell r="A176" t="str">
            <v>Kabine Re420</v>
          </cell>
          <cell r="B176" t="str">
            <v>S189.2</v>
          </cell>
          <cell r="C176" t="str">
            <v>Pfeife Stufe 2</v>
          </cell>
          <cell r="D176">
            <v>0</v>
          </cell>
          <cell r="E176" t="str">
            <v>XSE-19</v>
          </cell>
          <cell r="F176" t="str">
            <v>XT1-28</v>
          </cell>
          <cell r="I176">
            <v>28</v>
          </cell>
          <cell r="L176" t="str">
            <v>A0</v>
          </cell>
          <cell r="M176" t="str">
            <v>D</v>
          </cell>
          <cell r="N176" t="str">
            <v>I</v>
          </cell>
        </row>
        <row r="177">
          <cell r="A177" t="str">
            <v>Kabine Re420</v>
          </cell>
          <cell r="B177" t="str">
            <v>S242.01</v>
          </cell>
          <cell r="C177" t="str">
            <v>Rückstelltaste Zugsicherung</v>
          </cell>
          <cell r="D177">
            <v>0</v>
          </cell>
          <cell r="E177" t="str">
            <v>XSE-16</v>
          </cell>
          <cell r="F177" t="str">
            <v>XT1-31</v>
          </cell>
          <cell r="I177">
            <v>31</v>
          </cell>
          <cell r="L177" t="str">
            <v>A2</v>
          </cell>
          <cell r="M177" t="str">
            <v>D</v>
          </cell>
          <cell r="N177" t="str">
            <v>I</v>
          </cell>
        </row>
        <row r="178">
          <cell r="A178" t="str">
            <v>Kabine Re420</v>
          </cell>
          <cell r="B178" t="str">
            <v>S242.03</v>
          </cell>
          <cell r="C178" t="str">
            <v>Rückstelltaste ZUB befreien</v>
          </cell>
          <cell r="D178">
            <v>0</v>
          </cell>
          <cell r="E178" t="str">
            <v>XSE-17</v>
          </cell>
          <cell r="F178" t="str">
            <v>XT1-57</v>
          </cell>
          <cell r="I178">
            <v>57</v>
          </cell>
          <cell r="L178" t="str">
            <v>G6</v>
          </cell>
          <cell r="M178" t="str">
            <v>D</v>
          </cell>
          <cell r="N178" t="str">
            <v>I</v>
          </cell>
        </row>
        <row r="179">
          <cell r="A179" t="str">
            <v>Kabine Re420</v>
          </cell>
          <cell r="B179" t="str">
            <v>S242.02</v>
          </cell>
          <cell r="C179" t="str">
            <v>M-Taste</v>
          </cell>
          <cell r="D179">
            <v>0</v>
          </cell>
          <cell r="E179" t="str">
            <v>XSE-15</v>
          </cell>
          <cell r="F179" t="str">
            <v>XT1-52</v>
          </cell>
          <cell r="I179">
            <v>52</v>
          </cell>
          <cell r="L179" t="str">
            <v>F5</v>
          </cell>
          <cell r="M179" t="str">
            <v>D</v>
          </cell>
          <cell r="N179" t="str">
            <v>I</v>
          </cell>
        </row>
        <row r="180">
          <cell r="A180" t="str">
            <v>Kabine Re420</v>
          </cell>
          <cell r="B180" t="str">
            <v>S174</v>
          </cell>
          <cell r="C180" t="str">
            <v>Taste Ventilator AUS</v>
          </cell>
          <cell r="D180">
            <v>0</v>
          </cell>
          <cell r="N180" t="str">
            <v/>
          </cell>
        </row>
        <row r="181">
          <cell r="A181" t="str">
            <v>Kabine Re420</v>
          </cell>
          <cell r="B181" t="str">
            <v>S276_1</v>
          </cell>
          <cell r="C181" t="str">
            <v>Umschalter Bremse</v>
          </cell>
          <cell r="D181">
            <v>0</v>
          </cell>
          <cell r="N181" t="str">
            <v/>
          </cell>
        </row>
        <row r="182">
          <cell r="A182" t="str">
            <v>Kabine Re420</v>
          </cell>
          <cell r="B182" t="str">
            <v>S276_2</v>
          </cell>
          <cell r="C182" t="str">
            <v>Umschalter Bremse</v>
          </cell>
          <cell r="D182">
            <v>0</v>
          </cell>
          <cell r="N182" t="str">
            <v/>
          </cell>
        </row>
        <row r="183">
          <cell r="A183" t="str">
            <v>Kabine Re420</v>
          </cell>
          <cell r="B183" t="str">
            <v>S276_3</v>
          </cell>
          <cell r="C183" t="str">
            <v>Umschalter Bremse</v>
          </cell>
          <cell r="D183">
            <v>0</v>
          </cell>
          <cell r="N183" t="str">
            <v/>
          </cell>
        </row>
        <row r="184">
          <cell r="A184" t="str">
            <v>Kabine Re420</v>
          </cell>
          <cell r="B184" t="str">
            <v>S241</v>
          </cell>
          <cell r="C184" t="str">
            <v>Kontakt B/V-Hahn</v>
          </cell>
          <cell r="D184">
            <v>0</v>
          </cell>
          <cell r="N184" t="str">
            <v/>
          </cell>
        </row>
        <row r="185">
          <cell r="A185" t="str">
            <v>Kabine Re420</v>
          </cell>
          <cell r="B185" t="str">
            <v>S281</v>
          </cell>
          <cell r="C185" t="str">
            <v>Schleuderschutztaste</v>
          </cell>
          <cell r="D185">
            <v>0</v>
          </cell>
          <cell r="E185" t="str">
            <v>XSE-14</v>
          </cell>
          <cell r="F185" t="str">
            <v>XT1-44</v>
          </cell>
          <cell r="I185">
            <v>44</v>
          </cell>
          <cell r="L185" t="str">
            <v>F4</v>
          </cell>
          <cell r="M185" t="str">
            <v>D</v>
          </cell>
          <cell r="N185" t="str">
            <v>I</v>
          </cell>
        </row>
        <row r="186">
          <cell r="A186" t="str">
            <v>Kabine Re420</v>
          </cell>
          <cell r="B186" t="str">
            <v>S182.3</v>
          </cell>
          <cell r="C186" t="str">
            <v>Türfreigabe links</v>
          </cell>
          <cell r="D186">
            <v>0</v>
          </cell>
          <cell r="E186" t="str">
            <v>XSE-20</v>
          </cell>
          <cell r="F186" t="str">
            <v>XT1-58</v>
          </cell>
          <cell r="I186">
            <v>58</v>
          </cell>
          <cell r="L186" t="str">
            <v>B5</v>
          </cell>
          <cell r="M186" t="str">
            <v>D</v>
          </cell>
          <cell r="N186" t="str">
            <v>I</v>
          </cell>
        </row>
        <row r="187">
          <cell r="A187" t="str">
            <v>Kabine Re420</v>
          </cell>
          <cell r="B187" t="str">
            <v>S182.4</v>
          </cell>
          <cell r="C187" t="str">
            <v>Türfreigabe rechts</v>
          </cell>
          <cell r="D187">
            <v>0</v>
          </cell>
          <cell r="E187" t="str">
            <v>XSE-22</v>
          </cell>
          <cell r="F187" t="str">
            <v>XT1-60</v>
          </cell>
          <cell r="I187">
            <v>60</v>
          </cell>
          <cell r="L187" t="str">
            <v>A10</v>
          </cell>
          <cell r="M187" t="str">
            <v>D</v>
          </cell>
          <cell r="N187" t="str">
            <v>I</v>
          </cell>
        </row>
        <row r="188">
          <cell r="A188" t="str">
            <v>Kabine Re420</v>
          </cell>
          <cell r="B188" t="str">
            <v>S182</v>
          </cell>
          <cell r="C188" t="str">
            <v>Türverriegelung</v>
          </cell>
          <cell r="D188">
            <v>0</v>
          </cell>
          <cell r="E188" t="str">
            <v>XSE-21</v>
          </cell>
          <cell r="F188" t="str">
            <v>XT1-59</v>
          </cell>
          <cell r="I188">
            <v>59</v>
          </cell>
          <cell r="L188" t="str">
            <v>B4</v>
          </cell>
          <cell r="M188" t="str">
            <v>D</v>
          </cell>
          <cell r="N188" t="str">
            <v>I</v>
          </cell>
        </row>
        <row r="189">
          <cell r="A189" t="str">
            <v>Kabine Re420</v>
          </cell>
          <cell r="B189" t="str">
            <v>S324.1</v>
          </cell>
          <cell r="C189" t="str">
            <v>Instrumentenbeleuchtung</v>
          </cell>
          <cell r="D189">
            <v>0</v>
          </cell>
          <cell r="N189" t="str">
            <v/>
          </cell>
        </row>
        <row r="190">
          <cell r="A190" t="str">
            <v>Kabine Re420</v>
          </cell>
          <cell r="B190" t="str">
            <v>S324.2</v>
          </cell>
          <cell r="C190" t="str">
            <v>Fahrplanbeleuchtung</v>
          </cell>
          <cell r="D190">
            <v>0</v>
          </cell>
          <cell r="N190" t="str">
            <v/>
          </cell>
        </row>
        <row r="191">
          <cell r="A191" t="str">
            <v>Kabine Re420</v>
          </cell>
          <cell r="B191" t="str">
            <v>S317</v>
          </cell>
          <cell r="C191" t="str">
            <v>Aufblendung</v>
          </cell>
          <cell r="D191">
            <v>0</v>
          </cell>
          <cell r="N191" t="str">
            <v/>
          </cell>
        </row>
        <row r="192">
          <cell r="A192" t="str">
            <v>Kabine Re420</v>
          </cell>
          <cell r="B192" t="str">
            <v>S316.1</v>
          </cell>
          <cell r="C192" t="str">
            <v>Stirnlampe links weiss</v>
          </cell>
          <cell r="D192">
            <v>0</v>
          </cell>
          <cell r="E192" t="str">
            <v>XSE-29</v>
          </cell>
          <cell r="F192" t="str">
            <v>XT1-84</v>
          </cell>
          <cell r="I192">
            <v>84</v>
          </cell>
          <cell r="L192" t="str">
            <v>D15</v>
          </cell>
          <cell r="M192" t="str">
            <v>D</v>
          </cell>
          <cell r="N192" t="str">
            <v>I</v>
          </cell>
        </row>
        <row r="193">
          <cell r="A193" t="str">
            <v>Kabine Re420</v>
          </cell>
          <cell r="B193" t="str">
            <v>S316.4</v>
          </cell>
          <cell r="C193" t="str">
            <v>Stirnlampe links rot</v>
          </cell>
          <cell r="D193">
            <v>0</v>
          </cell>
          <cell r="E193" t="str">
            <v>XSE-26</v>
          </cell>
          <cell r="F193" t="str">
            <v>XT1-81</v>
          </cell>
          <cell r="I193">
            <v>81</v>
          </cell>
          <cell r="L193" t="str">
            <v>B12</v>
          </cell>
          <cell r="M193" t="str">
            <v>D</v>
          </cell>
          <cell r="N193" t="str">
            <v>I</v>
          </cell>
        </row>
        <row r="194">
          <cell r="A194" t="str">
            <v>Kabine Re420</v>
          </cell>
          <cell r="B194" t="str">
            <v>S316.2</v>
          </cell>
          <cell r="C194" t="str">
            <v>Strinlampe oben weiss</v>
          </cell>
          <cell r="D194">
            <v>0</v>
          </cell>
          <cell r="E194" t="str">
            <v>XSE-30</v>
          </cell>
          <cell r="F194" t="str">
            <v>XT1-85</v>
          </cell>
          <cell r="I194">
            <v>85</v>
          </cell>
          <cell r="L194" t="str">
            <v>F2</v>
          </cell>
          <cell r="M194" t="str">
            <v>D</v>
          </cell>
          <cell r="N194" t="str">
            <v>I</v>
          </cell>
        </row>
        <row r="195">
          <cell r="A195" t="str">
            <v>Kabine Re420</v>
          </cell>
          <cell r="B195" t="str">
            <v>S316.5</v>
          </cell>
          <cell r="C195" t="str">
            <v>Strinlampe oben rot</v>
          </cell>
          <cell r="D195">
            <v>0</v>
          </cell>
          <cell r="E195" t="str">
            <v>XSE-27</v>
          </cell>
          <cell r="F195" t="str">
            <v>XT1-82</v>
          </cell>
          <cell r="I195">
            <v>82</v>
          </cell>
          <cell r="L195" t="str">
            <v>B13</v>
          </cell>
          <cell r="M195" t="str">
            <v>D</v>
          </cell>
          <cell r="N195" t="str">
            <v>I</v>
          </cell>
        </row>
        <row r="196">
          <cell r="A196" t="str">
            <v>Kabine Re420</v>
          </cell>
          <cell r="B196" t="str">
            <v>S316.3</v>
          </cell>
          <cell r="C196" t="str">
            <v>Stirnlampe rechts weiss</v>
          </cell>
          <cell r="D196">
            <v>0</v>
          </cell>
          <cell r="E196" t="str">
            <v>XSE-31</v>
          </cell>
          <cell r="F196" t="str">
            <v>XT1-86</v>
          </cell>
          <cell r="I196">
            <v>86</v>
          </cell>
          <cell r="L196" t="str">
            <v>F8</v>
          </cell>
          <cell r="M196" t="str">
            <v>D</v>
          </cell>
          <cell r="N196" t="str">
            <v>I</v>
          </cell>
        </row>
        <row r="197">
          <cell r="A197" t="str">
            <v>Kabine Re420</v>
          </cell>
          <cell r="B197" t="str">
            <v>S316.6</v>
          </cell>
          <cell r="C197" t="str">
            <v>Stirnlampe rechts rot</v>
          </cell>
          <cell r="D197">
            <v>0</v>
          </cell>
          <cell r="E197" t="str">
            <v>XSE-28</v>
          </cell>
          <cell r="F197" t="str">
            <v>XT1-83</v>
          </cell>
          <cell r="I197">
            <v>83</v>
          </cell>
          <cell r="L197" t="str">
            <v>D14</v>
          </cell>
          <cell r="M197" t="str">
            <v>D</v>
          </cell>
          <cell r="N197" t="str">
            <v>I</v>
          </cell>
        </row>
        <row r="198">
          <cell r="A198" t="str">
            <v>Kabine Re420</v>
          </cell>
          <cell r="B198" t="str">
            <v>S324</v>
          </cell>
          <cell r="C198" t="str">
            <v>Führerstandsbeleuchtung</v>
          </cell>
          <cell r="D198">
            <v>0</v>
          </cell>
          <cell r="N198" t="str">
            <v/>
          </cell>
        </row>
        <row r="199">
          <cell r="A199" t="str">
            <v>Kabine Re420</v>
          </cell>
          <cell r="B199" t="str">
            <v>S333</v>
          </cell>
          <cell r="C199" t="str">
            <v>Instrumentenbeleuchtung</v>
          </cell>
          <cell r="D199">
            <v>0</v>
          </cell>
          <cell r="N199" t="str">
            <v/>
          </cell>
        </row>
        <row r="200">
          <cell r="A200" t="str">
            <v>Kabine Re420</v>
          </cell>
          <cell r="B200" t="str">
            <v>S235</v>
          </cell>
          <cell r="C200" t="str">
            <v>Totmannpedal</v>
          </cell>
          <cell r="D200">
            <v>0</v>
          </cell>
          <cell r="E200" t="str">
            <v>XSE-4</v>
          </cell>
          <cell r="F200" t="str">
            <v>XT1-66</v>
          </cell>
          <cell r="I200">
            <v>66</v>
          </cell>
          <cell r="L200" t="str">
            <v>E8</v>
          </cell>
          <cell r="M200" t="str">
            <v>D</v>
          </cell>
          <cell r="N200" t="str">
            <v>I</v>
          </cell>
        </row>
        <row r="201">
          <cell r="A201" t="str">
            <v>Kabine Re420</v>
          </cell>
          <cell r="B201" t="str">
            <v>W238_t</v>
          </cell>
          <cell r="C201" t="str">
            <v>Tiefton (Schnellgang, Signum, Totmann)</v>
          </cell>
          <cell r="D201">
            <v>0</v>
          </cell>
          <cell r="E201" t="str">
            <v>XSA-72</v>
          </cell>
          <cell r="F201" t="str">
            <v>XT1-12</v>
          </cell>
          <cell r="J201">
            <v>72</v>
          </cell>
          <cell r="L201" t="str">
            <v>D6</v>
          </cell>
          <cell r="M201" t="str">
            <v>D</v>
          </cell>
          <cell r="N201" t="str">
            <v>I</v>
          </cell>
        </row>
        <row r="202">
          <cell r="A202" t="str">
            <v>Kabine Re420</v>
          </cell>
          <cell r="B202" t="str">
            <v>W238_h</v>
          </cell>
          <cell r="C202" t="str">
            <v>Hochton (Langsamgang)</v>
          </cell>
          <cell r="D202">
            <v>0</v>
          </cell>
          <cell r="E202" t="str">
            <v>XSA-71</v>
          </cell>
          <cell r="F202" t="str">
            <v>XT1-13</v>
          </cell>
          <cell r="J202">
            <v>71</v>
          </cell>
          <cell r="L202" t="str">
            <v>D4</v>
          </cell>
          <cell r="M202" t="str">
            <v>D</v>
          </cell>
          <cell r="N202" t="str">
            <v>I</v>
          </cell>
        </row>
        <row r="203">
          <cell r="A203" t="str">
            <v>Kabine Re420</v>
          </cell>
          <cell r="B203" t="str">
            <v>L317</v>
          </cell>
          <cell r="C203" t="str">
            <v>Lampe Aufblendung</v>
          </cell>
          <cell r="D203">
            <v>0</v>
          </cell>
          <cell r="N203" t="str">
            <v/>
          </cell>
        </row>
        <row r="204">
          <cell r="A204" t="str">
            <v>Kabine Re420</v>
          </cell>
          <cell r="B204" t="str">
            <v>L242b</v>
          </cell>
          <cell r="C204" t="str">
            <v>Signumschalter gelb</v>
          </cell>
          <cell r="D204">
            <v>0</v>
          </cell>
          <cell r="E204" t="str">
            <v>XSA-33</v>
          </cell>
          <cell r="F204" t="str">
            <v>XT1-5</v>
          </cell>
          <cell r="J204">
            <v>33</v>
          </cell>
          <cell r="L204" t="str">
            <v>E3</v>
          </cell>
          <cell r="M204" t="str">
            <v>D</v>
          </cell>
          <cell r="N204" t="str">
            <v>I</v>
          </cell>
        </row>
        <row r="205">
          <cell r="A205" t="str">
            <v>Kabine Re420</v>
          </cell>
          <cell r="B205" t="str">
            <v>L242a</v>
          </cell>
          <cell r="C205" t="str">
            <v>Signumschalter rot</v>
          </cell>
          <cell r="D205">
            <v>0</v>
          </cell>
          <cell r="E205" t="str">
            <v>XSA-32</v>
          </cell>
          <cell r="F205" t="str">
            <v>XT1-4</v>
          </cell>
          <cell r="J205">
            <v>32</v>
          </cell>
          <cell r="L205" t="str">
            <v>G15</v>
          </cell>
          <cell r="M205" t="str">
            <v>D</v>
          </cell>
          <cell r="N205" t="str">
            <v>I</v>
          </cell>
        </row>
        <row r="206">
          <cell r="A206" t="str">
            <v>Kabine Re420</v>
          </cell>
          <cell r="B206" t="str">
            <v>D94VI.1</v>
          </cell>
          <cell r="C206" t="str">
            <v>Vist-LZB.1</v>
          </cell>
          <cell r="D206">
            <v>0</v>
          </cell>
          <cell r="E206" t="str">
            <v>XSA-17</v>
          </cell>
          <cell r="F206" t="str">
            <v>XT1-U</v>
          </cell>
          <cell r="J206" t="str">
            <v>U</v>
          </cell>
          <cell r="L206" t="str">
            <v>C2</v>
          </cell>
          <cell r="M206" t="str">
            <v>D</v>
          </cell>
          <cell r="N206" t="str">
            <v>I</v>
          </cell>
        </row>
        <row r="207">
          <cell r="A207" t="str">
            <v>Kabine Re420</v>
          </cell>
          <cell r="B207" t="str">
            <v>D94VI.2</v>
          </cell>
          <cell r="C207" t="str">
            <v>Vist-LZB.2</v>
          </cell>
          <cell r="D207">
            <v>0</v>
          </cell>
          <cell r="E207" t="str">
            <v>XSA-18</v>
          </cell>
          <cell r="F207" t="str">
            <v>XT1-V</v>
          </cell>
          <cell r="J207" t="str">
            <v>V</v>
          </cell>
          <cell r="L207" t="str">
            <v>E7</v>
          </cell>
          <cell r="M207" t="str">
            <v>D</v>
          </cell>
          <cell r="N207" t="str">
            <v>I</v>
          </cell>
        </row>
        <row r="208">
          <cell r="A208" t="str">
            <v>Kabine Re420</v>
          </cell>
          <cell r="B208" t="str">
            <v>D94VI.3</v>
          </cell>
          <cell r="C208" t="str">
            <v>Vist-LZB.3</v>
          </cell>
          <cell r="D208">
            <v>0</v>
          </cell>
          <cell r="E208" t="str">
            <v>XSA-19</v>
          </cell>
          <cell r="F208" t="str">
            <v>XT1-W</v>
          </cell>
          <cell r="J208" t="str">
            <v>W</v>
          </cell>
          <cell r="L208" t="str">
            <v>E5</v>
          </cell>
          <cell r="M208" t="str">
            <v>D</v>
          </cell>
          <cell r="N208" t="str">
            <v>I</v>
          </cell>
        </row>
        <row r="209">
          <cell r="A209" t="str">
            <v>Kabine Re420</v>
          </cell>
          <cell r="B209" t="str">
            <v>D94VI.4</v>
          </cell>
          <cell r="C209" t="str">
            <v>Vist-LZB.4</v>
          </cell>
          <cell r="D209">
            <v>0</v>
          </cell>
          <cell r="E209" t="str">
            <v>XSA-20</v>
          </cell>
          <cell r="F209" t="str">
            <v>XT1-X</v>
          </cell>
          <cell r="J209" t="str">
            <v>X</v>
          </cell>
          <cell r="L209" t="str">
            <v>E4</v>
          </cell>
          <cell r="M209" t="str">
            <v>D</v>
          </cell>
          <cell r="N209" t="str">
            <v>I</v>
          </cell>
        </row>
        <row r="210">
          <cell r="A210" t="str">
            <v>Kabine Re420</v>
          </cell>
          <cell r="B210" t="str">
            <v>D94VI.5</v>
          </cell>
          <cell r="C210" t="str">
            <v>Vist-LZB.5</v>
          </cell>
          <cell r="D210">
            <v>0</v>
          </cell>
          <cell r="E210" t="str">
            <v>XSA-21</v>
          </cell>
          <cell r="F210" t="str">
            <v>XT1-Y</v>
          </cell>
          <cell r="J210" t="str">
            <v>Y</v>
          </cell>
          <cell r="L210" t="str">
            <v>E2</v>
          </cell>
          <cell r="M210" t="str">
            <v>D</v>
          </cell>
          <cell r="N210" t="str">
            <v>I</v>
          </cell>
        </row>
        <row r="211">
          <cell r="A211" t="str">
            <v>Kabine Re420</v>
          </cell>
          <cell r="B211" t="str">
            <v>D94VI.6</v>
          </cell>
          <cell r="C211" t="str">
            <v>Vist-LZB.6</v>
          </cell>
          <cell r="D211">
            <v>0</v>
          </cell>
          <cell r="E211" t="str">
            <v>XSA-22</v>
          </cell>
          <cell r="F211" t="str">
            <v>XT1-Z</v>
          </cell>
          <cell r="J211" t="str">
            <v>Z</v>
          </cell>
          <cell r="L211" t="str">
            <v>G12</v>
          </cell>
          <cell r="M211" t="str">
            <v>D</v>
          </cell>
          <cell r="N211" t="str">
            <v>I</v>
          </cell>
        </row>
        <row r="212">
          <cell r="A212" t="str">
            <v>Kabine Re420</v>
          </cell>
          <cell r="B212" t="str">
            <v>D94VI.7</v>
          </cell>
          <cell r="C212" t="str">
            <v>Vist-LZB.7</v>
          </cell>
          <cell r="D212">
            <v>0</v>
          </cell>
          <cell r="E212" t="str">
            <v>XSA-23</v>
          </cell>
          <cell r="F212" t="str">
            <v>XT1-a</v>
          </cell>
          <cell r="J212" t="str">
            <v>a</v>
          </cell>
          <cell r="L212" t="str">
            <v>E1</v>
          </cell>
          <cell r="M212" t="str">
            <v>D</v>
          </cell>
          <cell r="N212" t="str">
            <v>I</v>
          </cell>
        </row>
        <row r="213">
          <cell r="A213" t="str">
            <v>Kabine Re420</v>
          </cell>
          <cell r="B213" t="str">
            <v>D94VI.8</v>
          </cell>
          <cell r="C213" t="str">
            <v>Vist-LZB.8</v>
          </cell>
          <cell r="D213">
            <v>0</v>
          </cell>
          <cell r="E213" t="str">
            <v>XSA-24</v>
          </cell>
          <cell r="F213" t="str">
            <v>XT1-b</v>
          </cell>
          <cell r="J213" t="str">
            <v>b</v>
          </cell>
          <cell r="L213" t="str">
            <v>A7</v>
          </cell>
          <cell r="M213" t="str">
            <v>D</v>
          </cell>
          <cell r="N213" t="str">
            <v>I</v>
          </cell>
        </row>
        <row r="214">
          <cell r="A214" t="str">
            <v>Kabine Re420</v>
          </cell>
          <cell r="C214" t="str">
            <v>Vsoll-LZB.1</v>
          </cell>
          <cell r="D214">
            <v>0</v>
          </cell>
          <cell r="E214" t="str">
            <v>XSA-25</v>
          </cell>
          <cell r="F214" t="str">
            <v>XT1-AH</v>
          </cell>
          <cell r="J214" t="str">
            <v>AH</v>
          </cell>
          <cell r="L214" t="str">
            <v>G0</v>
          </cell>
          <cell r="M214" t="str">
            <v>D</v>
          </cell>
          <cell r="N214" t="str">
            <v>I</v>
          </cell>
        </row>
        <row r="215">
          <cell r="A215" t="str">
            <v>Kabine Re420</v>
          </cell>
          <cell r="C215" t="str">
            <v>Vsoll-LZB.2</v>
          </cell>
          <cell r="D215">
            <v>0</v>
          </cell>
          <cell r="E215" t="str">
            <v>XSA-26</v>
          </cell>
          <cell r="F215" t="str">
            <v>XT1-AG</v>
          </cell>
          <cell r="J215" t="str">
            <v>AG</v>
          </cell>
          <cell r="L215" t="str">
            <v>F1</v>
          </cell>
          <cell r="M215" t="str">
            <v>D</v>
          </cell>
          <cell r="N215" t="str">
            <v>I</v>
          </cell>
        </row>
        <row r="216">
          <cell r="A216" t="str">
            <v>Kabine Re420</v>
          </cell>
          <cell r="C216" t="str">
            <v>Vsoll-LZB.3</v>
          </cell>
          <cell r="D216">
            <v>0</v>
          </cell>
          <cell r="E216" t="str">
            <v>XSA-27</v>
          </cell>
          <cell r="F216" t="str">
            <v>XT1-AF</v>
          </cell>
          <cell r="J216" t="str">
            <v>AF</v>
          </cell>
          <cell r="L216" t="str">
            <v>D7</v>
          </cell>
          <cell r="M216" t="str">
            <v>D</v>
          </cell>
          <cell r="N216" t="str">
            <v>I</v>
          </cell>
        </row>
        <row r="217">
          <cell r="A217" t="str">
            <v>Kabine Re420</v>
          </cell>
          <cell r="C217" t="str">
            <v>Vsoll-LZB.4</v>
          </cell>
          <cell r="D217">
            <v>0</v>
          </cell>
          <cell r="E217" t="str">
            <v>XSA-28</v>
          </cell>
          <cell r="F217" t="str">
            <v>XT1-AE</v>
          </cell>
          <cell r="J217" t="str">
            <v>AE</v>
          </cell>
          <cell r="L217" t="str">
            <v>D5</v>
          </cell>
          <cell r="M217" t="str">
            <v>D</v>
          </cell>
          <cell r="N217" t="str">
            <v>I</v>
          </cell>
        </row>
        <row r="218">
          <cell r="A218" t="str">
            <v>Kabine Re420</v>
          </cell>
          <cell r="C218" t="str">
            <v>Vsoll-LZB.5</v>
          </cell>
          <cell r="D218">
            <v>0</v>
          </cell>
          <cell r="E218" t="str">
            <v>XSA-29</v>
          </cell>
          <cell r="F218" t="str">
            <v>XT1-AD</v>
          </cell>
          <cell r="J218" t="str">
            <v>AD</v>
          </cell>
          <cell r="L218" t="str">
            <v>D13</v>
          </cell>
          <cell r="M218" t="str">
            <v>D</v>
          </cell>
          <cell r="N218" t="str">
            <v>I</v>
          </cell>
        </row>
        <row r="219">
          <cell r="A219" t="str">
            <v>Kabine Re420</v>
          </cell>
          <cell r="C219" t="str">
            <v>Vsoll-LZB.6</v>
          </cell>
          <cell r="D219">
            <v>0</v>
          </cell>
          <cell r="E219" t="str">
            <v>XSA-30</v>
          </cell>
          <cell r="F219" t="str">
            <v>XT1-AC</v>
          </cell>
          <cell r="J219" t="str">
            <v>AC</v>
          </cell>
          <cell r="L219" t="str">
            <v>D3</v>
          </cell>
          <cell r="M219" t="str">
            <v>D</v>
          </cell>
          <cell r="N219" t="str">
            <v>I</v>
          </cell>
        </row>
        <row r="220">
          <cell r="A220" t="str">
            <v>Kabine Re420</v>
          </cell>
          <cell r="C220" t="str">
            <v>Vsoll-LZB.7</v>
          </cell>
          <cell r="D220">
            <v>0</v>
          </cell>
          <cell r="E220" t="str">
            <v>XSA-31</v>
          </cell>
          <cell r="F220" t="str">
            <v>XT1-AB</v>
          </cell>
          <cell r="J220" t="str">
            <v>AB</v>
          </cell>
          <cell r="L220" t="str">
            <v>D1</v>
          </cell>
          <cell r="M220" t="str">
            <v>D</v>
          </cell>
          <cell r="N220" t="str">
            <v>I</v>
          </cell>
        </row>
        <row r="221">
          <cell r="A221" t="str">
            <v>Kabine Re420</v>
          </cell>
          <cell r="C221" t="str">
            <v>Vsoll-LZB.8</v>
          </cell>
          <cell r="D221">
            <v>0</v>
          </cell>
          <cell r="E221" t="str">
            <v>XSA-32</v>
          </cell>
          <cell r="F221" t="str">
            <v>XT1-AA</v>
          </cell>
          <cell r="J221" t="str">
            <v>AA</v>
          </cell>
          <cell r="L221" t="str">
            <v>C13</v>
          </cell>
          <cell r="M221" t="str">
            <v>D</v>
          </cell>
          <cell r="N221" t="str">
            <v>I</v>
          </cell>
        </row>
        <row r="222">
          <cell r="A222" t="str">
            <v>Kabine Re420</v>
          </cell>
          <cell r="B222" t="str">
            <v>D94m</v>
          </cell>
          <cell r="C222" t="str">
            <v>m-Anzeige (LZB, Band)</v>
          </cell>
          <cell r="D222">
            <v>0</v>
          </cell>
          <cell r="N222" t="str">
            <v/>
          </cell>
        </row>
        <row r="223">
          <cell r="A223" t="str">
            <v>Kabine Re420</v>
          </cell>
          <cell r="B223" t="str">
            <v>D94u.1</v>
          </cell>
          <cell r="C223" t="str">
            <v>Uhr (hh)</v>
          </cell>
          <cell r="D223">
            <v>0</v>
          </cell>
          <cell r="E223" t="str">
            <v>XSA-33</v>
          </cell>
          <cell r="F223" t="str">
            <v>XT1-R</v>
          </cell>
          <cell r="J223" t="str">
            <v>R</v>
          </cell>
          <cell r="L223" t="str">
            <v>D0</v>
          </cell>
          <cell r="M223" t="str">
            <v>D</v>
          </cell>
          <cell r="N223" t="str">
            <v>I</v>
          </cell>
        </row>
        <row r="224">
          <cell r="A224" t="str">
            <v>Kabine Re420</v>
          </cell>
          <cell r="B224" t="str">
            <v>D94u.2</v>
          </cell>
          <cell r="C224" t="str">
            <v>Uhr (mm)</v>
          </cell>
          <cell r="D224">
            <v>0</v>
          </cell>
          <cell r="E224" t="str">
            <v>XSA-34</v>
          </cell>
          <cell r="F224" t="str">
            <v>XT1-S</v>
          </cell>
          <cell r="J224" t="str">
            <v>S</v>
          </cell>
          <cell r="L224" t="str">
            <v>D10</v>
          </cell>
          <cell r="M224" t="str">
            <v>D</v>
          </cell>
          <cell r="N224" t="str">
            <v>I</v>
          </cell>
        </row>
        <row r="225">
          <cell r="A225" t="str">
            <v>Kabine Re420</v>
          </cell>
          <cell r="B225" t="str">
            <v>D94U.3</v>
          </cell>
          <cell r="C225" t="str">
            <v>Uhr</v>
          </cell>
          <cell r="D225">
            <v>0</v>
          </cell>
          <cell r="E225" t="str">
            <v>XSA-35</v>
          </cell>
          <cell r="F225" t="str">
            <v>XT1-T</v>
          </cell>
          <cell r="J225" t="str">
            <v>T</v>
          </cell>
          <cell r="L225" t="str">
            <v>D8</v>
          </cell>
          <cell r="M225" t="str">
            <v>D</v>
          </cell>
          <cell r="N225" t="str">
            <v>I</v>
          </cell>
        </row>
        <row r="226">
          <cell r="A226" t="str">
            <v>Kabine Re420</v>
          </cell>
          <cell r="B226" t="str">
            <v>D94LZB_Z5</v>
          </cell>
          <cell r="C226" t="str">
            <v>Digitalanzeige LZB 5 Stellen</v>
          </cell>
          <cell r="D226">
            <v>0</v>
          </cell>
          <cell r="N226" t="str">
            <v/>
          </cell>
        </row>
        <row r="227">
          <cell r="A227" t="str">
            <v>Kabine Re420</v>
          </cell>
          <cell r="B227" t="str">
            <v>D94LZB_Z3</v>
          </cell>
          <cell r="C227" t="str">
            <v>Digitalanzeige LZB 3 Stellen</v>
          </cell>
          <cell r="D227">
            <v>0</v>
          </cell>
          <cell r="N227" t="str">
            <v/>
          </cell>
        </row>
        <row r="228">
          <cell r="A228" t="str">
            <v>Kabine Re420</v>
          </cell>
          <cell r="B228" t="str">
            <v>L94_LZB_r</v>
          </cell>
          <cell r="C228" t="str">
            <v>LZB Lampe rot</v>
          </cell>
          <cell r="D228">
            <v>0</v>
          </cell>
          <cell r="N228" t="str">
            <v/>
          </cell>
        </row>
        <row r="229">
          <cell r="A229" t="str">
            <v>Kabine Re420</v>
          </cell>
          <cell r="B229" t="str">
            <v>L94_LZB_gr</v>
          </cell>
          <cell r="C229" t="str">
            <v>LZB Lampe grün</v>
          </cell>
          <cell r="D229">
            <v>0</v>
          </cell>
          <cell r="N229" t="str">
            <v/>
          </cell>
        </row>
        <row r="230">
          <cell r="A230" t="str">
            <v>Kabine Re420</v>
          </cell>
          <cell r="B230" t="str">
            <v>L94_LZB_gb</v>
          </cell>
          <cell r="C230" t="str">
            <v>LZB Lampe gelb</v>
          </cell>
          <cell r="D230">
            <v>0</v>
          </cell>
          <cell r="N230" t="str">
            <v/>
          </cell>
        </row>
        <row r="231">
          <cell r="A231" t="str">
            <v>Kabine Re420</v>
          </cell>
          <cell r="B231" t="str">
            <v>L94_LZB_w</v>
          </cell>
          <cell r="C231" t="str">
            <v>LZB Lampe weiss</v>
          </cell>
          <cell r="D231">
            <v>0</v>
          </cell>
          <cell r="N231" t="str">
            <v/>
          </cell>
        </row>
        <row r="232">
          <cell r="A232" t="str">
            <v>Kabine Re420</v>
          </cell>
          <cell r="B232" t="str">
            <v>A74</v>
          </cell>
          <cell r="C232" t="str">
            <v>kV-Anzeige</v>
          </cell>
          <cell r="D232">
            <v>0</v>
          </cell>
          <cell r="N232" t="str">
            <v/>
          </cell>
        </row>
        <row r="233">
          <cell r="A233" t="str">
            <v>Kabine Re420</v>
          </cell>
          <cell r="B233" t="str">
            <v>A79</v>
          </cell>
          <cell r="C233" t="str">
            <v>A-Anzeige Motorenstrom</v>
          </cell>
          <cell r="D233">
            <v>0</v>
          </cell>
          <cell r="N233" t="str">
            <v/>
          </cell>
        </row>
        <row r="234">
          <cell r="A234" t="str">
            <v>Kabine Re420</v>
          </cell>
          <cell r="B234" t="str">
            <v>A79.1</v>
          </cell>
          <cell r="C234" t="str">
            <v>A-Anzeige Differenzstrom</v>
          </cell>
          <cell r="D234">
            <v>0</v>
          </cell>
          <cell r="N234" t="str">
            <v/>
          </cell>
        </row>
        <row r="235">
          <cell r="A235" t="str">
            <v>Kabine Re420</v>
          </cell>
          <cell r="B235" t="str">
            <v>P13c_HB</v>
          </cell>
          <cell r="C235" t="str">
            <v>Druckanzeige Hauptluftbehälter</v>
          </cell>
          <cell r="D235">
            <v>0</v>
          </cell>
          <cell r="N235" t="str">
            <v/>
          </cell>
        </row>
        <row r="236">
          <cell r="A236" t="str">
            <v>Kabine Re420</v>
          </cell>
          <cell r="B236" t="str">
            <v>P13c_HL</v>
          </cell>
          <cell r="C236" t="str">
            <v>Druckanzeige Hauptleitung</v>
          </cell>
          <cell r="D236">
            <v>0</v>
          </cell>
          <cell r="N236" t="str">
            <v/>
          </cell>
        </row>
        <row r="237">
          <cell r="A237" t="str">
            <v>Kabine Re420</v>
          </cell>
          <cell r="B237" t="str">
            <v>P13c_BZ</v>
          </cell>
          <cell r="C237" t="str">
            <v>Druckanzeige Bremszylinder</v>
          </cell>
          <cell r="D237">
            <v>0</v>
          </cell>
          <cell r="N237" t="str">
            <v/>
          </cell>
        </row>
        <row r="238">
          <cell r="A238" t="str">
            <v>Kabine Re420</v>
          </cell>
          <cell r="B238" t="str">
            <v>AO269</v>
          </cell>
          <cell r="C238" t="str">
            <v>Drucksensor Hauptleitung</v>
          </cell>
          <cell r="D238">
            <v>0</v>
          </cell>
          <cell r="L238" t="str">
            <v>B1</v>
          </cell>
          <cell r="M238" t="str">
            <v>D</v>
          </cell>
          <cell r="N238" t="str">
            <v/>
          </cell>
        </row>
        <row r="239">
          <cell r="A239" t="str">
            <v>Kabine Re420</v>
          </cell>
          <cell r="B239" t="str">
            <v>AO173</v>
          </cell>
          <cell r="C239" t="str">
            <v>Drucksensor Bremszylinder</v>
          </cell>
          <cell r="D239">
            <v>0</v>
          </cell>
          <cell r="L239" t="str">
            <v>B0</v>
          </cell>
          <cell r="M239" t="str">
            <v>D</v>
          </cell>
          <cell r="N239" t="str">
            <v/>
          </cell>
        </row>
        <row r="240">
          <cell r="A240" t="str">
            <v>Kabine Re420</v>
          </cell>
          <cell r="B240" t="str">
            <v>L281</v>
          </cell>
          <cell r="C240" t="str">
            <v>Lampe Schleuderbremse</v>
          </cell>
          <cell r="D240">
            <v>0</v>
          </cell>
          <cell r="E240" t="str">
            <v>XSA-37</v>
          </cell>
          <cell r="F240" t="str">
            <v>XT1-1</v>
          </cell>
          <cell r="J240">
            <v>37</v>
          </cell>
          <cell r="L240" t="str">
            <v>C3</v>
          </cell>
          <cell r="M240" t="str">
            <v>D</v>
          </cell>
          <cell r="N240" t="str">
            <v>I</v>
          </cell>
        </row>
        <row r="241">
          <cell r="A241" t="str">
            <v>Kabine Re420</v>
          </cell>
          <cell r="B241" t="str">
            <v>L281.1</v>
          </cell>
          <cell r="C241" t="str">
            <v>Schleuderbremse von Simulator</v>
          </cell>
          <cell r="D241">
            <v>0</v>
          </cell>
          <cell r="E241" t="str">
            <v>XSA-46</v>
          </cell>
          <cell r="F241" t="str">
            <v>XT1-14</v>
          </cell>
          <cell r="J241">
            <v>46</v>
          </cell>
          <cell r="L241" t="str">
            <v>D12</v>
          </cell>
          <cell r="M241" t="str">
            <v>D</v>
          </cell>
          <cell r="N241" t="str">
            <v>I</v>
          </cell>
        </row>
        <row r="242">
          <cell r="A242" t="str">
            <v>Kabine Re420</v>
          </cell>
          <cell r="B242" t="str">
            <v>L83</v>
          </cell>
          <cell r="C242" t="str">
            <v>Lampe Zugsammelschiene</v>
          </cell>
          <cell r="D242">
            <v>0</v>
          </cell>
          <cell r="N242" t="str">
            <v/>
          </cell>
        </row>
        <row r="243">
          <cell r="A243" t="str">
            <v>Kabine Re420</v>
          </cell>
          <cell r="B243" t="str">
            <v>L175</v>
          </cell>
          <cell r="C243" t="str">
            <v>Lampe Ventilation/ Oelpumpe</v>
          </cell>
          <cell r="D243">
            <v>0</v>
          </cell>
          <cell r="E243" t="str">
            <v>XSA-38</v>
          </cell>
          <cell r="F243" t="str">
            <v>XT1-2</v>
          </cell>
          <cell r="J243">
            <v>38</v>
          </cell>
          <cell r="L243" t="str">
            <v>C1</v>
          </cell>
          <cell r="M243" t="str">
            <v>D</v>
          </cell>
          <cell r="N243" t="str">
            <v>I</v>
          </cell>
        </row>
        <row r="244">
          <cell r="A244" t="str">
            <v>Kabine Re420</v>
          </cell>
          <cell r="B244" t="str">
            <v>L163</v>
          </cell>
          <cell r="C244" t="str">
            <v>Lampe Stufenschalter</v>
          </cell>
          <cell r="D244">
            <v>0</v>
          </cell>
          <cell r="E244" t="str">
            <v>XSA-39</v>
          </cell>
          <cell r="F244" t="str">
            <v>XT1-3</v>
          </cell>
          <cell r="J244">
            <v>39</v>
          </cell>
          <cell r="L244" t="str">
            <v>E6</v>
          </cell>
          <cell r="M244" t="str">
            <v>D</v>
          </cell>
          <cell r="N244" t="str">
            <v>I</v>
          </cell>
        </row>
        <row r="245">
          <cell r="A245" t="str">
            <v>Kabine Re420</v>
          </cell>
          <cell r="B245" t="str">
            <v>L181</v>
          </cell>
          <cell r="C245" t="str">
            <v>Lampe Abfahrbefehl</v>
          </cell>
          <cell r="D245">
            <v>0</v>
          </cell>
          <cell r="E245" t="str">
            <v>XSA-41</v>
          </cell>
          <cell r="F245" t="str">
            <v>XT1-6</v>
          </cell>
          <cell r="J245">
            <v>41</v>
          </cell>
          <cell r="L245" t="str">
            <v>G13</v>
          </cell>
          <cell r="M245" t="str">
            <v>D</v>
          </cell>
          <cell r="N245" t="str">
            <v>I</v>
          </cell>
        </row>
        <row r="246">
          <cell r="A246" t="str">
            <v>Kabine Re420</v>
          </cell>
          <cell r="B246" t="str">
            <v>L182.3</v>
          </cell>
          <cell r="C246" t="str">
            <v>Lampe Türfreigabe links</v>
          </cell>
          <cell r="D246">
            <v>0</v>
          </cell>
          <cell r="E246" t="str">
            <v>XSA-61</v>
          </cell>
          <cell r="F246" t="str">
            <v>XT1-9</v>
          </cell>
          <cell r="J246">
            <v>61</v>
          </cell>
          <cell r="L246" t="str">
            <v>A6</v>
          </cell>
          <cell r="M246" t="str">
            <v>D</v>
          </cell>
          <cell r="N246" t="str">
            <v>I</v>
          </cell>
        </row>
        <row r="247">
          <cell r="A247" t="str">
            <v>Kabine Re420</v>
          </cell>
          <cell r="B247" t="str">
            <v>L185</v>
          </cell>
          <cell r="C247" t="str">
            <v>Lampe Tür offen</v>
          </cell>
          <cell r="D247">
            <v>0</v>
          </cell>
          <cell r="E247" t="str">
            <v>XSA-62</v>
          </cell>
          <cell r="F247" t="str">
            <v>XT1-10</v>
          </cell>
          <cell r="J247">
            <v>62</v>
          </cell>
          <cell r="L247" t="str">
            <v>G1</v>
          </cell>
          <cell r="M247" t="str">
            <v>D</v>
          </cell>
          <cell r="N247" t="str">
            <v>I</v>
          </cell>
        </row>
        <row r="248">
          <cell r="A248" t="str">
            <v>Kabine Re420</v>
          </cell>
          <cell r="B248" t="str">
            <v>L182.4</v>
          </cell>
          <cell r="C248" t="str">
            <v>Lampe Türfreigabe rechts</v>
          </cell>
          <cell r="D248">
            <v>0</v>
          </cell>
          <cell r="E248" t="str">
            <v>XSA-63</v>
          </cell>
          <cell r="F248" t="str">
            <v>XT1-11</v>
          </cell>
          <cell r="J248">
            <v>63</v>
          </cell>
          <cell r="L248" t="str">
            <v>F0</v>
          </cell>
          <cell r="M248" t="str">
            <v>D</v>
          </cell>
          <cell r="N248" t="str">
            <v>I</v>
          </cell>
        </row>
        <row r="249">
          <cell r="A249" t="str">
            <v>Kabine Re420</v>
          </cell>
          <cell r="B249" t="str">
            <v>L242.2</v>
          </cell>
          <cell r="C249" t="str">
            <v>Lampe M-Taste</v>
          </cell>
          <cell r="D249">
            <v>0</v>
          </cell>
          <cell r="E249" t="str">
            <v>XSA-45</v>
          </cell>
          <cell r="F249" t="str">
            <v>XT1-8</v>
          </cell>
          <cell r="J249">
            <v>45</v>
          </cell>
          <cell r="L249" t="str">
            <v>E0</v>
          </cell>
          <cell r="M249" t="str">
            <v>D</v>
          </cell>
          <cell r="N249" t="str">
            <v>I</v>
          </cell>
        </row>
        <row r="250">
          <cell r="A250" t="str">
            <v>Kabine Re420</v>
          </cell>
          <cell r="B250" t="str">
            <v>L318a</v>
          </cell>
          <cell r="C250" t="str">
            <v>Dienstbeleuchtung 3 Lampen weiss</v>
          </cell>
          <cell r="D250">
            <v>0</v>
          </cell>
          <cell r="N250" t="str">
            <v/>
          </cell>
        </row>
        <row r="251">
          <cell r="A251" t="str">
            <v>Kabine Re420</v>
          </cell>
          <cell r="B251" t="str">
            <v>L318b</v>
          </cell>
          <cell r="C251" t="str">
            <v>Dienstbeleuchtung 3 Lampen rot</v>
          </cell>
          <cell r="D251">
            <v>0</v>
          </cell>
          <cell r="N251" t="str">
            <v/>
          </cell>
        </row>
        <row r="252">
          <cell r="A252" t="str">
            <v>Kabine Re420</v>
          </cell>
          <cell r="B252" t="str">
            <v>L325.2</v>
          </cell>
          <cell r="C252" t="str">
            <v>Lampe Fahrplanbeleuchtung</v>
          </cell>
          <cell r="D252">
            <v>0</v>
          </cell>
          <cell r="M252" t="str">
            <v>D</v>
          </cell>
          <cell r="N252" t="str">
            <v/>
          </cell>
        </row>
        <row r="253">
          <cell r="A253" t="str">
            <v>Kabine Re420</v>
          </cell>
          <cell r="C253" t="str">
            <v>Hauptleitungsdruck</v>
          </cell>
          <cell r="L253" t="str">
            <v>B1</v>
          </cell>
          <cell r="M253" t="str">
            <v>A</v>
          </cell>
          <cell r="N253" t="str">
            <v/>
          </cell>
        </row>
        <row r="254">
          <cell r="A254" t="str">
            <v>Kabine Re420</v>
          </cell>
          <cell r="C254" t="str">
            <v>Bremszylinderdruck</v>
          </cell>
          <cell r="L254" t="str">
            <v>B0</v>
          </cell>
          <cell r="M254" t="str">
            <v>A</v>
          </cell>
          <cell r="N254" t="str">
            <v/>
          </cell>
        </row>
        <row r="255">
          <cell r="A255" t="str">
            <v>Kabine Re420</v>
          </cell>
        </row>
        <row r="256">
          <cell r="A256" t="str">
            <v>Kabine Re420</v>
          </cell>
        </row>
        <row r="257">
          <cell r="A257" t="str">
            <v>Kabine Re420</v>
          </cell>
        </row>
        <row r="258">
          <cell r="A258" t="str">
            <v>Kabine Re420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zoomScale="75" zoomScaleNormal="75" zoomScalePageLayoutView="75" workbookViewId="0">
      <selection activeCell="F1" sqref="F1"/>
    </sheetView>
  </sheetViews>
  <sheetFormatPr baseColWidth="10" defaultColWidth="10.83203125" defaultRowHeight="15.5" x14ac:dyDescent="0.35"/>
  <cols>
    <col min="1" max="1" width="13.5" style="23" customWidth="1"/>
    <col min="2" max="2" width="17.33203125" style="23" customWidth="1"/>
    <col min="3" max="3" width="12.5" style="28" customWidth="1"/>
    <col min="4" max="5" width="11.83203125" style="2" customWidth="1"/>
    <col min="6" max="6" width="35.5" style="2" customWidth="1"/>
    <col min="7" max="7" width="64.5" style="2" customWidth="1"/>
    <col min="8" max="8" width="18" style="2" customWidth="1"/>
    <col min="9" max="9" width="16.5" style="2" customWidth="1"/>
    <col min="10" max="10" width="18.83203125" style="2" customWidth="1"/>
    <col min="11" max="12" width="21.5" style="2" customWidth="1"/>
    <col min="13" max="13" width="14.6640625" style="29" customWidth="1"/>
    <col min="14" max="14" width="49.6640625" style="29" customWidth="1"/>
    <col min="15" max="15" width="43.33203125" style="29" customWidth="1"/>
    <col min="16" max="17" width="12.1640625" style="29" bestFit="1" customWidth="1"/>
    <col min="18" max="16384" width="10.83203125" style="2"/>
  </cols>
  <sheetData>
    <row r="1" spans="1:17" ht="60" customHeight="1" x14ac:dyDescent="0.35">
      <c r="F1" s="2" t="s">
        <v>226</v>
      </c>
    </row>
    <row r="2" spans="1:17" x14ac:dyDescent="0.35">
      <c r="A2" s="30" t="s">
        <v>223</v>
      </c>
      <c r="B2" s="30" t="s">
        <v>223</v>
      </c>
    </row>
    <row r="3" spans="1:17" x14ac:dyDescent="0.35">
      <c r="A3" s="23" t="s">
        <v>224</v>
      </c>
      <c r="B3" s="23" t="s">
        <v>224</v>
      </c>
    </row>
    <row r="4" spans="1:17" x14ac:dyDescent="0.35">
      <c r="C4" s="31">
        <v>0</v>
      </c>
      <c r="D4" s="32">
        <v>1</v>
      </c>
      <c r="E4" s="32">
        <v>2</v>
      </c>
      <c r="F4" s="33"/>
      <c r="H4" s="32">
        <v>3</v>
      </c>
      <c r="I4" s="32">
        <v>4</v>
      </c>
      <c r="J4" s="32">
        <v>5</v>
      </c>
      <c r="K4" s="32">
        <v>6</v>
      </c>
      <c r="L4" s="32"/>
    </row>
    <row r="5" spans="1:17" s="33" customFormat="1" ht="34" customHeight="1" x14ac:dyDescent="0.35">
      <c r="A5" s="15" t="s">
        <v>658</v>
      </c>
      <c r="B5" s="15" t="s">
        <v>222</v>
      </c>
      <c r="C5" s="22" t="s">
        <v>515</v>
      </c>
      <c r="D5" s="16" t="s">
        <v>616</v>
      </c>
      <c r="E5" s="16" t="s">
        <v>622</v>
      </c>
      <c r="F5" s="18" t="s">
        <v>0</v>
      </c>
      <c r="G5" s="19" t="s">
        <v>49</v>
      </c>
      <c r="H5" s="19" t="s">
        <v>258</v>
      </c>
      <c r="I5" s="19" t="s">
        <v>260</v>
      </c>
      <c r="J5" s="19" t="s">
        <v>261</v>
      </c>
      <c r="K5" s="19" t="s">
        <v>259</v>
      </c>
      <c r="L5" s="19" t="s">
        <v>793</v>
      </c>
      <c r="M5" s="17" t="s">
        <v>596</v>
      </c>
      <c r="N5" s="17" t="s">
        <v>262</v>
      </c>
      <c r="O5" s="34" t="s">
        <v>614</v>
      </c>
      <c r="P5" s="34" t="s">
        <v>613</v>
      </c>
      <c r="Q5" s="34" t="s">
        <v>615</v>
      </c>
    </row>
    <row r="6" spans="1:17" x14ac:dyDescent="0.35">
      <c r="A6" s="23" t="s">
        <v>427</v>
      </c>
      <c r="B6" s="23" t="s">
        <v>246</v>
      </c>
      <c r="C6" s="35" t="s">
        <v>412</v>
      </c>
      <c r="D6" s="36" t="str">
        <f>VLOOKUP(C6,[1]Verdrahtungsliste!$B$18:$N$254,13,FALSE)</f>
        <v/>
      </c>
      <c r="E6" s="36">
        <f>VLOOKUP(C6,[1]Verdrahtungsliste!$B$18:$N$254,3,FALSE)</f>
        <v>0</v>
      </c>
      <c r="F6" s="24" t="s">
        <v>34</v>
      </c>
      <c r="G6" s="26" t="s">
        <v>229</v>
      </c>
      <c r="H6" s="24" t="s">
        <v>35</v>
      </c>
      <c r="I6" s="24" t="s">
        <v>34</v>
      </c>
      <c r="J6" s="24">
        <v>1</v>
      </c>
      <c r="K6" s="26" t="s">
        <v>249</v>
      </c>
      <c r="L6" s="26"/>
      <c r="M6" s="37" t="str">
        <f t="shared" ref="M6:M37" si="0">C6</f>
        <v>S126.1</v>
      </c>
      <c r="N6" s="37" t="str">
        <f>LOWER(C6&amp;Legende!$B$12&amp;D6&amp;Legende!$B$12&amp;E6&amp;Legende!$B$12&amp;H6&amp;Legende!$B$12&amp;I6&amp;Legende!$B$12&amp;J6&amp;Legende!$B$12&amp;Legende!$D$12&amp;Legende!$B$12&amp;Legende!$C$12)</f>
        <v>s126.1;;0;schalter;haupthahn;1;?;#</v>
      </c>
      <c r="O6" s="29" t="str">
        <f>"messages.put("""&amp;M6&amp;""", """&amp;N6&amp;""");"</f>
        <v>messages.put("S126.1", "s126.1;;0;schalter;haupthahn;1;?;#");</v>
      </c>
      <c r="P6" s="29" t="str">
        <f t="shared" ref="P6:P37" si="1">"public void set"&amp;$I6&amp;"(String port, String pin, String value){System.out.println(""transmit set"&amp;$I6&amp;":"&amp;"""+ this.getClass());}"</f>
        <v>public void setHaupthahn(String port, String pin, String value){System.out.println("transmit setHaupthahn:"+ this.getClass());}</v>
      </c>
      <c r="Q6" s="29" t="str">
        <f>"public String get"&amp;$I6&amp;"(String port, String pin){System.out.println(""transmit set"&amp;$I6&amp;":"&amp;"""+ this.getClass()); return null;}"</f>
        <v>public String getHaupthahn(String port, String pin){System.out.println("transmit setHaupthahn:"+ this.getClass()); return null;}</v>
      </c>
    </row>
    <row r="7" spans="1:17" x14ac:dyDescent="0.35">
      <c r="A7" s="23" t="s">
        <v>427</v>
      </c>
      <c r="B7" s="23" t="s">
        <v>246</v>
      </c>
      <c r="C7" s="35" t="s">
        <v>356</v>
      </c>
      <c r="D7" s="36" t="str">
        <f>VLOOKUP(C7,[1]Verdrahtungsliste!$B$18:$N$254,13,FALSE)</f>
        <v>I</v>
      </c>
      <c r="E7" s="36">
        <f>VLOOKUP(C7,[1]Verdrahtungsliste!$B$18:$N$254,3,FALSE)</f>
        <v>0</v>
      </c>
      <c r="F7" s="24" t="s">
        <v>1</v>
      </c>
      <c r="G7" s="26" t="s">
        <v>230</v>
      </c>
      <c r="H7" s="24" t="s">
        <v>35</v>
      </c>
      <c r="I7" s="24" t="s">
        <v>1</v>
      </c>
      <c r="J7" s="24"/>
      <c r="K7" s="26" t="s">
        <v>249</v>
      </c>
      <c r="L7" s="26"/>
      <c r="M7" s="37" t="str">
        <f t="shared" si="0"/>
        <v>S126</v>
      </c>
      <c r="N7" s="37" t="str">
        <f>LOWER(C7&amp;Legende!$B$12&amp;D7&amp;Legende!$B$12&amp;E7&amp;Legende!$B$12&amp;H7&amp;Legende!$B$12&amp;I7&amp;Legende!$B$12&amp;J7&amp;Legende!$B$12&amp;Legende!$D$12&amp;Legende!$B$12&amp;Legende!$C$12)</f>
        <v>s126;i;0;schalter;steuerstrom;;?;#</v>
      </c>
      <c r="O7" s="29" t="str">
        <f t="shared" ref="O7:O60" si="2">"messages.put("""&amp;M7&amp;""", """&amp;N7&amp;""");"</f>
        <v>messages.put("S126", "s126;i;0;schalter;steuerstrom;;?;#");</v>
      </c>
      <c r="P7" s="29" t="str">
        <f t="shared" si="1"/>
        <v>public void setSteuerstrom(String port, String pin, String value){System.out.println("transmit setSteuerstrom:"+ this.getClass());}</v>
      </c>
      <c r="Q7" s="29" t="str">
        <f t="shared" ref="Q7:Q38" si="3">"public String get"&amp;$I7&amp;"(String port, String pin){System.out.println(transmit set"&amp;$I7&amp;": '+ this.getClass());}"</f>
        <v>public String getSteuerstrom(String port, String pin){System.out.println(transmit setSteuerstrom: '+ this.getClass());}</v>
      </c>
    </row>
    <row r="8" spans="1:17" x14ac:dyDescent="0.35">
      <c r="A8" s="23" t="s">
        <v>427</v>
      </c>
      <c r="B8" s="23" t="s">
        <v>246</v>
      </c>
      <c r="C8" s="35" t="s">
        <v>357</v>
      </c>
      <c r="D8" s="36" t="str">
        <f>VLOOKUP(C8,[1]Verdrahtungsliste!$B$18:$N$254,13,FALSE)</f>
        <v>I</v>
      </c>
      <c r="E8" s="36">
        <f>VLOOKUP(C8,[1]Verdrahtungsliste!$B$18:$N$254,3,FALSE)</f>
        <v>0</v>
      </c>
      <c r="F8" s="24" t="s">
        <v>2</v>
      </c>
      <c r="G8" s="26" t="s">
        <v>230</v>
      </c>
      <c r="H8" s="24" t="s">
        <v>35</v>
      </c>
      <c r="I8" s="24" t="s">
        <v>2</v>
      </c>
      <c r="J8" s="24"/>
      <c r="K8" s="26" t="s">
        <v>249</v>
      </c>
      <c r="L8" s="26"/>
      <c r="M8" s="37" t="str">
        <f t="shared" si="0"/>
        <v>S129</v>
      </c>
      <c r="N8" s="37" t="str">
        <f>LOWER(C8&amp;Legende!$B$12&amp;D8&amp;Legende!$B$12&amp;E8&amp;Legende!$B$12&amp;H8&amp;Legende!$B$12&amp;I8&amp;Legende!$B$12&amp;J8&amp;Legende!$B$12&amp;Legende!$D$12&amp;Legende!$B$12&amp;Legende!$C$12)</f>
        <v>s129;i;0;schalter;stromabnehmer;;?;#</v>
      </c>
      <c r="O8" s="29" t="str">
        <f t="shared" si="2"/>
        <v>messages.put("S129", "s129;i;0;schalter;stromabnehmer;;?;#");</v>
      </c>
      <c r="P8" s="29" t="str">
        <f t="shared" si="1"/>
        <v>public void setStromabnehmer(String port, String pin, String value){System.out.println("transmit setStromabnehmer:"+ this.getClass());}</v>
      </c>
      <c r="Q8" s="29" t="str">
        <f t="shared" si="3"/>
        <v>public String getStromabnehmer(String port, String pin){System.out.println(transmit setStromabnehmer: '+ this.getClass());}</v>
      </c>
    </row>
    <row r="9" spans="1:17" x14ac:dyDescent="0.35">
      <c r="A9" s="23" t="s">
        <v>427</v>
      </c>
      <c r="B9" s="23" t="s">
        <v>246</v>
      </c>
      <c r="C9" s="35" t="s">
        <v>358</v>
      </c>
      <c r="D9" s="36" t="str">
        <f>VLOOKUP(C9,[1]Verdrahtungsliste!$B$18:$N$254,13,FALSE)</f>
        <v>I</v>
      </c>
      <c r="E9" s="36">
        <f>VLOOKUP(C9,[1]Verdrahtungsliste!$B$18:$N$254,3,FALSE)</f>
        <v>0</v>
      </c>
      <c r="F9" s="24" t="s">
        <v>3</v>
      </c>
      <c r="G9" s="26" t="s">
        <v>230</v>
      </c>
      <c r="H9" s="24" t="s">
        <v>35</v>
      </c>
      <c r="I9" s="24" t="s">
        <v>47</v>
      </c>
      <c r="J9" s="24"/>
      <c r="K9" s="26" t="s">
        <v>249</v>
      </c>
      <c r="L9" s="26"/>
      <c r="M9" s="37" t="str">
        <f t="shared" si="0"/>
        <v>S132</v>
      </c>
      <c r="N9" s="37" t="str">
        <f>LOWER(C9&amp;Legende!$B$12&amp;D9&amp;Legende!$B$12&amp;E9&amp;Legende!$B$12&amp;H9&amp;Legende!$B$12&amp;I9&amp;Legende!$B$12&amp;J9&amp;Legende!$B$12&amp;Legende!$D$12&amp;Legende!$B$12&amp;Legende!$C$12)</f>
        <v>s132;i;0;schalter;haupt;;?;#</v>
      </c>
      <c r="O9" s="29" t="str">
        <f t="shared" si="2"/>
        <v>messages.put("S132", "s132;i;0;schalter;haupt;;?;#");</v>
      </c>
      <c r="P9" s="29" t="str">
        <f t="shared" si="1"/>
        <v>public void setHaupt(String port, String pin, String value){System.out.println("transmit setHaupt:"+ this.getClass());}</v>
      </c>
      <c r="Q9" s="29" t="str">
        <f t="shared" si="3"/>
        <v>public String getHaupt(String port, String pin){System.out.println(transmit setHaupt: '+ this.getClass());}</v>
      </c>
    </row>
    <row r="10" spans="1:17" x14ac:dyDescent="0.35">
      <c r="A10" s="23" t="s">
        <v>427</v>
      </c>
      <c r="B10" s="23" t="s">
        <v>246</v>
      </c>
      <c r="C10" s="35" t="s">
        <v>359</v>
      </c>
      <c r="D10" s="36" t="str">
        <f>VLOOKUP(C10,[1]Verdrahtungsliste!$B$18:$N$254,13,FALSE)</f>
        <v>I</v>
      </c>
      <c r="E10" s="36">
        <f>VLOOKUP(C10,[1]Verdrahtungsliste!$B$18:$N$254,3,FALSE)</f>
        <v>0</v>
      </c>
      <c r="F10" s="24" t="s">
        <v>4</v>
      </c>
      <c r="G10" s="26" t="s">
        <v>230</v>
      </c>
      <c r="H10" s="24" t="s">
        <v>35</v>
      </c>
      <c r="I10" s="24" t="s">
        <v>4</v>
      </c>
      <c r="J10" s="24"/>
      <c r="K10" s="26" t="s">
        <v>249</v>
      </c>
      <c r="L10" s="26"/>
      <c r="M10" s="37" t="str">
        <f t="shared" si="0"/>
        <v>S169</v>
      </c>
      <c r="N10" s="37" t="str">
        <f>LOWER(C10&amp;Legende!$B$12&amp;D10&amp;Legende!$B$12&amp;E10&amp;Legende!$B$12&amp;H10&amp;Legende!$B$12&amp;I10&amp;Legende!$B$12&amp;J10&amp;Legende!$B$12&amp;Legende!$D$12&amp;Legende!$B$12&amp;Legende!$C$12)</f>
        <v>s169;i;0;schalter;zugsammelschiene;;?;#</v>
      </c>
      <c r="O10" s="29" t="str">
        <f t="shared" si="2"/>
        <v>messages.put("S169", "s169;i;0;schalter;zugsammelschiene;;?;#");</v>
      </c>
      <c r="P10" s="29" t="str">
        <f t="shared" si="1"/>
        <v>public void setZugsammelschiene(String port, String pin, String value){System.out.println("transmit setZugsammelschiene:"+ this.getClass());}</v>
      </c>
      <c r="Q10" s="29" t="str">
        <f t="shared" si="3"/>
        <v>public String getZugsammelschiene(String port, String pin){System.out.println(transmit setZugsammelschiene: '+ this.getClass());}</v>
      </c>
    </row>
    <row r="11" spans="1:17" x14ac:dyDescent="0.35">
      <c r="A11" s="23" t="s">
        <v>427</v>
      </c>
      <c r="B11" s="23" t="s">
        <v>246</v>
      </c>
      <c r="C11" s="35" t="s">
        <v>360</v>
      </c>
      <c r="D11" s="36" t="str">
        <f>VLOOKUP(C11,[1]Verdrahtungsliste!$B$18:$N$254,13,FALSE)</f>
        <v>I</v>
      </c>
      <c r="E11" s="36">
        <f>VLOOKUP(C11,[1]Verdrahtungsliste!$B$18:$N$254,3,FALSE)</f>
        <v>0</v>
      </c>
      <c r="F11" s="24" t="s">
        <v>5</v>
      </c>
      <c r="G11" s="26" t="s">
        <v>230</v>
      </c>
      <c r="H11" s="24" t="s">
        <v>35</v>
      </c>
      <c r="I11" s="24" t="s">
        <v>48</v>
      </c>
      <c r="J11" s="24"/>
      <c r="K11" s="26" t="s">
        <v>249</v>
      </c>
      <c r="L11" s="26"/>
      <c r="M11" s="37" t="str">
        <f t="shared" si="0"/>
        <v>S311</v>
      </c>
      <c r="N11" s="37" t="str">
        <f>LOWER(C11&amp;Legende!$B$12&amp;D11&amp;Legende!$B$12&amp;E11&amp;Legende!$B$12&amp;H11&amp;Legende!$B$12&amp;I11&amp;Legende!$B$12&amp;J11&amp;Legende!$B$12&amp;Legende!$D$12&amp;Legende!$B$12&amp;Legende!$C$12)</f>
        <v>s311;i;0;schalter;zug;;?;#</v>
      </c>
      <c r="O11" s="29" t="str">
        <f t="shared" si="2"/>
        <v>messages.put("S311", "s311;i;0;schalter;zug;;?;#");</v>
      </c>
      <c r="P11" s="29" t="str">
        <f t="shared" si="1"/>
        <v>public void setZug(String port, String pin, String value){System.out.println("transmit setZug:"+ this.getClass());}</v>
      </c>
      <c r="Q11" s="29" t="str">
        <f t="shared" si="3"/>
        <v>public String getZug(String port, String pin){System.out.println(transmit setZug: '+ this.getClass());}</v>
      </c>
    </row>
    <row r="12" spans="1:17" x14ac:dyDescent="0.35">
      <c r="A12" s="23" t="s">
        <v>427</v>
      </c>
      <c r="B12" s="23" t="s">
        <v>246</v>
      </c>
      <c r="C12" s="35" t="s">
        <v>361</v>
      </c>
      <c r="D12" s="36" t="str">
        <f>VLOOKUP(C12,[1]Verdrahtungsliste!$B$18:$N$254,13,FALSE)</f>
        <v>I</v>
      </c>
      <c r="E12" s="36">
        <f>VLOOKUP(C12,[1]Verdrahtungsliste!$B$18:$N$254,3,FALSE)</f>
        <v>0</v>
      </c>
      <c r="F12" s="24" t="s">
        <v>521</v>
      </c>
      <c r="G12" s="26" t="s">
        <v>230</v>
      </c>
      <c r="H12" s="24" t="s">
        <v>35</v>
      </c>
      <c r="I12" s="24" t="s">
        <v>425</v>
      </c>
      <c r="J12" s="24">
        <v>1</v>
      </c>
      <c r="K12" s="26" t="s">
        <v>249</v>
      </c>
      <c r="L12" s="26"/>
      <c r="M12" s="37" t="str">
        <f t="shared" si="0"/>
        <v>S316_1</v>
      </c>
      <c r="N12" s="37" t="str">
        <f>LOWER(C12&amp;Legende!$B$12&amp;D12&amp;Legende!$B$12&amp;E12&amp;Legende!$B$12&amp;H12&amp;Legende!$B$12&amp;I12&amp;Legende!$B$12&amp;J12&amp;Legende!$B$12&amp;Legende!$D$12&amp;Legende!$B$12&amp;Legende!$C$12)</f>
        <v>s316_1;i;0;schalter;dienstbel;1;?;#</v>
      </c>
      <c r="O12" s="29" t="str">
        <f t="shared" si="2"/>
        <v>messages.put("S316_1", "s316_1;i;0;schalter;dienstbel;1;?;#");</v>
      </c>
      <c r="P12" s="29" t="str">
        <f t="shared" si="1"/>
        <v>public void setDienstbel(String port, String pin, String value){System.out.println("transmit setDienstbel:"+ this.getClass());}</v>
      </c>
      <c r="Q12" s="29" t="str">
        <f t="shared" si="3"/>
        <v>public String getDienstbel(String port, String pin){System.out.println(transmit setDienstbel: '+ this.getClass());}</v>
      </c>
    </row>
    <row r="13" spans="1:17" x14ac:dyDescent="0.35">
      <c r="A13" s="23" t="s">
        <v>427</v>
      </c>
      <c r="B13" s="23" t="s">
        <v>246</v>
      </c>
      <c r="C13" s="35" t="s">
        <v>362</v>
      </c>
      <c r="D13" s="36" t="str">
        <f>VLOOKUP(C13,[1]Verdrahtungsliste!$B$18:$N$254,13,FALSE)</f>
        <v/>
      </c>
      <c r="E13" s="36">
        <f>VLOOKUP(C13,[1]Verdrahtungsliste!$B$18:$N$254,3,FALSE)</f>
        <v>0</v>
      </c>
      <c r="F13" s="24" t="s">
        <v>522</v>
      </c>
      <c r="G13" s="26" t="s">
        <v>230</v>
      </c>
      <c r="H13" s="24" t="s">
        <v>35</v>
      </c>
      <c r="I13" s="24" t="s">
        <v>425</v>
      </c>
      <c r="J13" s="24">
        <v>2</v>
      </c>
      <c r="K13" s="26" t="s">
        <v>249</v>
      </c>
      <c r="L13" s="26"/>
      <c r="M13" s="37" t="str">
        <f t="shared" si="0"/>
        <v>S316_2</v>
      </c>
      <c r="N13" s="37" t="str">
        <f>LOWER(C13&amp;Legende!$B$12&amp;D13&amp;Legende!$B$12&amp;E13&amp;Legende!$B$12&amp;H13&amp;Legende!$B$12&amp;I13&amp;Legende!$B$12&amp;J13&amp;Legende!$B$12&amp;Legende!$D$12&amp;Legende!$B$12&amp;Legende!$C$12)</f>
        <v>s316_2;;0;schalter;dienstbel;2;?;#</v>
      </c>
      <c r="O13" s="29" t="str">
        <f t="shared" si="2"/>
        <v>messages.put("S316_2", "s316_2;;0;schalter;dienstbel;2;?;#");</v>
      </c>
      <c r="P13" s="29" t="str">
        <f t="shared" si="1"/>
        <v>public void setDienstbel(String port, String pin, String value){System.out.println("transmit setDienstbel:"+ this.getClass());}</v>
      </c>
      <c r="Q13" s="29" t="str">
        <f t="shared" si="3"/>
        <v>public String getDienstbel(String port, String pin){System.out.println(transmit setDienstbel: '+ this.getClass());}</v>
      </c>
    </row>
    <row r="14" spans="1:17" x14ac:dyDescent="0.35">
      <c r="A14" s="23" t="s">
        <v>427</v>
      </c>
      <c r="B14" s="23" t="s">
        <v>246</v>
      </c>
      <c r="C14" s="35" t="s">
        <v>363</v>
      </c>
      <c r="D14" s="36" t="str">
        <f>VLOOKUP(C14,[1]Verdrahtungsliste!$B$18:$N$254,13,FALSE)</f>
        <v>I</v>
      </c>
      <c r="E14" s="36">
        <f>VLOOKUP(C14,[1]Verdrahtungsliste!$B$18:$N$254,3,FALSE)</f>
        <v>0</v>
      </c>
      <c r="F14" s="24" t="s">
        <v>8</v>
      </c>
      <c r="G14" s="26" t="s">
        <v>232</v>
      </c>
      <c r="H14" s="24" t="s">
        <v>38</v>
      </c>
      <c r="I14" s="24" t="s">
        <v>231</v>
      </c>
      <c r="J14" s="24" t="s">
        <v>504</v>
      </c>
      <c r="K14" s="26" t="s">
        <v>249</v>
      </c>
      <c r="L14" s="26"/>
      <c r="M14" s="37" t="str">
        <f t="shared" si="0"/>
        <v>S242.02</v>
      </c>
      <c r="N14" s="37" t="str">
        <f>LOWER(C14&amp;Legende!$B$12&amp;D14&amp;Legende!$B$12&amp;E14&amp;Legende!$B$12&amp;H14&amp;Legende!$B$12&amp;I14&amp;Legende!$B$12&amp;J14&amp;Legende!$B$12&amp;Legende!$D$12&amp;Legende!$B$12&amp;Legende!$C$12)</f>
        <v>s242.02;i;0;taste;zugsicherung;manöver;?;#</v>
      </c>
      <c r="O14" s="29" t="str">
        <f t="shared" si="2"/>
        <v>messages.put("S242.02", "s242.02;i;0;taste;zugsicherung;manöver;?;#");</v>
      </c>
      <c r="P14" s="29" t="str">
        <f t="shared" si="1"/>
        <v>public void setZugsicherung(String port, String pin, String value){System.out.println("transmit setZugsicherung:"+ this.getClass());}</v>
      </c>
      <c r="Q14" s="29" t="str">
        <f t="shared" si="3"/>
        <v>public String getZugsicherung(String port, String pin){System.out.println(transmit setZugsicherung: '+ this.getClass());}</v>
      </c>
    </row>
    <row r="15" spans="1:17" x14ac:dyDescent="0.35">
      <c r="A15" s="23" t="s">
        <v>427</v>
      </c>
      <c r="B15" s="23" t="s">
        <v>246</v>
      </c>
      <c r="C15" s="35" t="s">
        <v>364</v>
      </c>
      <c r="D15" s="36" t="str">
        <f>VLOOKUP(C15,[1]Verdrahtungsliste!$B$18:$N$254,13,FALSE)</f>
        <v/>
      </c>
      <c r="E15" s="36">
        <f>VLOOKUP(C15,[1]Verdrahtungsliste!$B$18:$N$254,3,FALSE)</f>
        <v>0</v>
      </c>
      <c r="F15" s="24" t="s">
        <v>446</v>
      </c>
      <c r="G15" s="26" t="s">
        <v>506</v>
      </c>
      <c r="H15" s="24" t="s">
        <v>38</v>
      </c>
      <c r="I15" s="24" t="s">
        <v>334</v>
      </c>
      <c r="J15" s="24" t="s">
        <v>505</v>
      </c>
      <c r="K15" s="26" t="s">
        <v>249</v>
      </c>
      <c r="L15" s="26"/>
      <c r="M15" s="37" t="str">
        <f t="shared" si="0"/>
        <v>S174</v>
      </c>
      <c r="N15" s="37" t="str">
        <f>LOWER(C15&amp;Legende!$B$12&amp;D15&amp;Legende!$B$12&amp;E15&amp;Legende!$B$12&amp;H15&amp;Legende!$B$12&amp;I15&amp;Legende!$B$12&amp;J15&amp;Legende!$B$12&amp;Legende!$D$12&amp;Legende!$B$12&amp;Legende!$C$12)</f>
        <v>s174;;0;taste;ventillator;aus;?;#</v>
      </c>
      <c r="O15" s="29" t="str">
        <f t="shared" si="2"/>
        <v>messages.put("S174", "s174;;0;taste;ventillator;aus;?;#");</v>
      </c>
      <c r="P15" s="29" t="str">
        <f t="shared" si="1"/>
        <v>public void setVentillator(String port, String pin, String value){System.out.println("transmit setVentillator:"+ this.getClass());}</v>
      </c>
      <c r="Q15" s="29" t="str">
        <f t="shared" si="3"/>
        <v>public String getVentillator(String port, String pin){System.out.println(transmit setVentillator: '+ this.getClass());}</v>
      </c>
    </row>
    <row r="16" spans="1:17" x14ac:dyDescent="0.35">
      <c r="A16" s="23" t="s">
        <v>427</v>
      </c>
      <c r="B16" s="23" t="s">
        <v>246</v>
      </c>
      <c r="C16" s="35" t="s">
        <v>365</v>
      </c>
      <c r="D16" s="36" t="str">
        <f>VLOOKUP(C16,[1]Verdrahtungsliste!$B$18:$N$254,13,FALSE)</f>
        <v/>
      </c>
      <c r="E16" s="36">
        <f>VLOOKUP(C16,[1]Verdrahtungsliste!$B$18:$N$254,3,FALSE)</f>
        <v>0</v>
      </c>
      <c r="F16" s="24" t="s">
        <v>254</v>
      </c>
      <c r="G16" s="26" t="s">
        <v>233</v>
      </c>
      <c r="H16" s="24" t="s">
        <v>35</v>
      </c>
      <c r="I16" s="24" t="s">
        <v>39</v>
      </c>
      <c r="J16" s="24" t="s">
        <v>251</v>
      </c>
      <c r="K16" s="26" t="s">
        <v>249</v>
      </c>
      <c r="L16" s="26"/>
      <c r="M16" s="37" t="str">
        <f t="shared" si="0"/>
        <v>S276_1</v>
      </c>
      <c r="N16" s="37" t="str">
        <f>LOWER(C16&amp;Legende!$B$12&amp;D16&amp;Legende!$B$12&amp;E16&amp;Legende!$B$12&amp;H16&amp;Legende!$B$12&amp;I16&amp;Legende!$B$12&amp;J16&amp;Legende!$B$12&amp;Legende!$D$12&amp;Legende!$B$12&amp;Legende!$C$12)</f>
        <v>s276_1;;0;schalter;bremse;r;?;#</v>
      </c>
      <c r="O16" s="29" t="str">
        <f t="shared" si="2"/>
        <v>messages.put("S276_1", "s276_1;;0;schalter;bremse;r;?;#");</v>
      </c>
      <c r="P16" s="29" t="str">
        <f t="shared" si="1"/>
        <v>public void setBremse(String port, String pin, String value){System.out.println("transmit setBremse:"+ this.getClass());}</v>
      </c>
      <c r="Q16" s="29" t="str">
        <f t="shared" si="3"/>
        <v>public String getBremse(String port, String pin){System.out.println(transmit setBremse: '+ this.getClass());}</v>
      </c>
    </row>
    <row r="17" spans="1:17" x14ac:dyDescent="0.35">
      <c r="A17" s="23" t="s">
        <v>427</v>
      </c>
      <c r="B17" s="23" t="s">
        <v>246</v>
      </c>
      <c r="C17" s="35" t="s">
        <v>366</v>
      </c>
      <c r="D17" s="36" t="str">
        <f>VLOOKUP(C17,[1]Verdrahtungsliste!$B$18:$N$254,13,FALSE)</f>
        <v/>
      </c>
      <c r="E17" s="36">
        <f>VLOOKUP(C17,[1]Verdrahtungsliste!$B$18:$N$254,3,FALSE)</f>
        <v>0</v>
      </c>
      <c r="F17" s="24" t="s">
        <v>254</v>
      </c>
      <c r="G17" s="26" t="s">
        <v>233</v>
      </c>
      <c r="H17" s="24" t="s">
        <v>35</v>
      </c>
      <c r="I17" s="24" t="s">
        <v>39</v>
      </c>
      <c r="J17" s="24" t="s">
        <v>252</v>
      </c>
      <c r="K17" s="26" t="s">
        <v>249</v>
      </c>
      <c r="L17" s="26"/>
      <c r="M17" s="37" t="str">
        <f t="shared" si="0"/>
        <v>S276_2</v>
      </c>
      <c r="N17" s="37" t="str">
        <f>LOWER(C17&amp;Legende!$B$12&amp;D17&amp;Legende!$B$12&amp;E17&amp;Legende!$B$12&amp;H17&amp;Legende!$B$12&amp;I17&amp;Legende!$B$12&amp;J17&amp;Legende!$B$12&amp;Legende!$D$12&amp;Legende!$B$12&amp;Legende!$C$12)</f>
        <v>s276_2;;0;schalter;bremse;p;?;#</v>
      </c>
      <c r="O17" s="29" t="str">
        <f t="shared" si="2"/>
        <v>messages.put("S276_2", "s276_2;;0;schalter;bremse;p;?;#");</v>
      </c>
      <c r="P17" s="29" t="str">
        <f t="shared" si="1"/>
        <v>public void setBremse(String port, String pin, String value){System.out.println("transmit setBremse:"+ this.getClass());}</v>
      </c>
      <c r="Q17" s="29" t="str">
        <f t="shared" si="3"/>
        <v>public String getBremse(String port, String pin){System.out.println(transmit setBremse: '+ this.getClass());}</v>
      </c>
    </row>
    <row r="18" spans="1:17" x14ac:dyDescent="0.35">
      <c r="A18" s="23" t="s">
        <v>427</v>
      </c>
      <c r="B18" s="23" t="s">
        <v>246</v>
      </c>
      <c r="C18" s="35" t="s">
        <v>367</v>
      </c>
      <c r="D18" s="36" t="str">
        <f>VLOOKUP(C18,[1]Verdrahtungsliste!$B$18:$N$254,13,FALSE)</f>
        <v/>
      </c>
      <c r="E18" s="36">
        <f>VLOOKUP(C18,[1]Verdrahtungsliste!$B$18:$N$254,3,FALSE)</f>
        <v>0</v>
      </c>
      <c r="F18" s="24" t="s">
        <v>254</v>
      </c>
      <c r="G18" s="26" t="s">
        <v>233</v>
      </c>
      <c r="H18" s="24" t="s">
        <v>35</v>
      </c>
      <c r="I18" s="24" t="s">
        <v>39</v>
      </c>
      <c r="J18" s="24" t="s">
        <v>253</v>
      </c>
      <c r="K18" s="26" t="s">
        <v>249</v>
      </c>
      <c r="L18" s="26"/>
      <c r="M18" s="37" t="str">
        <f t="shared" si="0"/>
        <v>S276_3</v>
      </c>
      <c r="N18" s="37" t="str">
        <f>LOWER(C18&amp;Legende!$B$12&amp;D18&amp;Legende!$B$12&amp;E18&amp;Legende!$B$12&amp;H18&amp;Legende!$B$12&amp;I18&amp;Legende!$B$12&amp;J18&amp;Legende!$B$12&amp;Legende!$D$12&amp;Legende!$B$12&amp;Legende!$C$12)</f>
        <v>s276_3;;0;schalter;bremse;g;?;#</v>
      </c>
      <c r="O18" s="29" t="str">
        <f t="shared" si="2"/>
        <v>messages.put("S276_3", "s276_3;;0;schalter;bremse;g;?;#");</v>
      </c>
      <c r="P18" s="29" t="str">
        <f t="shared" si="1"/>
        <v>public void setBremse(String port, String pin, String value){System.out.println("transmit setBremse:"+ this.getClass());}</v>
      </c>
      <c r="Q18" s="29" t="str">
        <f t="shared" si="3"/>
        <v>public String getBremse(String port, String pin){System.out.println(transmit setBremse: '+ this.getClass());}</v>
      </c>
    </row>
    <row r="19" spans="1:17" x14ac:dyDescent="0.35">
      <c r="A19" s="23" t="s">
        <v>427</v>
      </c>
      <c r="B19" s="23" t="s">
        <v>246</v>
      </c>
      <c r="C19" s="35" t="s">
        <v>404</v>
      </c>
      <c r="D19" s="36" t="str">
        <f>VLOOKUP(C19,[1]Verdrahtungsliste!$B$18:$N$254,13,FALSE)</f>
        <v/>
      </c>
      <c r="E19" s="36">
        <f>VLOOKUP(C19,[1]Verdrahtungsliste!$B$18:$N$254,3,FALSE)</f>
        <v>0</v>
      </c>
      <c r="F19" s="24" t="s">
        <v>51</v>
      </c>
      <c r="G19" s="26" t="s">
        <v>512</v>
      </c>
      <c r="H19" s="24" t="s">
        <v>52</v>
      </c>
      <c r="I19" s="24" t="s">
        <v>612</v>
      </c>
      <c r="J19" s="24"/>
      <c r="K19" s="26" t="s">
        <v>249</v>
      </c>
      <c r="L19" s="26"/>
      <c r="M19" s="37" t="str">
        <f t="shared" si="0"/>
        <v>S241</v>
      </c>
      <c r="N19" s="37" t="str">
        <f>LOWER(C19&amp;Legende!$B$12&amp;D19&amp;Legende!$B$12&amp;E19&amp;Legende!$B$12&amp;H19&amp;Legende!$B$12&amp;I19&amp;Legende!$B$12&amp;J19&amp;Legende!$B$12&amp;Legende!$D$12&amp;Legende!$B$12&amp;Legende!$C$12)</f>
        <v>s241;;0;hebel;bvhahn;;?;#</v>
      </c>
      <c r="O19" s="29" t="str">
        <f t="shared" si="2"/>
        <v>messages.put("S241", "s241;;0;hebel;bvhahn;;?;#");</v>
      </c>
      <c r="P19" s="29" t="str">
        <f t="shared" si="1"/>
        <v>public void setBVHahn(String port, String pin, String value){System.out.println("transmit setBVHahn:"+ this.getClass());}</v>
      </c>
      <c r="Q19" s="29" t="str">
        <f t="shared" si="3"/>
        <v>public String getBVHahn(String port, String pin){System.out.println(transmit setBVHahn: '+ this.getClass());}</v>
      </c>
    </row>
    <row r="20" spans="1:17" x14ac:dyDescent="0.35">
      <c r="A20" s="23" t="s">
        <v>427</v>
      </c>
      <c r="B20" s="23" t="s">
        <v>246</v>
      </c>
      <c r="C20" s="35" t="s">
        <v>368</v>
      </c>
      <c r="D20" s="36" t="str">
        <f>VLOOKUP(C20,[1]Verdrahtungsliste!$B$18:$N$254,13,FALSE)</f>
        <v>I</v>
      </c>
      <c r="E20" s="36">
        <f>VLOOKUP(C20,[1]Verdrahtungsliste!$B$18:$N$254,3,FALSE)</f>
        <v>0</v>
      </c>
      <c r="F20" s="24" t="s">
        <v>12</v>
      </c>
      <c r="G20" s="26" t="s">
        <v>234</v>
      </c>
      <c r="H20" s="24" t="s">
        <v>38</v>
      </c>
      <c r="I20" s="24" t="s">
        <v>41</v>
      </c>
      <c r="J20" s="24"/>
      <c r="K20" s="26" t="s">
        <v>249</v>
      </c>
      <c r="L20" s="26"/>
      <c r="M20" s="37" t="str">
        <f t="shared" si="0"/>
        <v>S281</v>
      </c>
      <c r="N20" s="37" t="str">
        <f>LOWER(C20&amp;Legende!$B$12&amp;D20&amp;Legende!$B$12&amp;E20&amp;Legende!$B$12&amp;H20&amp;Legende!$B$12&amp;I20&amp;Legende!$B$12&amp;J20&amp;Legende!$B$12&amp;Legende!$D$12&amp;Legende!$B$12&amp;Legende!$C$12)</f>
        <v>s281;i;0;taste;schleuderschutz;;?;#</v>
      </c>
      <c r="O20" s="29" t="str">
        <f t="shared" si="2"/>
        <v>messages.put("S281", "s281;i;0;taste;schleuderschutz;;?;#");</v>
      </c>
      <c r="P20" s="29" t="str">
        <f t="shared" si="1"/>
        <v>public void setSchleuderschutz(String port, String pin, String value){System.out.println("transmit setSchleuderschutz:"+ this.getClass());}</v>
      </c>
      <c r="Q20" s="29" t="str">
        <f t="shared" si="3"/>
        <v>public String getSchleuderschutz(String port, String pin){System.out.println(transmit setSchleuderschutz: '+ this.getClass());}</v>
      </c>
    </row>
    <row r="21" spans="1:17" x14ac:dyDescent="0.35">
      <c r="A21" s="23" t="s">
        <v>427</v>
      </c>
      <c r="B21" s="23" t="s">
        <v>246</v>
      </c>
      <c r="C21" s="35" t="s">
        <v>371</v>
      </c>
      <c r="D21" s="36" t="str">
        <f>VLOOKUP(C21,[1]Verdrahtungsliste!$B$18:$N$254,13,FALSE)</f>
        <v>I</v>
      </c>
      <c r="E21" s="36">
        <f>VLOOKUP(C21,[1]Verdrahtungsliste!$B$18:$N$254,3,FALSE)</f>
        <v>0</v>
      </c>
      <c r="F21" s="24" t="s">
        <v>240</v>
      </c>
      <c r="G21" s="26" t="s">
        <v>236</v>
      </c>
      <c r="H21" s="24" t="s">
        <v>38</v>
      </c>
      <c r="I21" s="24" t="s">
        <v>40</v>
      </c>
      <c r="J21" s="24" t="s">
        <v>255</v>
      </c>
      <c r="K21" s="26" t="s">
        <v>249</v>
      </c>
      <c r="L21" s="26"/>
      <c r="M21" s="37" t="str">
        <f t="shared" si="0"/>
        <v>S182.3</v>
      </c>
      <c r="N21" s="37" t="str">
        <f>LOWER(C21&amp;Legende!$B$12&amp;D21&amp;Legende!$B$12&amp;E21&amp;Legende!$B$12&amp;H21&amp;Legende!$B$12&amp;I21&amp;Legende!$B$12&amp;J21&amp;Legende!$B$12&amp;Legende!$D$12&amp;Legende!$B$12&amp;Legende!$C$12)</f>
        <v>s182.3;i;0;taste;türfreigabe;links;?;#</v>
      </c>
      <c r="O21" s="29" t="str">
        <f t="shared" si="2"/>
        <v>messages.put("S182.3", "s182.3;i;0;taste;türfreigabe;links;?;#");</v>
      </c>
      <c r="P21" s="29" t="str">
        <f t="shared" si="1"/>
        <v>public void setTürfreigabe(String port, String pin, String value){System.out.println("transmit setTürfreigabe:"+ this.getClass());}</v>
      </c>
      <c r="Q21" s="29" t="str">
        <f t="shared" si="3"/>
        <v>public String getTürfreigabe(String port, String pin){System.out.println(transmit setTürfreigabe: '+ this.getClass());}</v>
      </c>
    </row>
    <row r="22" spans="1:17" x14ac:dyDescent="0.35">
      <c r="A22" s="23" t="s">
        <v>427</v>
      </c>
      <c r="B22" s="23" t="s">
        <v>246</v>
      </c>
      <c r="C22" s="35" t="s">
        <v>372</v>
      </c>
      <c r="D22" s="36" t="str">
        <f>VLOOKUP(C22,[1]Verdrahtungsliste!$B$18:$N$254,13,FALSE)</f>
        <v>I</v>
      </c>
      <c r="E22" s="36">
        <f>VLOOKUP(C22,[1]Verdrahtungsliste!$B$18:$N$254,3,FALSE)</f>
        <v>0</v>
      </c>
      <c r="F22" s="24" t="s">
        <v>240</v>
      </c>
      <c r="G22" s="26" t="s">
        <v>236</v>
      </c>
      <c r="H22" s="24" t="s">
        <v>38</v>
      </c>
      <c r="I22" s="24" t="s">
        <v>40</v>
      </c>
      <c r="J22" s="24" t="s">
        <v>256</v>
      </c>
      <c r="K22" s="26" t="s">
        <v>249</v>
      </c>
      <c r="L22" s="26"/>
      <c r="M22" s="37" t="str">
        <f t="shared" si="0"/>
        <v>S182.4</v>
      </c>
      <c r="N22" s="37" t="str">
        <f>LOWER(C22&amp;Legende!$B$12&amp;D22&amp;Legende!$B$12&amp;E22&amp;Legende!$B$12&amp;H22&amp;Legende!$B$12&amp;I22&amp;Legende!$B$12&amp;J22&amp;Legende!$B$12&amp;Legende!$D$12&amp;Legende!$B$12&amp;Legende!$C$12)</f>
        <v>s182.4;i;0;taste;türfreigabe;rechts;?;#</v>
      </c>
      <c r="O22" s="29" t="str">
        <f t="shared" si="2"/>
        <v>messages.put("S182.4", "s182.4;i;0;taste;türfreigabe;rechts;?;#");</v>
      </c>
      <c r="P22" s="29" t="str">
        <f t="shared" si="1"/>
        <v>public void setTürfreigabe(String port, String pin, String value){System.out.println("transmit setTürfreigabe:"+ this.getClass());}</v>
      </c>
      <c r="Q22" s="29" t="str">
        <f t="shared" si="3"/>
        <v>public String getTürfreigabe(String port, String pin){System.out.println(transmit setTürfreigabe: '+ this.getClass());}</v>
      </c>
    </row>
    <row r="23" spans="1:17" x14ac:dyDescent="0.35">
      <c r="A23" s="23" t="s">
        <v>427</v>
      </c>
      <c r="B23" s="23" t="s">
        <v>246</v>
      </c>
      <c r="C23" s="35" t="s">
        <v>369</v>
      </c>
      <c r="D23" s="36" t="str">
        <f>VLOOKUP(C23,[1]Verdrahtungsliste!$B$18:$N$254,13,FALSE)</f>
        <v>I</v>
      </c>
      <c r="E23" s="36">
        <f>VLOOKUP(C23,[1]Verdrahtungsliste!$B$18:$N$254,3,FALSE)</f>
        <v>0</v>
      </c>
      <c r="F23" s="24" t="s">
        <v>9</v>
      </c>
      <c r="G23" s="26" t="s">
        <v>235</v>
      </c>
      <c r="H23" s="24" t="s">
        <v>38</v>
      </c>
      <c r="I23" s="24" t="s">
        <v>9</v>
      </c>
      <c r="J23" s="24"/>
      <c r="K23" s="26" t="s">
        <v>249</v>
      </c>
      <c r="L23" s="26"/>
      <c r="M23" s="37" t="str">
        <f t="shared" si="0"/>
        <v>S182</v>
      </c>
      <c r="N23" s="37" t="str">
        <f>LOWER(C23&amp;Legende!$B$12&amp;D23&amp;Legende!$B$12&amp;E23&amp;Legende!$B$12&amp;H23&amp;Legende!$B$12&amp;I23&amp;Legende!$B$12&amp;J23&amp;Legende!$B$12&amp;Legende!$D$12&amp;Legende!$B$12&amp;Legende!$C$12)</f>
        <v>s182;i;0;taste;türverriegelung;;?;#</v>
      </c>
      <c r="O23" s="29" t="str">
        <f t="shared" si="2"/>
        <v>messages.put("S182", "s182;i;0;taste;türverriegelung;;?;#");</v>
      </c>
      <c r="P23" s="29" t="str">
        <f t="shared" si="1"/>
        <v>public void setTürverriegelung(String port, String pin, String value){System.out.println("transmit setTürverriegelung:"+ this.getClass());}</v>
      </c>
      <c r="Q23" s="29" t="str">
        <f t="shared" si="3"/>
        <v>public String getTürverriegelung(String port, String pin){System.out.println(transmit setTürverriegelung: '+ this.getClass());}</v>
      </c>
    </row>
    <row r="24" spans="1:17" s="40" customFormat="1" x14ac:dyDescent="0.35">
      <c r="A24" s="38" t="s">
        <v>427</v>
      </c>
      <c r="B24" s="38" t="s">
        <v>246</v>
      </c>
      <c r="C24" s="39" t="s">
        <v>370</v>
      </c>
      <c r="D24" s="36" t="str">
        <f>VLOOKUP(C24,[1]Verdrahtungsliste!$B$18:$N$254,13,FALSE)</f>
        <v/>
      </c>
      <c r="E24" s="36">
        <f>VLOOKUP(C24,[1]Verdrahtungsliste!$B$18:$N$254,3,FALSE)</f>
        <v>0</v>
      </c>
      <c r="F24" s="25" t="s">
        <v>7</v>
      </c>
      <c r="G24" s="38" t="s">
        <v>243</v>
      </c>
      <c r="H24" s="25" t="s">
        <v>35</v>
      </c>
      <c r="I24" s="25" t="s">
        <v>501</v>
      </c>
      <c r="J24" s="25" t="s">
        <v>405</v>
      </c>
      <c r="K24" s="38" t="s">
        <v>249</v>
      </c>
      <c r="L24" s="38"/>
      <c r="M24" s="37" t="str">
        <f t="shared" si="0"/>
        <v>S324.1</v>
      </c>
      <c r="N24" s="37" t="str">
        <f>LOWER(C24&amp;Legende!$B$12&amp;D24&amp;Legende!$B$12&amp;E24&amp;Legende!$B$12&amp;H24&amp;Legende!$B$12&amp;I24&amp;Legende!$B$12&amp;J24&amp;Legende!$B$12&amp;Legende!$D$12&amp;Legende!$B$12&amp;Legende!$C$12)</f>
        <v>s324.1;;0;schalter;fst;instrumente;?;#</v>
      </c>
      <c r="O24" s="29" t="str">
        <f t="shared" si="2"/>
        <v>messages.put("S324.1", "s324.1;;0;schalter;fst;instrumente;?;#");</v>
      </c>
      <c r="P24" s="29" t="str">
        <f t="shared" si="1"/>
        <v>public void setFst(String port, String pin, String value){System.out.println("transmit setFst:"+ this.getClass());}</v>
      </c>
      <c r="Q24" s="29" t="str">
        <f t="shared" si="3"/>
        <v>public String getFst(String port, String pin){System.out.println(transmit setFst: '+ this.getClass());}</v>
      </c>
    </row>
    <row r="25" spans="1:17" s="40" customFormat="1" x14ac:dyDescent="0.35">
      <c r="A25" s="38" t="s">
        <v>427</v>
      </c>
      <c r="B25" s="38" t="s">
        <v>246</v>
      </c>
      <c r="C25" s="39" t="s">
        <v>373</v>
      </c>
      <c r="D25" s="36" t="str">
        <f>VLOOKUP(C25,[1]Verdrahtungsliste!$B$18:$N$254,13,FALSE)</f>
        <v/>
      </c>
      <c r="E25" s="36">
        <f>VLOOKUP(C25,[1]Verdrahtungsliste!$B$18:$N$254,3,FALSE)</f>
        <v>0</v>
      </c>
      <c r="F25" s="25" t="s">
        <v>11</v>
      </c>
      <c r="G25" s="38" t="s">
        <v>237</v>
      </c>
      <c r="H25" s="25" t="s">
        <v>406</v>
      </c>
      <c r="I25" s="25" t="s">
        <v>501</v>
      </c>
      <c r="J25" s="25" t="s">
        <v>43</v>
      </c>
      <c r="K25" s="38" t="s">
        <v>249</v>
      </c>
      <c r="L25" s="38"/>
      <c r="M25" s="37" t="str">
        <f t="shared" si="0"/>
        <v>S324.2</v>
      </c>
      <c r="N25" s="37" t="str">
        <f>LOWER(C25&amp;Legende!$B$12&amp;D25&amp;Legende!$B$12&amp;E25&amp;Legende!$B$12&amp;H25&amp;Legende!$B$12&amp;I25&amp;Legende!$B$12&amp;J25&amp;Legende!$B$12&amp;Legende!$D$12&amp;Legende!$B$12&amp;Legende!$C$12)</f>
        <v>s324.2;;0;tastschalter;fst;fahrplan;?;#</v>
      </c>
      <c r="O25" s="29" t="str">
        <f t="shared" si="2"/>
        <v>messages.put("S324.2", "s324.2;;0;tastschalter;fst;fahrplan;?;#");</v>
      </c>
      <c r="P25" s="29" t="str">
        <f t="shared" si="1"/>
        <v>public void setFst(String port, String pin, String value){System.out.println("transmit setFst:"+ this.getClass());}</v>
      </c>
      <c r="Q25" s="29" t="str">
        <f t="shared" si="3"/>
        <v>public String getFst(String port, String pin){System.out.println(transmit setFst: '+ this.getClass());}</v>
      </c>
    </row>
    <row r="26" spans="1:17" s="40" customFormat="1" x14ac:dyDescent="0.35">
      <c r="A26" s="38" t="s">
        <v>427</v>
      </c>
      <c r="B26" s="38" t="s">
        <v>246</v>
      </c>
      <c r="C26" s="39" t="s">
        <v>374</v>
      </c>
      <c r="D26" s="36" t="str">
        <f>VLOOKUP(C26,[1]Verdrahtungsliste!$B$18:$N$254,13,FALSE)</f>
        <v/>
      </c>
      <c r="E26" s="36">
        <f>VLOOKUP(C26,[1]Verdrahtungsliste!$B$18:$N$254,3,FALSE)</f>
        <v>0</v>
      </c>
      <c r="F26" s="25" t="s">
        <v>10</v>
      </c>
      <c r="G26" s="38" t="s">
        <v>238</v>
      </c>
      <c r="H26" s="25" t="s">
        <v>406</v>
      </c>
      <c r="I26" s="25" t="s">
        <v>501</v>
      </c>
      <c r="J26" s="25" t="s">
        <v>44</v>
      </c>
      <c r="K26" s="38" t="s">
        <v>249</v>
      </c>
      <c r="L26" s="38"/>
      <c r="M26" s="37" t="str">
        <f t="shared" si="0"/>
        <v>S317</v>
      </c>
      <c r="N26" s="37" t="str">
        <f>LOWER(C26&amp;Legende!$B$12&amp;D26&amp;Legende!$B$12&amp;E26&amp;Legende!$B$12&amp;H26&amp;Legende!$B$12&amp;I26&amp;Legende!$B$12&amp;J26&amp;Legende!$B$12&amp;Legende!$D$12&amp;Legende!$B$12&amp;Legende!$C$12)</f>
        <v>s317;;0;tastschalter;fst;aufblend;?;#</v>
      </c>
      <c r="O26" s="29" t="str">
        <f t="shared" si="2"/>
        <v>messages.put("S317", "s317;;0;tastschalter;fst;aufblend;?;#");</v>
      </c>
      <c r="P26" s="29" t="str">
        <f t="shared" si="1"/>
        <v>public void setFst(String port, String pin, String value){System.out.println("transmit setFst:"+ this.getClass());}</v>
      </c>
      <c r="Q26" s="29" t="str">
        <f t="shared" si="3"/>
        <v>public String getFst(String port, String pin){System.out.println(transmit setFst: '+ this.getClass());}</v>
      </c>
    </row>
    <row r="27" spans="1:17" x14ac:dyDescent="0.35">
      <c r="A27" s="23" t="s">
        <v>427</v>
      </c>
      <c r="B27" s="23" t="s">
        <v>246</v>
      </c>
      <c r="C27" s="35" t="s">
        <v>375</v>
      </c>
      <c r="D27" s="36" t="str">
        <f>VLOOKUP(C27,[1]Verdrahtungsliste!$B$18:$N$254,13,FALSE)</f>
        <v>I</v>
      </c>
      <c r="E27" s="36">
        <f>VLOOKUP(C27,[1]Verdrahtungsliste!$B$18:$N$254,3,FALSE)</f>
        <v>0</v>
      </c>
      <c r="F27" s="24" t="s">
        <v>452</v>
      </c>
      <c r="G27" s="26" t="s">
        <v>242</v>
      </c>
      <c r="H27" s="24" t="s">
        <v>35</v>
      </c>
      <c r="I27" s="24" t="s">
        <v>50</v>
      </c>
      <c r="J27" s="24" t="s">
        <v>255</v>
      </c>
      <c r="K27" s="26" t="s">
        <v>250</v>
      </c>
      <c r="L27" s="26"/>
      <c r="M27" s="37" t="str">
        <f t="shared" si="0"/>
        <v>S316.1</v>
      </c>
      <c r="N27" s="37" t="str">
        <f>LOWER(C27&amp;Legende!$B$12&amp;D27&amp;Legende!$B$12&amp;E27&amp;Legende!$B$12&amp;H27&amp;Legende!$B$12&amp;I27&amp;Legende!$B$12&amp;J27&amp;Legende!$B$12&amp;Legende!$D$12&amp;Legende!$B$12&amp;Legende!$C$12)</f>
        <v>s316.1;i;0;schalter;stirnlampe;links;?;#</v>
      </c>
      <c r="O27" s="29" t="str">
        <f t="shared" si="2"/>
        <v>messages.put("S316.1", "s316.1;i;0;schalter;stirnlampe;links;?;#");</v>
      </c>
      <c r="P27" s="29" t="str">
        <f t="shared" si="1"/>
        <v>public void setStirnlampe(String port, String pin, String value){System.out.println("transmit setStirnlampe:"+ this.getClass());}</v>
      </c>
      <c r="Q27" s="29" t="str">
        <f t="shared" si="3"/>
        <v>public String getStirnlampe(String port, String pin){System.out.println(transmit setStirnlampe: '+ this.getClass());}</v>
      </c>
    </row>
    <row r="28" spans="1:17" x14ac:dyDescent="0.35">
      <c r="A28" s="23" t="s">
        <v>427</v>
      </c>
      <c r="B28" s="23" t="s">
        <v>246</v>
      </c>
      <c r="C28" s="35" t="s">
        <v>376</v>
      </c>
      <c r="D28" s="36" t="str">
        <f>VLOOKUP(C28,[1]Verdrahtungsliste!$B$18:$N$254,13,FALSE)</f>
        <v>I</v>
      </c>
      <c r="E28" s="36">
        <f>VLOOKUP(C28,[1]Verdrahtungsliste!$B$18:$N$254,3,FALSE)</f>
        <v>0</v>
      </c>
      <c r="F28" s="24" t="s">
        <v>239</v>
      </c>
      <c r="G28" s="26" t="s">
        <v>242</v>
      </c>
      <c r="H28" s="24" t="s">
        <v>35</v>
      </c>
      <c r="I28" s="24" t="s">
        <v>50</v>
      </c>
      <c r="J28" s="24" t="s">
        <v>45</v>
      </c>
      <c r="K28" s="26" t="s">
        <v>250</v>
      </c>
      <c r="L28" s="26"/>
      <c r="M28" s="37" t="str">
        <f t="shared" si="0"/>
        <v>S316.2</v>
      </c>
      <c r="N28" s="37" t="str">
        <f>LOWER(C28&amp;Legende!$B$12&amp;D28&amp;Legende!$B$12&amp;E28&amp;Legende!$B$12&amp;H28&amp;Legende!$B$12&amp;I28&amp;Legende!$B$12&amp;J28&amp;Legende!$B$12&amp;Legende!$D$12&amp;Legende!$B$12&amp;Legende!$C$12)</f>
        <v>s316.2;i;0;schalter;stirnlampe;oben;?;#</v>
      </c>
      <c r="O28" s="29" t="str">
        <f t="shared" si="2"/>
        <v>messages.put("S316.2", "s316.2;i;0;schalter;stirnlampe;oben;?;#");</v>
      </c>
      <c r="P28" s="29" t="str">
        <f t="shared" si="1"/>
        <v>public void setStirnlampe(String port, String pin, String value){System.out.println("transmit setStirnlampe:"+ this.getClass());}</v>
      </c>
      <c r="Q28" s="29" t="str">
        <f t="shared" si="3"/>
        <v>public String getStirnlampe(String port, String pin){System.out.println(transmit setStirnlampe: '+ this.getClass());}</v>
      </c>
    </row>
    <row r="29" spans="1:17" x14ac:dyDescent="0.35">
      <c r="A29" s="23" t="s">
        <v>427</v>
      </c>
      <c r="B29" s="23" t="s">
        <v>246</v>
      </c>
      <c r="C29" s="35" t="s">
        <v>377</v>
      </c>
      <c r="D29" s="36" t="str">
        <f>VLOOKUP(C29,[1]Verdrahtungsliste!$B$18:$N$254,13,FALSE)</f>
        <v>I</v>
      </c>
      <c r="E29" s="36">
        <f>VLOOKUP(C29,[1]Verdrahtungsliste!$B$18:$N$254,3,FALSE)</f>
        <v>0</v>
      </c>
      <c r="F29" s="24" t="s">
        <v>453</v>
      </c>
      <c r="G29" s="26" t="s">
        <v>242</v>
      </c>
      <c r="H29" s="24" t="s">
        <v>35</v>
      </c>
      <c r="I29" s="24" t="s">
        <v>50</v>
      </c>
      <c r="J29" s="24" t="s">
        <v>256</v>
      </c>
      <c r="K29" s="26" t="s">
        <v>250</v>
      </c>
      <c r="L29" s="26"/>
      <c r="M29" s="37" t="str">
        <f t="shared" si="0"/>
        <v>S316.3</v>
      </c>
      <c r="N29" s="37" t="str">
        <f>LOWER(C29&amp;Legende!$B$12&amp;D29&amp;Legende!$B$12&amp;E29&amp;Legende!$B$12&amp;H29&amp;Legende!$B$12&amp;I29&amp;Legende!$B$12&amp;J29&amp;Legende!$B$12&amp;Legende!$D$12&amp;Legende!$B$12&amp;Legende!$C$12)</f>
        <v>s316.3;i;0;schalter;stirnlampe;rechts;?;#</v>
      </c>
      <c r="O29" s="29" t="str">
        <f t="shared" si="2"/>
        <v>messages.put("S316.3", "s316.3;i;0;schalter;stirnlampe;rechts;?;#");</v>
      </c>
      <c r="P29" s="29" t="str">
        <f t="shared" si="1"/>
        <v>public void setStirnlampe(String port, String pin, String value){System.out.println("transmit setStirnlampe:"+ this.getClass());}</v>
      </c>
      <c r="Q29" s="29" t="str">
        <f t="shared" si="3"/>
        <v>public String getStirnlampe(String port, String pin){System.out.println(transmit setStirnlampe: '+ this.getClass());}</v>
      </c>
    </row>
    <row r="30" spans="1:17" x14ac:dyDescent="0.35">
      <c r="A30" s="23" t="s">
        <v>427</v>
      </c>
      <c r="B30" s="23" t="s">
        <v>246</v>
      </c>
      <c r="C30" s="35" t="s">
        <v>378</v>
      </c>
      <c r="D30" s="36" t="str">
        <f>VLOOKUP(C30,[1]Verdrahtungsliste!$B$18:$N$254,13,FALSE)</f>
        <v/>
      </c>
      <c r="E30" s="36">
        <f>VLOOKUP(C30,[1]Verdrahtungsliste!$B$18:$N$254,3,FALSE)</f>
        <v>0</v>
      </c>
      <c r="F30" s="24" t="s">
        <v>6</v>
      </c>
      <c r="G30" s="26" t="s">
        <v>241</v>
      </c>
      <c r="H30" s="24" t="s">
        <v>35</v>
      </c>
      <c r="I30" s="24" t="s">
        <v>42</v>
      </c>
      <c r="J30" s="24" t="s">
        <v>46</v>
      </c>
      <c r="K30" s="26" t="s">
        <v>249</v>
      </c>
      <c r="L30" s="26"/>
      <c r="M30" s="37" t="str">
        <f t="shared" si="0"/>
        <v>S324</v>
      </c>
      <c r="N30" s="37" t="str">
        <f>LOWER(C30&amp;Legende!$B$12&amp;D30&amp;Legende!$B$12&amp;E30&amp;Legende!$B$12&amp;H30&amp;Legende!$B$12&amp;I30&amp;Legende!$B$12&amp;J30&amp;Legende!$B$12&amp;Legende!$D$12&amp;Legende!$B$12&amp;Legende!$C$12)</f>
        <v>s324;;0;schalter;beleuchtung;führerstand;?;#</v>
      </c>
      <c r="O30" s="29" t="str">
        <f t="shared" si="2"/>
        <v>messages.put("S324", "s324;;0;schalter;beleuchtung;führerstand;?;#");</v>
      </c>
      <c r="P30" s="29" t="str">
        <f t="shared" si="1"/>
        <v>public void setBeleuchtung(String port, String pin, String value){System.out.println("transmit setBeleuchtung:"+ this.getClass());}</v>
      </c>
      <c r="Q30" s="29" t="str">
        <f t="shared" si="3"/>
        <v>public String getBeleuchtung(String port, String pin){System.out.println(transmit setBeleuchtung: '+ this.getClass());}</v>
      </c>
    </row>
    <row r="31" spans="1:17" s="41" customFormat="1" x14ac:dyDescent="0.35">
      <c r="A31" s="26" t="s">
        <v>427</v>
      </c>
      <c r="B31" s="26" t="s">
        <v>246</v>
      </c>
      <c r="C31" s="35" t="s">
        <v>407</v>
      </c>
      <c r="D31" s="36" t="str">
        <f>VLOOKUP(C31,[1]Verdrahtungsliste!$B$18:$N$254,13,FALSE)</f>
        <v/>
      </c>
      <c r="E31" s="36">
        <f>VLOOKUP(C31,[1]Verdrahtungsliste!$B$18:$N$254,3,FALSE)</f>
        <v>0</v>
      </c>
      <c r="F31" s="24" t="s">
        <v>7</v>
      </c>
      <c r="G31" s="26" t="s">
        <v>443</v>
      </c>
      <c r="H31" s="24" t="s">
        <v>406</v>
      </c>
      <c r="I31" s="24" t="s">
        <v>42</v>
      </c>
      <c r="J31" s="24" t="s">
        <v>405</v>
      </c>
      <c r="K31" s="26" t="s">
        <v>249</v>
      </c>
      <c r="L31" s="26"/>
      <c r="M31" s="37" t="str">
        <f t="shared" si="0"/>
        <v>S333</v>
      </c>
      <c r="N31" s="37" t="str">
        <f>LOWER(C31&amp;Legende!$B$12&amp;D31&amp;Legende!$B$12&amp;E31&amp;Legende!$B$12&amp;H31&amp;Legende!$B$12&amp;I31&amp;Legende!$B$12&amp;J31&amp;Legende!$B$12&amp;Legende!$D$12&amp;Legende!$B$12&amp;Legende!$C$12)</f>
        <v>s333;;0;tastschalter;beleuchtung;instrumente;?;#</v>
      </c>
      <c r="O31" s="29" t="str">
        <f t="shared" si="2"/>
        <v>messages.put("S333", "s333;;0;tastschalter;beleuchtung;instrumente;?;#");</v>
      </c>
      <c r="P31" s="29" t="str">
        <f t="shared" si="1"/>
        <v>public void setBeleuchtung(String port, String pin, String value){System.out.println("transmit setBeleuchtung:"+ this.getClass());}</v>
      </c>
      <c r="Q31" s="29" t="str">
        <f t="shared" si="3"/>
        <v>public String getBeleuchtung(String port, String pin){System.out.println(transmit setBeleuchtung: '+ this.getClass());}</v>
      </c>
    </row>
    <row r="32" spans="1:17" s="41" customFormat="1" x14ac:dyDescent="0.35">
      <c r="A32" s="26" t="s">
        <v>427</v>
      </c>
      <c r="B32" s="26" t="s">
        <v>246</v>
      </c>
      <c r="C32" s="35" t="s">
        <v>439</v>
      </c>
      <c r="D32" s="36" t="str">
        <f>VLOOKUP(C32,[1]Verdrahtungsliste!$B$18:$N$254,13,FALSE)</f>
        <v>I</v>
      </c>
      <c r="E32" s="36">
        <f>VLOOKUP(C32,[1]Verdrahtungsliste!$B$18:$N$254,3,FALSE)</f>
        <v>0</v>
      </c>
      <c r="F32" s="24" t="s">
        <v>440</v>
      </c>
      <c r="G32" s="26" t="s">
        <v>441</v>
      </c>
      <c r="H32" s="24" t="s">
        <v>35</v>
      </c>
      <c r="I32" s="24" t="s">
        <v>502</v>
      </c>
      <c r="J32" s="24" t="s">
        <v>442</v>
      </c>
      <c r="K32" s="26" t="s">
        <v>249</v>
      </c>
      <c r="L32" s="26"/>
      <c r="M32" s="37" t="str">
        <f t="shared" si="0"/>
        <v>S235</v>
      </c>
      <c r="N32" s="37" t="str">
        <f>LOWER(C32&amp;Legende!$B$12&amp;D32&amp;Legende!$B$12&amp;E32&amp;Legende!$B$12&amp;H32&amp;Legende!$B$12&amp;I32&amp;Legende!$B$12&amp;J32&amp;Legende!$B$12&amp;Legende!$D$12&amp;Legende!$B$12&amp;Legende!$C$12)</f>
        <v>s235;i;0;schalter;sifa;pedal;?;#</v>
      </c>
      <c r="O32" s="29" t="str">
        <f t="shared" si="2"/>
        <v>messages.put("S235", "s235;i;0;schalter;sifa;pedal;?;#");</v>
      </c>
      <c r="P32" s="29" t="str">
        <f t="shared" si="1"/>
        <v>public void setSIFA(String port, String pin, String value){System.out.println("transmit setSIFA:"+ this.getClass());}</v>
      </c>
      <c r="Q32" s="29" t="str">
        <f t="shared" si="3"/>
        <v>public String getSIFA(String port, String pin){System.out.println(transmit setSIFA: '+ this.getClass());}</v>
      </c>
    </row>
    <row r="33" spans="1:17" x14ac:dyDescent="0.35">
      <c r="A33" s="26" t="s">
        <v>427</v>
      </c>
      <c r="B33" s="26" t="s">
        <v>246</v>
      </c>
      <c r="C33" s="35" t="s">
        <v>409</v>
      </c>
      <c r="D33" s="36" t="str">
        <f>VLOOKUP(C33,[1]Verdrahtungsliste!$B$18:$N$254,13,FALSE)</f>
        <v>I</v>
      </c>
      <c r="E33" s="36">
        <f>VLOOKUP(C33,[1]Verdrahtungsliste!$B$18:$N$254,3,FALSE)</f>
        <v>0</v>
      </c>
      <c r="F33" s="24" t="s">
        <v>32</v>
      </c>
      <c r="G33" s="26" t="s">
        <v>244</v>
      </c>
      <c r="H33" s="26" t="s">
        <v>379</v>
      </c>
      <c r="I33" s="26" t="s">
        <v>37</v>
      </c>
      <c r="J33" s="26" t="s">
        <v>410</v>
      </c>
      <c r="K33" s="26" t="s">
        <v>249</v>
      </c>
      <c r="L33" s="26"/>
      <c r="M33" s="37" t="str">
        <f t="shared" si="0"/>
        <v>W238_t</v>
      </c>
      <c r="N33" s="37" t="str">
        <f>LOWER(C33&amp;Legende!$B$12&amp;D33&amp;Legende!$B$12&amp;E33&amp;Legende!$B$12&amp;H33&amp;Legende!$B$12&amp;I33&amp;Legende!$B$12&amp;J33&amp;Legende!$B$12&amp;Legende!$D$12&amp;Legende!$B$12&amp;Legende!$C$12)</f>
        <v>w238_t;i;0;warntongeber;signum;tief;?;#</v>
      </c>
      <c r="O33" s="29" t="str">
        <f t="shared" si="2"/>
        <v>messages.put("W238_t", "w238_t;i;0;warntongeber;signum;tief;?;#");</v>
      </c>
      <c r="P33" s="29" t="str">
        <f t="shared" si="1"/>
        <v>public void setSignum(String port, String pin, String value){System.out.println("transmit setSignum:"+ this.getClass());}</v>
      </c>
      <c r="Q33" s="29" t="str">
        <f t="shared" si="3"/>
        <v>public String getSignum(String port, String pin){System.out.println(transmit setSignum: '+ this.getClass());}</v>
      </c>
    </row>
    <row r="34" spans="1:17" x14ac:dyDescent="0.35">
      <c r="A34" s="26" t="s">
        <v>427</v>
      </c>
      <c r="B34" s="26" t="s">
        <v>246</v>
      </c>
      <c r="C34" s="35" t="s">
        <v>408</v>
      </c>
      <c r="D34" s="36" t="str">
        <f>VLOOKUP(C34,[1]Verdrahtungsliste!$B$18:$N$254,13,FALSE)</f>
        <v>I</v>
      </c>
      <c r="E34" s="36">
        <f>VLOOKUP(C34,[1]Verdrahtungsliste!$B$18:$N$254,3,FALSE)</f>
        <v>0</v>
      </c>
      <c r="F34" s="24" t="s">
        <v>33</v>
      </c>
      <c r="G34" s="26" t="s">
        <v>245</v>
      </c>
      <c r="H34" s="26" t="s">
        <v>379</v>
      </c>
      <c r="I34" s="26" t="s">
        <v>37</v>
      </c>
      <c r="J34" s="26" t="s">
        <v>411</v>
      </c>
      <c r="K34" s="26" t="s">
        <v>249</v>
      </c>
      <c r="L34" s="26"/>
      <c r="M34" s="37" t="str">
        <f t="shared" si="0"/>
        <v>W238_h</v>
      </c>
      <c r="N34" s="37" t="str">
        <f>LOWER(C34&amp;Legende!$B$12&amp;D34&amp;Legende!$B$12&amp;E34&amp;Legende!$B$12&amp;H34&amp;Legende!$B$12&amp;I34&amp;Legende!$B$12&amp;J34&amp;Legende!$B$12&amp;Legende!$D$12&amp;Legende!$B$12&amp;Legende!$C$12)</f>
        <v>w238_h;i;0;warntongeber;signum;hoch;?;#</v>
      </c>
      <c r="O34" s="29" t="str">
        <f t="shared" si="2"/>
        <v>messages.put("W238_h", "w238_h;i;0;warntongeber;signum;hoch;?;#");</v>
      </c>
      <c r="P34" s="29" t="str">
        <f t="shared" si="1"/>
        <v>public void setSignum(String port, String pin, String value){System.out.println("transmit setSignum:"+ this.getClass());}</v>
      </c>
      <c r="Q34" s="29" t="str">
        <f t="shared" si="3"/>
        <v>public String getSignum(String port, String pin){System.out.println(transmit setSignum: '+ this.getClass());}</v>
      </c>
    </row>
    <row r="35" spans="1:17" x14ac:dyDescent="0.35">
      <c r="A35" s="26" t="s">
        <v>427</v>
      </c>
      <c r="B35" s="26" t="s">
        <v>246</v>
      </c>
      <c r="C35" s="35" t="s">
        <v>380</v>
      </c>
      <c r="D35" s="36" t="str">
        <f>VLOOKUP(C35,[1]Verdrahtungsliste!$B$18:$N$254,13,FALSE)</f>
        <v/>
      </c>
      <c r="E35" s="36">
        <f>VLOOKUP(C35,[1]Verdrahtungsliste!$B$18:$N$254,3,FALSE)</f>
        <v>0</v>
      </c>
      <c r="F35" s="24" t="s">
        <v>423</v>
      </c>
      <c r="G35" s="26" t="s">
        <v>424</v>
      </c>
      <c r="H35" s="26" t="s">
        <v>353</v>
      </c>
      <c r="I35" s="26" t="s">
        <v>445</v>
      </c>
      <c r="J35" s="26" t="s">
        <v>467</v>
      </c>
      <c r="K35" s="26" t="s">
        <v>249</v>
      </c>
      <c r="L35" s="26"/>
      <c r="M35" s="37" t="str">
        <f t="shared" si="0"/>
        <v>L317</v>
      </c>
      <c r="N35" s="37" t="str">
        <f>LOWER(C35&amp;Legende!$B$12&amp;D35&amp;Legende!$B$12&amp;E35&amp;Legende!$B$12&amp;H35&amp;Legende!$B$12&amp;I35&amp;Legende!$B$12&amp;J35&amp;Legende!$B$12&amp;Legende!$D$12&amp;Legende!$B$12&amp;Legende!$C$12)</f>
        <v>l317;;0;lampe;fernlicht;dienstbeleuchtung;?;#</v>
      </c>
      <c r="O35" s="29" t="str">
        <f t="shared" si="2"/>
        <v>messages.put("L317", "l317;;0;lampe;fernlicht;dienstbeleuchtung;?;#");</v>
      </c>
      <c r="P35" s="29" t="str">
        <f t="shared" si="1"/>
        <v>public void setFernlicht(String port, String pin, String value){System.out.println("transmit setFernlicht:"+ this.getClass());}</v>
      </c>
      <c r="Q35" s="29" t="str">
        <f t="shared" si="3"/>
        <v>public String getFernlicht(String port, String pin){System.out.println(transmit setFernlicht: '+ this.getClass());}</v>
      </c>
    </row>
    <row r="36" spans="1:17" x14ac:dyDescent="0.35">
      <c r="A36" s="26" t="s">
        <v>427</v>
      </c>
      <c r="B36" s="26" t="s">
        <v>246</v>
      </c>
      <c r="C36" s="35" t="s">
        <v>381</v>
      </c>
      <c r="D36" s="36" t="str">
        <f>VLOOKUP(C36,[1]Verdrahtungsliste!$B$18:$N$254,13,FALSE)</f>
        <v>I</v>
      </c>
      <c r="E36" s="36">
        <f>VLOOKUP(C36,[1]Verdrahtungsliste!$B$18:$N$254,3,FALSE)</f>
        <v>0</v>
      </c>
      <c r="F36" s="24" t="s">
        <v>15</v>
      </c>
      <c r="G36" s="26" t="s">
        <v>263</v>
      </c>
      <c r="H36" s="26" t="s">
        <v>353</v>
      </c>
      <c r="I36" s="26" t="s">
        <v>231</v>
      </c>
      <c r="J36" s="26" t="s">
        <v>468</v>
      </c>
      <c r="K36" s="26" t="s">
        <v>249</v>
      </c>
      <c r="L36" s="26"/>
      <c r="M36" s="37" t="str">
        <f t="shared" si="0"/>
        <v>L242b</v>
      </c>
      <c r="N36" s="37" t="str">
        <f>LOWER(C36&amp;Legende!$B$12&amp;D36&amp;Legende!$B$12&amp;E36&amp;Legende!$B$12&amp;H36&amp;Legende!$B$12&amp;I36&amp;Legende!$B$12&amp;J36&amp;Legende!$B$12&amp;Legende!$D$12&amp;Legende!$B$12&amp;Legende!$C$12)</f>
        <v>l242b;i;0;lampe;zugsicherung;warnung;?;#</v>
      </c>
      <c r="O36" s="29" t="str">
        <f t="shared" si="2"/>
        <v>messages.put("L242b", "l242b;i;0;lampe;zugsicherung;warnung;?;#");</v>
      </c>
      <c r="P36" s="29" t="str">
        <f t="shared" si="1"/>
        <v>public void setZugsicherung(String port, String pin, String value){System.out.println("transmit setZugsicherung:"+ this.getClass());}</v>
      </c>
      <c r="Q36" s="29" t="str">
        <f t="shared" si="3"/>
        <v>public String getZugsicherung(String port, String pin){System.out.println(transmit setZugsicherung: '+ this.getClass());}</v>
      </c>
    </row>
    <row r="37" spans="1:17" x14ac:dyDescent="0.35">
      <c r="A37" s="26" t="s">
        <v>427</v>
      </c>
      <c r="B37" s="26" t="s">
        <v>246</v>
      </c>
      <c r="C37" s="35" t="s">
        <v>382</v>
      </c>
      <c r="D37" s="36" t="str">
        <f>VLOOKUP(C37,[1]Verdrahtungsliste!$B$18:$N$254,13,FALSE)</f>
        <v>I</v>
      </c>
      <c r="E37" s="36">
        <f>VLOOKUP(C37,[1]Verdrahtungsliste!$B$18:$N$254,3,FALSE)</f>
        <v>0</v>
      </c>
      <c r="F37" s="24" t="s">
        <v>16</v>
      </c>
      <c r="G37" s="26" t="s">
        <v>264</v>
      </c>
      <c r="H37" s="26" t="s">
        <v>353</v>
      </c>
      <c r="I37" s="26" t="s">
        <v>231</v>
      </c>
      <c r="J37" s="26" t="s">
        <v>469</v>
      </c>
      <c r="K37" s="26" t="s">
        <v>249</v>
      </c>
      <c r="L37" s="26"/>
      <c r="M37" s="37" t="str">
        <f t="shared" si="0"/>
        <v>L242a</v>
      </c>
      <c r="N37" s="37" t="str">
        <f>LOWER(C37&amp;Legende!$B$12&amp;D37&amp;Legende!$B$12&amp;E37&amp;Legende!$B$12&amp;H37&amp;Legende!$B$12&amp;I37&amp;Legende!$B$12&amp;J37&amp;Legende!$B$12&amp;Legende!$D$12&amp;Legende!$B$12&amp;Legende!$C$12)</f>
        <v>l242a;i;0;lampe;zugsicherung;halt;?;#</v>
      </c>
      <c r="O37" s="29" t="str">
        <f t="shared" si="2"/>
        <v>messages.put("L242a", "l242a;i;0;lampe;zugsicherung;halt;?;#");</v>
      </c>
      <c r="P37" s="29" t="str">
        <f t="shared" si="1"/>
        <v>public void setZugsicherung(String port, String pin, String value){System.out.println("transmit setZugsicherung:"+ this.getClass());}</v>
      </c>
      <c r="Q37" s="29" t="str">
        <f t="shared" si="3"/>
        <v>public String getZugsicherung(String port, String pin){System.out.println(transmit setZugsicherung: '+ this.getClass());}</v>
      </c>
    </row>
    <row r="38" spans="1:17" x14ac:dyDescent="0.35">
      <c r="A38" s="26" t="s">
        <v>427</v>
      </c>
      <c r="B38" s="26" t="s">
        <v>246</v>
      </c>
      <c r="C38" s="35" t="s">
        <v>388</v>
      </c>
      <c r="D38" s="36" t="str">
        <f>VLOOKUP(C38,[1]Verdrahtungsliste!$B$18:$N$254,13,FALSE)</f>
        <v/>
      </c>
      <c r="E38" s="36">
        <f>VLOOKUP(C38,[1]Verdrahtungsliste!$B$18:$N$254,3,FALSE)</f>
        <v>0</v>
      </c>
      <c r="F38" s="24" t="s">
        <v>17</v>
      </c>
      <c r="G38" s="26" t="s">
        <v>265</v>
      </c>
      <c r="H38" s="26" t="s">
        <v>461</v>
      </c>
      <c r="I38" s="26" t="s">
        <v>465</v>
      </c>
      <c r="J38" s="26" t="s">
        <v>470</v>
      </c>
      <c r="K38" s="26" t="s">
        <v>471</v>
      </c>
      <c r="L38" s="26"/>
      <c r="M38" s="37" t="str">
        <f t="shared" ref="M38:M69" si="4">C38</f>
        <v>D94m</v>
      </c>
      <c r="N38" s="37" t="str">
        <f>LOWER(C38&amp;Legende!$B$12&amp;D38&amp;Legende!$B$12&amp;E38&amp;Legende!$B$12&amp;H38&amp;Legende!$B$12&amp;I38&amp;Legende!$B$12&amp;J38&amp;Legende!$B$12&amp;Legende!$D$12&amp;Legende!$B$12&amp;Legende!$C$12)</f>
        <v>d94m;;0;analoganzeige;lzb;weganzeige;?;#</v>
      </c>
      <c r="O38" s="29" t="str">
        <f t="shared" si="2"/>
        <v>messages.put("D94m", "d94m;;0;analoganzeige;lzb;weganzeige;?;#");</v>
      </c>
      <c r="P38" s="29" t="str">
        <f t="shared" ref="P38:P60" si="5">"public void set"&amp;$I38&amp;"(String port, String pin, String value){System.out.println(""transmit set"&amp;$I38&amp;":"&amp;"""+ this.getClass());}"</f>
        <v>public void setLZB(String port, String pin, String value){System.out.println("transmit setLZB:"+ this.getClass());}</v>
      </c>
      <c r="Q38" s="29" t="str">
        <f t="shared" si="3"/>
        <v>public String getLZB(String port, String pin){System.out.println(transmit setLZB: '+ this.getClass());}</v>
      </c>
    </row>
    <row r="39" spans="1:17" x14ac:dyDescent="0.35">
      <c r="A39" s="26" t="s">
        <v>427</v>
      </c>
      <c r="B39" s="26" t="s">
        <v>246</v>
      </c>
      <c r="C39" s="35" t="s">
        <v>463</v>
      </c>
      <c r="D39" s="36" t="str">
        <f>VLOOKUP(C39,[1]Verdrahtungsliste!$B$18:$N$254,13,FALSE)</f>
        <v/>
      </c>
      <c r="E39" s="36">
        <f>VLOOKUP(C39,[1]Verdrahtungsliste!$B$18:$N$254,3,FALSE)</f>
        <v>0</v>
      </c>
      <c r="F39" s="24" t="s">
        <v>18</v>
      </c>
      <c r="G39" s="26" t="s">
        <v>510</v>
      </c>
      <c r="H39" s="26" t="s">
        <v>462</v>
      </c>
      <c r="I39" s="26" t="s">
        <v>465</v>
      </c>
      <c r="J39" s="26" t="s">
        <v>472</v>
      </c>
      <c r="K39" s="26" t="s">
        <v>479</v>
      </c>
      <c r="L39" s="26"/>
      <c r="M39" s="37" t="str">
        <f t="shared" si="4"/>
        <v>D94LZB_Z5</v>
      </c>
      <c r="N39" s="37" t="str">
        <f>LOWER(C39&amp;Legende!$B$12&amp;D39&amp;Legende!$B$12&amp;E39&amp;Legende!$B$12&amp;H39&amp;Legende!$B$12&amp;I39&amp;Legende!$B$12&amp;J39&amp;Legende!$B$12&amp;Legende!$D$12&amp;Legende!$B$12&amp;Legende!$C$12)</f>
        <v>d94lzb_z5;;0;ziffernanzeige;lzb;digitalanzeige;?;#</v>
      </c>
      <c r="O39" s="29" t="str">
        <f t="shared" si="2"/>
        <v>messages.put("D94LZB_Z5", "d94lzb_z5;;0;ziffernanzeige;lzb;digitalanzeige;?;#");</v>
      </c>
      <c r="P39" s="29" t="str">
        <f t="shared" si="5"/>
        <v>public void setLZB(String port, String pin, String value){System.out.println("transmit setLZB:"+ this.getClass());}</v>
      </c>
      <c r="Q39" s="29" t="str">
        <f t="shared" ref="Q39:Q60" si="6">"public String get"&amp;$I39&amp;"(String port, String pin){System.out.println(transmit set"&amp;$I39&amp;": '+ this.getClass());}"</f>
        <v>public String getLZB(String port, String pin){System.out.println(transmit setLZB: '+ this.getClass());}</v>
      </c>
    </row>
    <row r="40" spans="1:17" x14ac:dyDescent="0.35">
      <c r="A40" s="26" t="s">
        <v>427</v>
      </c>
      <c r="B40" s="26" t="s">
        <v>246</v>
      </c>
      <c r="C40" s="35" t="s">
        <v>464</v>
      </c>
      <c r="D40" s="36" t="str">
        <f>VLOOKUP(C40,[1]Verdrahtungsliste!$B$18:$N$254,13,FALSE)</f>
        <v/>
      </c>
      <c r="E40" s="36">
        <f>VLOOKUP(C40,[1]Verdrahtungsliste!$B$18:$N$254,3,FALSE)</f>
        <v>0</v>
      </c>
      <c r="F40" s="24" t="s">
        <v>19</v>
      </c>
      <c r="G40" s="26" t="s">
        <v>510</v>
      </c>
      <c r="H40" s="26" t="s">
        <v>462</v>
      </c>
      <c r="I40" s="26" t="s">
        <v>465</v>
      </c>
      <c r="J40" s="26" t="s">
        <v>472</v>
      </c>
      <c r="K40" s="26" t="s">
        <v>480</v>
      </c>
      <c r="L40" s="26"/>
      <c r="M40" s="37" t="str">
        <f t="shared" si="4"/>
        <v>D94LZB_Z3</v>
      </c>
      <c r="N40" s="37" t="str">
        <f>LOWER(C40&amp;Legende!$B$12&amp;D40&amp;Legende!$B$12&amp;E40&amp;Legende!$B$12&amp;H40&amp;Legende!$B$12&amp;I40&amp;Legende!$B$12&amp;J40&amp;Legende!$B$12&amp;Legende!$D$12&amp;Legende!$B$12&amp;Legende!$C$12)</f>
        <v>d94lzb_z3;;0;ziffernanzeige;lzb;digitalanzeige;?;#</v>
      </c>
      <c r="O40" s="29" t="str">
        <f t="shared" si="2"/>
        <v>messages.put("D94LZB_Z3", "d94lzb_z3;;0;ziffernanzeige;lzb;digitalanzeige;?;#");</v>
      </c>
      <c r="P40" s="29" t="str">
        <f t="shared" si="5"/>
        <v>public void setLZB(String port, String pin, String value){System.out.println("transmit setLZB:"+ this.getClass());}</v>
      </c>
      <c r="Q40" s="29" t="str">
        <f t="shared" si="6"/>
        <v>public String getLZB(String port, String pin){System.out.println(transmit setLZB: '+ this.getClass());}</v>
      </c>
    </row>
    <row r="41" spans="1:17" x14ac:dyDescent="0.35">
      <c r="A41" s="26" t="s">
        <v>427</v>
      </c>
      <c r="B41" s="26" t="s">
        <v>246</v>
      </c>
      <c r="C41" s="35" t="s">
        <v>383</v>
      </c>
      <c r="D41" s="36" t="str">
        <f>VLOOKUP(C41,[1]Verdrahtungsliste!$B$18:$N$254,13,FALSE)</f>
        <v/>
      </c>
      <c r="E41" s="36">
        <f>VLOOKUP(C41,[1]Verdrahtungsliste!$B$18:$N$254,3,FALSE)</f>
        <v>0</v>
      </c>
      <c r="F41" s="24" t="s">
        <v>20</v>
      </c>
      <c r="G41" s="26" t="s">
        <v>510</v>
      </c>
      <c r="H41" s="26" t="s">
        <v>353</v>
      </c>
      <c r="I41" s="26" t="s">
        <v>465</v>
      </c>
      <c r="J41" s="26" t="s">
        <v>473</v>
      </c>
      <c r="K41" s="26" t="s">
        <v>249</v>
      </c>
      <c r="L41" s="26"/>
      <c r="M41" s="37" t="str">
        <f t="shared" si="4"/>
        <v>L94_LZB_r</v>
      </c>
      <c r="N41" s="37" t="str">
        <f>LOWER(C41&amp;Legende!$B$12&amp;D41&amp;Legende!$B$12&amp;E41&amp;Legende!$B$12&amp;H41&amp;Legende!$B$12&amp;I41&amp;Legende!$B$12&amp;J41&amp;Legende!$B$12&amp;Legende!$D$12&amp;Legende!$B$12&amp;Legende!$C$12)</f>
        <v>l94_lzb_r;;0;lampe;lzb;anzeige ;?;#</v>
      </c>
      <c r="O41" s="29" t="str">
        <f t="shared" si="2"/>
        <v>messages.put("L94_LZB_r", "l94_lzb_r;;0;lampe;lzb;anzeige ;?;#");</v>
      </c>
      <c r="P41" s="29" t="str">
        <f t="shared" si="5"/>
        <v>public void setLZB(String port, String pin, String value){System.out.println("transmit setLZB:"+ this.getClass());}</v>
      </c>
      <c r="Q41" s="29" t="str">
        <f t="shared" si="6"/>
        <v>public String getLZB(String port, String pin){System.out.println(transmit setLZB: '+ this.getClass());}</v>
      </c>
    </row>
    <row r="42" spans="1:17" x14ac:dyDescent="0.35">
      <c r="A42" s="26" t="s">
        <v>427</v>
      </c>
      <c r="B42" s="26" t="s">
        <v>246</v>
      </c>
      <c r="C42" s="35" t="s">
        <v>384</v>
      </c>
      <c r="D42" s="36" t="str">
        <f>VLOOKUP(C42,[1]Verdrahtungsliste!$B$18:$N$254,13,FALSE)</f>
        <v/>
      </c>
      <c r="E42" s="36">
        <f>VLOOKUP(C42,[1]Verdrahtungsliste!$B$18:$N$254,3,FALSE)</f>
        <v>0</v>
      </c>
      <c r="F42" s="24" t="s">
        <v>21</v>
      </c>
      <c r="G42" s="26" t="s">
        <v>510</v>
      </c>
      <c r="H42" s="26" t="s">
        <v>353</v>
      </c>
      <c r="I42" s="26" t="s">
        <v>465</v>
      </c>
      <c r="J42" s="26" t="s">
        <v>473</v>
      </c>
      <c r="K42" s="26" t="s">
        <v>249</v>
      </c>
      <c r="L42" s="26"/>
      <c r="M42" s="37" t="str">
        <f t="shared" si="4"/>
        <v>L94_LZB_gr</v>
      </c>
      <c r="N42" s="37" t="str">
        <f>LOWER(C42&amp;Legende!$B$12&amp;D42&amp;Legende!$B$12&amp;E42&amp;Legende!$B$12&amp;H42&amp;Legende!$B$12&amp;I42&amp;Legende!$B$12&amp;J42&amp;Legende!$B$12&amp;Legende!$D$12&amp;Legende!$B$12&amp;Legende!$C$12)</f>
        <v>l94_lzb_gr;;0;lampe;lzb;anzeige ;?;#</v>
      </c>
      <c r="O42" s="29" t="str">
        <f t="shared" si="2"/>
        <v>messages.put("L94_LZB_gr", "l94_lzb_gr;;0;lampe;lzb;anzeige ;?;#");</v>
      </c>
      <c r="P42" s="29" t="str">
        <f t="shared" si="5"/>
        <v>public void setLZB(String port, String pin, String value){System.out.println("transmit setLZB:"+ this.getClass());}</v>
      </c>
      <c r="Q42" s="29" t="str">
        <f t="shared" si="6"/>
        <v>public String getLZB(String port, String pin){System.out.println(transmit setLZB: '+ this.getClass());}</v>
      </c>
    </row>
    <row r="43" spans="1:17" x14ac:dyDescent="0.35">
      <c r="A43" s="26" t="s">
        <v>427</v>
      </c>
      <c r="B43" s="26" t="s">
        <v>246</v>
      </c>
      <c r="C43" s="35" t="s">
        <v>385</v>
      </c>
      <c r="D43" s="36" t="str">
        <f>VLOOKUP(C43,[1]Verdrahtungsliste!$B$18:$N$254,13,FALSE)</f>
        <v/>
      </c>
      <c r="E43" s="36">
        <f>VLOOKUP(C43,[1]Verdrahtungsliste!$B$18:$N$254,3,FALSE)</f>
        <v>0</v>
      </c>
      <c r="F43" s="24" t="s">
        <v>22</v>
      </c>
      <c r="G43" s="26" t="s">
        <v>510</v>
      </c>
      <c r="H43" s="26" t="s">
        <v>353</v>
      </c>
      <c r="I43" s="26" t="s">
        <v>465</v>
      </c>
      <c r="J43" s="26" t="s">
        <v>473</v>
      </c>
      <c r="K43" s="26" t="s">
        <v>249</v>
      </c>
      <c r="L43" s="26"/>
      <c r="M43" s="37" t="str">
        <f t="shared" si="4"/>
        <v>L94_LZB_gb</v>
      </c>
      <c r="N43" s="37" t="str">
        <f>LOWER(C43&amp;Legende!$B$12&amp;D43&amp;Legende!$B$12&amp;E43&amp;Legende!$B$12&amp;H43&amp;Legende!$B$12&amp;I43&amp;Legende!$B$12&amp;J43&amp;Legende!$B$12&amp;Legende!$D$12&amp;Legende!$B$12&amp;Legende!$C$12)</f>
        <v>l94_lzb_gb;;0;lampe;lzb;anzeige ;?;#</v>
      </c>
      <c r="O43" s="29" t="str">
        <f t="shared" si="2"/>
        <v>messages.put("L94_LZB_gb", "l94_lzb_gb;;0;lampe;lzb;anzeige ;?;#");</v>
      </c>
      <c r="P43" s="29" t="str">
        <f t="shared" si="5"/>
        <v>public void setLZB(String port, String pin, String value){System.out.println("transmit setLZB:"+ this.getClass());}</v>
      </c>
      <c r="Q43" s="29" t="str">
        <f t="shared" si="6"/>
        <v>public String getLZB(String port, String pin){System.out.println(transmit setLZB: '+ this.getClass());}</v>
      </c>
    </row>
    <row r="44" spans="1:17" x14ac:dyDescent="0.35">
      <c r="A44" s="26" t="s">
        <v>427</v>
      </c>
      <c r="B44" s="26" t="s">
        <v>246</v>
      </c>
      <c r="C44" s="35" t="s">
        <v>386</v>
      </c>
      <c r="D44" s="36" t="str">
        <f>VLOOKUP(C44,[1]Verdrahtungsliste!$B$18:$N$254,13,FALSE)</f>
        <v/>
      </c>
      <c r="E44" s="36">
        <f>VLOOKUP(C44,[1]Verdrahtungsliste!$B$18:$N$254,3,FALSE)</f>
        <v>0</v>
      </c>
      <c r="F44" s="24" t="s">
        <v>23</v>
      </c>
      <c r="G44" s="26" t="s">
        <v>510</v>
      </c>
      <c r="H44" s="26" t="s">
        <v>353</v>
      </c>
      <c r="I44" s="26" t="s">
        <v>465</v>
      </c>
      <c r="J44" s="26" t="s">
        <v>473</v>
      </c>
      <c r="K44" s="26" t="s">
        <v>249</v>
      </c>
      <c r="L44" s="26"/>
      <c r="M44" s="37" t="str">
        <f t="shared" si="4"/>
        <v>L94_LZB_w</v>
      </c>
      <c r="N44" s="37" t="str">
        <f>LOWER(C44&amp;Legende!$B$12&amp;D44&amp;Legende!$B$12&amp;E44&amp;Legende!$B$12&amp;H44&amp;Legende!$B$12&amp;I44&amp;Legende!$B$12&amp;J44&amp;Legende!$B$12&amp;Legende!$D$12&amp;Legende!$B$12&amp;Legende!$C$12)</f>
        <v>l94_lzb_w;;0;lampe;lzb;anzeige ;?;#</v>
      </c>
      <c r="O44" s="29" t="str">
        <f t="shared" si="2"/>
        <v>messages.put("L94_LZB_w", "l94_lzb_w;;0;lampe;lzb;anzeige ;?;#");</v>
      </c>
      <c r="P44" s="29" t="str">
        <f t="shared" si="5"/>
        <v>public void setLZB(String port, String pin, String value){System.out.println("transmit setLZB:"+ this.getClass());}</v>
      </c>
      <c r="Q44" s="29" t="str">
        <f t="shared" si="6"/>
        <v>public String getLZB(String port, String pin){System.out.println(transmit setLZB: '+ this.getClass());}</v>
      </c>
    </row>
    <row r="45" spans="1:17" x14ac:dyDescent="0.35">
      <c r="A45" s="26" t="s">
        <v>427</v>
      </c>
      <c r="B45" s="26" t="s">
        <v>246</v>
      </c>
      <c r="C45" s="35" t="s">
        <v>387</v>
      </c>
      <c r="D45" s="36" t="str">
        <f>VLOOKUP(C45,[1]Verdrahtungsliste!$B$18:$N$254,13,FALSE)</f>
        <v/>
      </c>
      <c r="E45" s="36">
        <f>VLOOKUP(C45,[1]Verdrahtungsliste!$B$18:$N$254,3,FALSE)</f>
        <v>0</v>
      </c>
      <c r="F45" s="24" t="s">
        <v>24</v>
      </c>
      <c r="G45" s="26" t="s">
        <v>266</v>
      </c>
      <c r="H45" s="26" t="s">
        <v>447</v>
      </c>
      <c r="I45" s="26" t="s">
        <v>474</v>
      </c>
      <c r="J45" s="26" t="s">
        <v>475</v>
      </c>
      <c r="K45" s="26" t="s">
        <v>481</v>
      </c>
      <c r="L45" s="26"/>
      <c r="M45" s="37" t="str">
        <f t="shared" si="4"/>
        <v>A74</v>
      </c>
      <c r="N45" s="37" t="str">
        <f>LOWER(C45&amp;Legende!$B$12&amp;D45&amp;Legende!$B$12&amp;E45&amp;Legende!$B$12&amp;H45&amp;Legende!$B$12&amp;I45&amp;Legende!$B$12&amp;J45&amp;Legende!$B$12&amp;Legende!$D$12&amp;Legende!$B$12&amp;Legende!$C$12)</f>
        <v>a74;;0;analog-instrument;spannung;fahrdraht;?;#</v>
      </c>
      <c r="O45" s="29" t="str">
        <f t="shared" si="2"/>
        <v>messages.put("A74", "a74;;0;analog-instrument;spannung;fahrdraht;?;#");</v>
      </c>
      <c r="P45" s="29" t="str">
        <f t="shared" si="5"/>
        <v>public void setSpannung(String port, String pin, String value){System.out.println("transmit setSpannung:"+ this.getClass());}</v>
      </c>
      <c r="Q45" s="29" t="str">
        <f t="shared" si="6"/>
        <v>public String getSpannung(String port, String pin){System.out.println(transmit setSpannung: '+ this.getClass());}</v>
      </c>
    </row>
    <row r="46" spans="1:17" x14ac:dyDescent="0.35">
      <c r="A46" s="26" t="s">
        <v>427</v>
      </c>
      <c r="B46" s="26" t="s">
        <v>246</v>
      </c>
      <c r="C46" s="35" t="s">
        <v>389</v>
      </c>
      <c r="D46" s="36" t="str">
        <f>VLOOKUP(C46,[1]Verdrahtungsliste!$B$18:$N$254,13,FALSE)</f>
        <v/>
      </c>
      <c r="E46" s="36">
        <f>VLOOKUP(C46,[1]Verdrahtungsliste!$B$18:$N$254,3,FALSE)</f>
        <v>0</v>
      </c>
      <c r="F46" s="24" t="s">
        <v>25</v>
      </c>
      <c r="G46" s="26" t="s">
        <v>482</v>
      </c>
      <c r="H46" s="26" t="s">
        <v>447</v>
      </c>
      <c r="I46" s="26" t="s">
        <v>476</v>
      </c>
      <c r="J46" s="26" t="s">
        <v>477</v>
      </c>
      <c r="K46" s="26" t="s">
        <v>487</v>
      </c>
      <c r="L46" s="26"/>
      <c r="M46" s="37" t="str">
        <f t="shared" si="4"/>
        <v>A79</v>
      </c>
      <c r="N46" s="37" t="str">
        <f>LOWER(C46&amp;Legende!$B$12&amp;D46&amp;Legende!$B$12&amp;E46&amp;Legende!$B$12&amp;H46&amp;Legende!$B$12&amp;I46&amp;Legende!$B$12&amp;J46&amp;Legende!$B$12&amp;Legende!$D$12&amp;Legende!$B$12&amp;Legende!$C$12)</f>
        <v>a79;;0;analog-instrument;strom;i_max;?;#</v>
      </c>
      <c r="O46" s="29" t="str">
        <f t="shared" si="2"/>
        <v>messages.put("A79", "a79;;0;analog-instrument;strom;i_max;?;#");</v>
      </c>
      <c r="P46" s="29" t="str">
        <f t="shared" si="5"/>
        <v>public void setStrom(String port, String pin, String value){System.out.println("transmit setStrom:"+ this.getClass());}</v>
      </c>
      <c r="Q46" s="29" t="str">
        <f t="shared" si="6"/>
        <v>public String getStrom(String port, String pin){System.out.println(transmit setStrom: '+ this.getClass());}</v>
      </c>
    </row>
    <row r="47" spans="1:17" x14ac:dyDescent="0.35">
      <c r="A47" s="26" t="s">
        <v>427</v>
      </c>
      <c r="B47" s="26" t="s">
        <v>246</v>
      </c>
      <c r="C47" s="35" t="s">
        <v>390</v>
      </c>
      <c r="D47" s="36" t="str">
        <f>VLOOKUP(C47,[1]Verdrahtungsliste!$B$18:$N$254,13,FALSE)</f>
        <v/>
      </c>
      <c r="E47" s="36">
        <f>VLOOKUP(C47,[1]Verdrahtungsliste!$B$18:$N$254,3,FALSE)</f>
        <v>0</v>
      </c>
      <c r="F47" s="24" t="s">
        <v>26</v>
      </c>
      <c r="G47" s="26" t="s">
        <v>483</v>
      </c>
      <c r="H47" s="26" t="s">
        <v>447</v>
      </c>
      <c r="I47" s="26" t="s">
        <v>476</v>
      </c>
      <c r="J47" s="26" t="s">
        <v>478</v>
      </c>
      <c r="K47" s="26" t="s">
        <v>488</v>
      </c>
      <c r="L47" s="26"/>
      <c r="M47" s="37" t="str">
        <f t="shared" si="4"/>
        <v>A79.1</v>
      </c>
      <c r="N47" s="37" t="str">
        <f>LOWER(C47&amp;Legende!$B$12&amp;D47&amp;Legende!$B$12&amp;E47&amp;Legende!$B$12&amp;H47&amp;Legende!$B$12&amp;I47&amp;Legende!$B$12&amp;J47&amp;Legende!$B$12&amp;Legende!$D$12&amp;Legende!$B$12&amp;Legende!$C$12)</f>
        <v>a79.1;;0;analog-instrument;strom;i_delta;?;#</v>
      </c>
      <c r="O47" s="29" t="str">
        <f t="shared" si="2"/>
        <v>messages.put("A79.1", "a79.1;;0;analog-instrument;strom;i_delta;?;#");</v>
      </c>
      <c r="P47" s="29" t="str">
        <f t="shared" si="5"/>
        <v>public void setStrom(String port, String pin, String value){System.out.println("transmit setStrom:"+ this.getClass());}</v>
      </c>
      <c r="Q47" s="29" t="str">
        <f t="shared" si="6"/>
        <v>public String getStrom(String port, String pin){System.out.println(transmit setStrom: '+ this.getClass());}</v>
      </c>
    </row>
    <row r="48" spans="1:17" s="44" customFormat="1" x14ac:dyDescent="0.35">
      <c r="A48" s="27" t="s">
        <v>427</v>
      </c>
      <c r="B48" s="27" t="s">
        <v>246</v>
      </c>
      <c r="C48" s="42" t="s">
        <v>391</v>
      </c>
      <c r="D48" s="36" t="str">
        <f>VLOOKUP(C48,[1]Verdrahtungsliste!$B$18:$N$254,13,FALSE)</f>
        <v/>
      </c>
      <c r="E48" s="36">
        <f>VLOOKUP(C48,[1]Verdrahtungsliste!$B$18:$N$254,3,FALSE)</f>
        <v>0</v>
      </c>
      <c r="F48" s="43" t="s">
        <v>27</v>
      </c>
      <c r="G48" s="27" t="s">
        <v>348</v>
      </c>
      <c r="H48" s="27"/>
      <c r="I48" s="27"/>
      <c r="J48" s="27"/>
      <c r="K48" s="27"/>
      <c r="L48" s="27"/>
      <c r="M48" s="37" t="str">
        <f t="shared" si="4"/>
        <v>P13c_HB</v>
      </c>
      <c r="N48" s="37" t="str">
        <f>LOWER(C48&amp;Legende!$B$12&amp;D48&amp;Legende!$B$12&amp;E48&amp;Legende!$B$12&amp;H48&amp;Legende!$B$12&amp;I48&amp;Legende!$B$12&amp;J48&amp;Legende!$B$12&amp;Legende!$D$12&amp;Legende!$B$12&amp;Legende!$C$12)</f>
        <v>p13c_hb;;0;;;;?;#</v>
      </c>
      <c r="O48" s="29" t="str">
        <f t="shared" si="2"/>
        <v>messages.put("P13c_HB", "p13c_hb;;0;;;;?;#");</v>
      </c>
      <c r="P48" s="29" t="str">
        <f t="shared" si="5"/>
        <v>public void set(String port, String pin, String value){System.out.println("transmit set:"+ this.getClass());}</v>
      </c>
      <c r="Q48" s="29" t="str">
        <f t="shared" si="6"/>
        <v>public String get(String port, String pin){System.out.println(transmit set: '+ this.getClass());}</v>
      </c>
    </row>
    <row r="49" spans="1:17" s="44" customFormat="1" x14ac:dyDescent="0.35">
      <c r="A49" s="27" t="s">
        <v>427</v>
      </c>
      <c r="B49" s="27" t="s">
        <v>246</v>
      </c>
      <c r="C49" s="42" t="s">
        <v>392</v>
      </c>
      <c r="D49" s="36" t="str">
        <f>VLOOKUP(C49,[1]Verdrahtungsliste!$B$18:$N$254,13,FALSE)</f>
        <v/>
      </c>
      <c r="E49" s="36">
        <f>VLOOKUP(C49,[1]Verdrahtungsliste!$B$18:$N$254,3,FALSE)</f>
        <v>0</v>
      </c>
      <c r="F49" s="43" t="s">
        <v>28</v>
      </c>
      <c r="G49" s="27" t="s">
        <v>267</v>
      </c>
      <c r="H49" s="27"/>
      <c r="I49" s="27"/>
      <c r="J49" s="27"/>
      <c r="K49" s="27"/>
      <c r="L49" s="27"/>
      <c r="M49" s="37" t="str">
        <f t="shared" si="4"/>
        <v>P13c_HL</v>
      </c>
      <c r="N49" s="37" t="str">
        <f>LOWER(C49&amp;Legende!$B$12&amp;D49&amp;Legende!$B$12&amp;E49&amp;Legende!$B$12&amp;H49&amp;Legende!$B$12&amp;I49&amp;Legende!$B$12&amp;J49&amp;Legende!$B$12&amp;Legende!$D$12&amp;Legende!$B$12&amp;Legende!$C$12)</f>
        <v>p13c_hl;;0;;;;?;#</v>
      </c>
      <c r="O49" s="29" t="str">
        <f t="shared" si="2"/>
        <v>messages.put("P13c_HL", "p13c_hl;;0;;;;?;#");</v>
      </c>
      <c r="P49" s="29" t="str">
        <f t="shared" si="5"/>
        <v>public void set(String port, String pin, String value){System.out.println("transmit set:"+ this.getClass());}</v>
      </c>
      <c r="Q49" s="29" t="str">
        <f t="shared" si="6"/>
        <v>public String get(String port, String pin){System.out.println(transmit set: '+ this.getClass());}</v>
      </c>
    </row>
    <row r="50" spans="1:17" s="44" customFormat="1" x14ac:dyDescent="0.35">
      <c r="A50" s="27" t="s">
        <v>427</v>
      </c>
      <c r="B50" s="27" t="s">
        <v>246</v>
      </c>
      <c r="C50" s="42" t="s">
        <v>393</v>
      </c>
      <c r="D50" s="36" t="str">
        <f>VLOOKUP(C50,[1]Verdrahtungsliste!$B$18:$N$254,13,FALSE)</f>
        <v/>
      </c>
      <c r="E50" s="36">
        <f>VLOOKUP(C50,[1]Verdrahtungsliste!$B$18:$N$254,3,FALSE)</f>
        <v>0</v>
      </c>
      <c r="F50" s="43" t="s">
        <v>29</v>
      </c>
      <c r="G50" s="27" t="s">
        <v>268</v>
      </c>
      <c r="H50" s="27"/>
      <c r="I50" s="27"/>
      <c r="J50" s="27"/>
      <c r="K50" s="27"/>
      <c r="L50" s="27"/>
      <c r="M50" s="37" t="str">
        <f t="shared" si="4"/>
        <v>P13c_BZ</v>
      </c>
      <c r="N50" s="37" t="str">
        <f>LOWER(C50&amp;Legende!$B$12&amp;D50&amp;Legende!$B$12&amp;E50&amp;Legende!$B$12&amp;H50&amp;Legende!$B$12&amp;I50&amp;Legende!$B$12&amp;J50&amp;Legende!$B$12&amp;Legende!$D$12&amp;Legende!$B$12&amp;Legende!$C$12)</f>
        <v>p13c_bz;;0;;;;?;#</v>
      </c>
      <c r="O50" s="29" t="str">
        <f t="shared" si="2"/>
        <v>messages.put("P13c_BZ", "p13c_bz;;0;;;;?;#");</v>
      </c>
      <c r="P50" s="29" t="str">
        <f t="shared" si="5"/>
        <v>public void set(String port, String pin, String value){System.out.println("transmit set:"+ this.getClass());}</v>
      </c>
      <c r="Q50" s="29" t="str">
        <f t="shared" si="6"/>
        <v>public String get(String port, String pin){System.out.println(transmit set: '+ this.getClass());}</v>
      </c>
    </row>
    <row r="51" spans="1:17" x14ac:dyDescent="0.35">
      <c r="A51" s="26" t="s">
        <v>427</v>
      </c>
      <c r="B51" s="26" t="s">
        <v>246</v>
      </c>
      <c r="C51" s="35" t="s">
        <v>428</v>
      </c>
      <c r="D51" s="36" t="str">
        <f>VLOOKUP(C51,[1]Verdrahtungsliste!$B$18:$N$254,13,FALSE)</f>
        <v/>
      </c>
      <c r="E51" s="36">
        <f>VLOOKUP(C51,[1]Verdrahtungsliste!$B$18:$N$254,3,FALSE)</f>
        <v>0</v>
      </c>
      <c r="F51" s="24" t="s">
        <v>30</v>
      </c>
      <c r="G51" s="26" t="s">
        <v>269</v>
      </c>
      <c r="H51" s="26" t="s">
        <v>449</v>
      </c>
      <c r="I51" s="26" t="s">
        <v>484</v>
      </c>
      <c r="J51" s="26" t="s">
        <v>450</v>
      </c>
      <c r="K51" s="26" t="s">
        <v>485</v>
      </c>
      <c r="L51" s="26"/>
      <c r="M51" s="37" t="str">
        <f t="shared" si="4"/>
        <v>AO269</v>
      </c>
      <c r="N51" s="37" t="str">
        <f>LOWER(C51&amp;Legende!$B$12&amp;D51&amp;Legende!$B$12&amp;E51&amp;Legende!$B$12&amp;H51&amp;Legende!$B$12&amp;I51&amp;Legende!$B$12&amp;J51&amp;Legende!$B$12&amp;Legende!$D$12&amp;Legende!$B$12&amp;Legende!$C$12)</f>
        <v>ao269;;0;drucksensor;druck;hauptleitung;?;#</v>
      </c>
      <c r="O51" s="29" t="str">
        <f t="shared" si="2"/>
        <v>messages.put("AO269", "ao269;;0;drucksensor;druck;hauptleitung;?;#");</v>
      </c>
      <c r="P51" s="29" t="str">
        <f t="shared" si="5"/>
        <v>public void setDruck(String port, String pin, String value){System.out.println("transmit setDruck:"+ this.getClass());}</v>
      </c>
      <c r="Q51" s="29" t="str">
        <f t="shared" si="6"/>
        <v>public String getDruck(String port, String pin){System.out.println(transmit setDruck: '+ this.getClass());}</v>
      </c>
    </row>
    <row r="52" spans="1:17" x14ac:dyDescent="0.35">
      <c r="A52" s="26" t="s">
        <v>427</v>
      </c>
      <c r="B52" s="26" t="s">
        <v>246</v>
      </c>
      <c r="C52" s="35" t="s">
        <v>429</v>
      </c>
      <c r="D52" s="36" t="str">
        <f>VLOOKUP(C52,[1]Verdrahtungsliste!$B$18:$N$254,13,FALSE)</f>
        <v/>
      </c>
      <c r="E52" s="36">
        <f>VLOOKUP(C52,[1]Verdrahtungsliste!$B$18:$N$254,3,FALSE)</f>
        <v>0</v>
      </c>
      <c r="F52" s="24" t="s">
        <v>31</v>
      </c>
      <c r="G52" s="26" t="s">
        <v>270</v>
      </c>
      <c r="H52" s="26" t="s">
        <v>449</v>
      </c>
      <c r="I52" s="26" t="s">
        <v>484</v>
      </c>
      <c r="J52" s="26" t="s">
        <v>451</v>
      </c>
      <c r="K52" s="26" t="s">
        <v>486</v>
      </c>
      <c r="L52" s="26"/>
      <c r="M52" s="37" t="str">
        <f t="shared" si="4"/>
        <v>AO173</v>
      </c>
      <c r="N52" s="37" t="str">
        <f>LOWER(C52&amp;Legende!$B$12&amp;D52&amp;Legende!$B$12&amp;E52&amp;Legende!$B$12&amp;H52&amp;Legende!$B$12&amp;I52&amp;Legende!$B$12&amp;J52&amp;Legende!$B$12&amp;Legende!$D$12&amp;Legende!$B$12&amp;Legende!$C$12)</f>
        <v>ao173;;0;drucksensor;druck;bremszylinder;?;#</v>
      </c>
      <c r="O52" s="29" t="str">
        <f t="shared" si="2"/>
        <v>messages.put("AO173", "ao173;;0;drucksensor;druck;bremszylinder;?;#");</v>
      </c>
      <c r="P52" s="29" t="str">
        <f t="shared" si="5"/>
        <v>public void setDruck(String port, String pin, String value){System.out.println("transmit setDruck:"+ this.getClass());}</v>
      </c>
      <c r="Q52" s="29" t="str">
        <f t="shared" si="6"/>
        <v>public String getDruck(String port, String pin){System.out.println(transmit setDruck: '+ this.getClass());}</v>
      </c>
    </row>
    <row r="53" spans="1:17" x14ac:dyDescent="0.35">
      <c r="A53" s="26" t="s">
        <v>427</v>
      </c>
      <c r="B53" s="26" t="s">
        <v>246</v>
      </c>
      <c r="C53" s="35" t="s">
        <v>394</v>
      </c>
      <c r="D53" s="36" t="str">
        <f>VLOOKUP(C53,[1]Verdrahtungsliste!$B$18:$N$254,13,FALSE)</f>
        <v>I</v>
      </c>
      <c r="E53" s="36">
        <f>VLOOKUP(C53,[1]Verdrahtungsliste!$B$18:$N$254,3,FALSE)</f>
        <v>0</v>
      </c>
      <c r="F53" s="24" t="s">
        <v>416</v>
      </c>
      <c r="G53" s="26" t="s">
        <v>271</v>
      </c>
      <c r="H53" s="26" t="s">
        <v>353</v>
      </c>
      <c r="I53" s="26" t="s">
        <v>489</v>
      </c>
      <c r="J53" s="26" t="s">
        <v>490</v>
      </c>
      <c r="K53" s="26" t="s">
        <v>249</v>
      </c>
      <c r="L53" s="26"/>
      <c r="M53" s="37" t="str">
        <f t="shared" si="4"/>
        <v>L281</v>
      </c>
      <c r="N53" s="37" t="str">
        <f>LOWER(C53&amp;Legende!$B$12&amp;D53&amp;Legende!$B$12&amp;E53&amp;Legende!$B$12&amp;H53&amp;Legende!$B$12&amp;I53&amp;Legende!$B$12&amp;J53&amp;Legende!$B$12&amp;Legende!$D$12&amp;Legende!$B$12&amp;Legende!$C$12)</f>
        <v>l281;i;0;lampe;meldelampe;schleudern;?;#</v>
      </c>
      <c r="O53" s="29" t="str">
        <f t="shared" si="2"/>
        <v>messages.put("L281", "l281;i;0;lampe;meldelampe;schleudern;?;#");</v>
      </c>
      <c r="P53" s="29" t="str">
        <f t="shared" si="5"/>
        <v>public void setMeldelampe(String port, String pin, String value){System.out.println("transmit setMeldelampe:"+ this.getClass());}</v>
      </c>
      <c r="Q53" s="29" t="str">
        <f t="shared" si="6"/>
        <v>public String getMeldelampe(String port, String pin){System.out.println(transmit setMeldelampe: '+ this.getClass());}</v>
      </c>
    </row>
    <row r="54" spans="1:17" s="41" customFormat="1" x14ac:dyDescent="0.35">
      <c r="A54" s="26" t="s">
        <v>427</v>
      </c>
      <c r="B54" s="26" t="s">
        <v>246</v>
      </c>
      <c r="C54" s="35" t="s">
        <v>394</v>
      </c>
      <c r="D54" s="36" t="str">
        <f>VLOOKUP(C54,[1]Verdrahtungsliste!$B$18:$N$254,13,FALSE)</f>
        <v>I</v>
      </c>
      <c r="E54" s="36">
        <f>VLOOKUP(C54,[1]Verdrahtungsliste!$B$18:$N$254,3,FALSE)</f>
        <v>0</v>
      </c>
      <c r="F54" s="24" t="s">
        <v>416</v>
      </c>
      <c r="G54" s="26" t="s">
        <v>507</v>
      </c>
      <c r="H54" s="26" t="s">
        <v>508</v>
      </c>
      <c r="I54" s="26" t="s">
        <v>231</v>
      </c>
      <c r="J54" s="26" t="s">
        <v>509</v>
      </c>
      <c r="K54" s="26" t="s">
        <v>249</v>
      </c>
      <c r="L54" s="26"/>
      <c r="M54" s="37" t="str">
        <f t="shared" si="4"/>
        <v>L281</v>
      </c>
      <c r="N54" s="37" t="str">
        <f>LOWER(C54&amp;Legende!$B$12&amp;D54&amp;Legende!$B$12&amp;E54&amp;Legende!$B$12&amp;H54&amp;Legende!$B$12&amp;I54&amp;Legende!$B$12&amp;J54&amp;Legende!$B$12&amp;Legende!$D$12&amp;Legende!$B$12&amp;Legende!$C$12)</f>
        <v>l281;i;0;ep-ventil;zugsicherung;schnellbremse;?;#</v>
      </c>
      <c r="O54" s="29" t="str">
        <f t="shared" si="2"/>
        <v>messages.put("L281", "l281;i;0;ep-ventil;zugsicherung;schnellbremse;?;#");</v>
      </c>
      <c r="P54" s="29" t="str">
        <f t="shared" si="5"/>
        <v>public void setZugsicherung(String port, String pin, String value){System.out.println("transmit setZugsicherung:"+ this.getClass());}</v>
      </c>
      <c r="Q54" s="29" t="str">
        <f t="shared" si="6"/>
        <v>public String getZugsicherung(String port, String pin){System.out.println(transmit setZugsicherung: '+ this.getClass());}</v>
      </c>
    </row>
    <row r="55" spans="1:17" x14ac:dyDescent="0.35">
      <c r="A55" s="26" t="s">
        <v>427</v>
      </c>
      <c r="B55" s="26" t="s">
        <v>246</v>
      </c>
      <c r="C55" s="35" t="s">
        <v>395</v>
      </c>
      <c r="D55" s="36" t="str">
        <f>VLOOKUP(C55,[1]Verdrahtungsliste!$B$18:$N$254,13,FALSE)</f>
        <v/>
      </c>
      <c r="E55" s="36">
        <f>VLOOKUP(C55,[1]Verdrahtungsliste!$B$18:$N$254,3,FALSE)</f>
        <v>0</v>
      </c>
      <c r="F55" s="24" t="s">
        <v>417</v>
      </c>
      <c r="G55" s="26" t="s">
        <v>272</v>
      </c>
      <c r="H55" s="26" t="s">
        <v>353</v>
      </c>
      <c r="I55" s="26" t="s">
        <v>489</v>
      </c>
      <c r="J55" s="26" t="s">
        <v>491</v>
      </c>
      <c r="K55" s="26" t="s">
        <v>249</v>
      </c>
      <c r="L55" s="26"/>
      <c r="M55" s="37" t="str">
        <f t="shared" si="4"/>
        <v>L83</v>
      </c>
      <c r="N55" s="37" t="str">
        <f>LOWER(C55&amp;Legende!$B$12&amp;D55&amp;Legende!$B$12&amp;E55&amp;Legende!$B$12&amp;H55&amp;Legende!$B$12&amp;I55&amp;Legende!$B$12&amp;J55&amp;Legende!$B$12&amp;Legende!$D$12&amp;Legende!$B$12&amp;Legende!$C$12)</f>
        <v>l83;;0;lampe;meldelampe;zss;?;#</v>
      </c>
      <c r="O55" s="29" t="str">
        <f t="shared" si="2"/>
        <v>messages.put("L83", "l83;;0;lampe;meldelampe;zss;?;#");</v>
      </c>
      <c r="P55" s="29" t="str">
        <f t="shared" si="5"/>
        <v>public void setMeldelampe(String port, String pin, String value){System.out.println("transmit setMeldelampe:"+ this.getClass());}</v>
      </c>
      <c r="Q55" s="29" t="str">
        <f t="shared" si="6"/>
        <v>public String getMeldelampe(String port, String pin){System.out.println(transmit setMeldelampe: '+ this.getClass());}</v>
      </c>
    </row>
    <row r="56" spans="1:17" x14ac:dyDescent="0.35">
      <c r="A56" s="26" t="s">
        <v>427</v>
      </c>
      <c r="B56" s="26" t="s">
        <v>246</v>
      </c>
      <c r="C56" s="35" t="s">
        <v>396</v>
      </c>
      <c r="D56" s="36" t="str">
        <f>VLOOKUP(C56,[1]Verdrahtungsliste!$B$18:$N$254,13,FALSE)</f>
        <v>I</v>
      </c>
      <c r="E56" s="36">
        <f>VLOOKUP(C56,[1]Verdrahtungsliste!$B$18:$N$254,3,FALSE)</f>
        <v>0</v>
      </c>
      <c r="F56" s="24" t="s">
        <v>418</v>
      </c>
      <c r="G56" s="26" t="s">
        <v>421</v>
      </c>
      <c r="H56" s="26" t="s">
        <v>353</v>
      </c>
      <c r="I56" s="26" t="s">
        <v>489</v>
      </c>
      <c r="J56" s="26" t="s">
        <v>492</v>
      </c>
      <c r="K56" s="26" t="s">
        <v>249</v>
      </c>
      <c r="L56" s="26"/>
      <c r="M56" s="37" t="str">
        <f t="shared" si="4"/>
        <v>L175</v>
      </c>
      <c r="N56" s="37" t="str">
        <f>LOWER(C56&amp;Legende!$B$12&amp;D56&amp;Legende!$B$12&amp;E56&amp;Legende!$B$12&amp;H56&amp;Legende!$B$12&amp;I56&amp;Legende!$B$12&amp;J56&amp;Legende!$B$12&amp;Legende!$D$12&amp;Legende!$B$12&amp;Legende!$C$12)</f>
        <v>l175;i;0;lampe;meldelampe;stoeventi;?;#</v>
      </c>
      <c r="O56" s="29" t="str">
        <f t="shared" si="2"/>
        <v>messages.put("L175", "l175;i;0;lampe;meldelampe;stoeventi;?;#");</v>
      </c>
      <c r="P56" s="29" t="str">
        <f t="shared" si="5"/>
        <v>public void setMeldelampe(String port, String pin, String value){System.out.println("transmit setMeldelampe:"+ this.getClass());}</v>
      </c>
      <c r="Q56" s="29" t="str">
        <f t="shared" si="6"/>
        <v>public String getMeldelampe(String port, String pin){System.out.println(transmit setMeldelampe: '+ this.getClass());}</v>
      </c>
    </row>
    <row r="57" spans="1:17" x14ac:dyDescent="0.35">
      <c r="A57" s="26" t="s">
        <v>427</v>
      </c>
      <c r="B57" s="26" t="s">
        <v>246</v>
      </c>
      <c r="C57" s="35" t="s">
        <v>397</v>
      </c>
      <c r="D57" s="36" t="str">
        <f>VLOOKUP(C57,[1]Verdrahtungsliste!$B$18:$N$254,13,FALSE)</f>
        <v>I</v>
      </c>
      <c r="E57" s="36">
        <f>VLOOKUP(C57,[1]Verdrahtungsliste!$B$18:$N$254,3,FALSE)</f>
        <v>0</v>
      </c>
      <c r="F57" s="24" t="s">
        <v>419</v>
      </c>
      <c r="G57" s="26" t="s">
        <v>273</v>
      </c>
      <c r="H57" s="26" t="s">
        <v>353</v>
      </c>
      <c r="I57" s="26" t="s">
        <v>489</v>
      </c>
      <c r="J57" s="26" t="s">
        <v>493</v>
      </c>
      <c r="K57" s="26" t="s">
        <v>249</v>
      </c>
      <c r="L57" s="26"/>
      <c r="M57" s="37" t="str">
        <f t="shared" si="4"/>
        <v>L163</v>
      </c>
      <c r="N57" s="37" t="str">
        <f>LOWER(C57&amp;Legende!$B$12&amp;D57&amp;Legende!$B$12&amp;E57&amp;Legende!$B$12&amp;H57&amp;Legende!$B$12&amp;I57&amp;Legende!$B$12&amp;J57&amp;Legende!$B$12&amp;Legende!$D$12&amp;Legende!$B$12&amp;Legende!$C$12)</f>
        <v>l163;i;0;lampe;meldelampe;stufensch;?;#</v>
      </c>
      <c r="O57" s="29" t="str">
        <f t="shared" si="2"/>
        <v>messages.put("L163", "l163;i;0;lampe;meldelampe;stufensch;?;#");</v>
      </c>
      <c r="P57" s="29" t="str">
        <f t="shared" si="5"/>
        <v>public void setMeldelampe(String port, String pin, String value){System.out.println("transmit setMeldelampe:"+ this.getClass());}</v>
      </c>
      <c r="Q57" s="29" t="str">
        <f t="shared" si="6"/>
        <v>public String getMeldelampe(String port, String pin){System.out.println(transmit setMeldelampe: '+ this.getClass());}</v>
      </c>
    </row>
    <row r="58" spans="1:17" x14ac:dyDescent="0.35">
      <c r="A58" s="26" t="s">
        <v>427</v>
      </c>
      <c r="B58" s="26" t="s">
        <v>246</v>
      </c>
      <c r="C58" s="35" t="s">
        <v>398</v>
      </c>
      <c r="D58" s="36" t="str">
        <f>VLOOKUP(C58,[1]Verdrahtungsliste!$B$18:$N$254,13,FALSE)</f>
        <v>I</v>
      </c>
      <c r="E58" s="36">
        <f>VLOOKUP(C58,[1]Verdrahtungsliste!$B$18:$N$254,3,FALSE)</f>
        <v>0</v>
      </c>
      <c r="F58" s="24" t="s">
        <v>420</v>
      </c>
      <c r="G58" s="26" t="s">
        <v>274</v>
      </c>
      <c r="H58" s="26" t="s">
        <v>353</v>
      </c>
      <c r="I58" s="26" t="s">
        <v>489</v>
      </c>
      <c r="J58" s="26" t="s">
        <v>494</v>
      </c>
      <c r="K58" s="26" t="s">
        <v>249</v>
      </c>
      <c r="L58" s="26"/>
      <c r="M58" s="37" t="str">
        <f t="shared" si="4"/>
        <v>L181</v>
      </c>
      <c r="N58" s="37" t="str">
        <f>LOWER(C58&amp;Legende!$B$12&amp;D58&amp;Legende!$B$12&amp;E58&amp;Legende!$B$12&amp;H58&amp;Legende!$B$12&amp;I58&amp;Legende!$B$12&amp;J58&amp;Legende!$B$12&amp;Legende!$D$12&amp;Legende!$B$12&amp;Legende!$C$12)</f>
        <v>l181;i;0;lampe;meldelampe;abf;?;#</v>
      </c>
      <c r="O58" s="29" t="str">
        <f t="shared" si="2"/>
        <v>messages.put("L181", "l181;i;0;lampe;meldelampe;abf;?;#");</v>
      </c>
      <c r="P58" s="29" t="str">
        <f t="shared" si="5"/>
        <v>public void setMeldelampe(String port, String pin, String value){System.out.println("transmit setMeldelampe:"+ this.getClass());}</v>
      </c>
      <c r="Q58" s="29" t="str">
        <f t="shared" si="6"/>
        <v>public String getMeldelampe(String port, String pin){System.out.println(transmit setMeldelampe: '+ this.getClass());}</v>
      </c>
    </row>
    <row r="59" spans="1:17" x14ac:dyDescent="0.35">
      <c r="A59" s="26" t="s">
        <v>427</v>
      </c>
      <c r="B59" s="26" t="s">
        <v>246</v>
      </c>
      <c r="C59" s="35" t="s">
        <v>400</v>
      </c>
      <c r="D59" s="36" t="str">
        <f>VLOOKUP(C59,[1]Verdrahtungsliste!$B$18:$N$254,13,FALSE)</f>
        <v>I</v>
      </c>
      <c r="E59" s="36">
        <f>VLOOKUP(C59,[1]Verdrahtungsliste!$B$18:$N$254,3,FALSE)</f>
        <v>0</v>
      </c>
      <c r="F59" s="24" t="s">
        <v>413</v>
      </c>
      <c r="G59" s="26" t="s">
        <v>277</v>
      </c>
      <c r="H59" s="26" t="s">
        <v>353</v>
      </c>
      <c r="I59" s="26" t="s">
        <v>489</v>
      </c>
      <c r="J59" s="26" t="s">
        <v>495</v>
      </c>
      <c r="K59" s="26" t="s">
        <v>249</v>
      </c>
      <c r="L59" s="26"/>
      <c r="M59" s="37" t="str">
        <f t="shared" si="4"/>
        <v>L182.3</v>
      </c>
      <c r="N59" s="37" t="str">
        <f>LOWER(C59&amp;Legende!$B$12&amp;D59&amp;Legende!$B$12&amp;E59&amp;Legende!$B$12&amp;H59&amp;Legende!$B$12&amp;I59&amp;Legende!$B$12&amp;J59&amp;Legende!$B$12&amp;Legende!$D$12&amp;Legende!$B$12&amp;Legende!$C$12)</f>
        <v>l182.3;i;0;lampe;meldelampe;tür_l;?;#</v>
      </c>
      <c r="O59" s="29" t="str">
        <f t="shared" si="2"/>
        <v>messages.put("L182.3", "l182.3;i;0;lampe;meldelampe;tür_l;?;#");</v>
      </c>
      <c r="P59" s="29" t="str">
        <f t="shared" si="5"/>
        <v>public void setMeldelampe(String port, String pin, String value){System.out.println("transmit setMeldelampe:"+ this.getClass());}</v>
      </c>
      <c r="Q59" s="29" t="str">
        <f t="shared" si="6"/>
        <v>public String getMeldelampe(String port, String pin){System.out.println(transmit setMeldelampe: '+ this.getClass());}</v>
      </c>
    </row>
    <row r="60" spans="1:17" x14ac:dyDescent="0.35">
      <c r="A60" s="26" t="s">
        <v>427</v>
      </c>
      <c r="B60" s="26" t="s">
        <v>246</v>
      </c>
      <c r="C60" s="35" t="s">
        <v>399</v>
      </c>
      <c r="D60" s="36" t="str">
        <f>VLOOKUP(C60,[1]Verdrahtungsliste!$B$18:$N$254,13,FALSE)</f>
        <v>I</v>
      </c>
      <c r="E60" s="36">
        <f>VLOOKUP(C60,[1]Verdrahtungsliste!$B$18:$N$254,3,FALSE)</f>
        <v>0</v>
      </c>
      <c r="F60" s="24" t="s">
        <v>414</v>
      </c>
      <c r="G60" s="26" t="s">
        <v>275</v>
      </c>
      <c r="H60" s="26" t="s">
        <v>353</v>
      </c>
      <c r="I60" s="26" t="s">
        <v>489</v>
      </c>
      <c r="J60" s="26" t="s">
        <v>496</v>
      </c>
      <c r="K60" s="26" t="s">
        <v>249</v>
      </c>
      <c r="L60" s="26"/>
      <c r="M60" s="37" t="str">
        <f t="shared" si="4"/>
        <v>L185</v>
      </c>
      <c r="N60" s="37" t="str">
        <f>LOWER(C60&amp;Legende!$B$12&amp;D60&amp;Legende!$B$12&amp;E60&amp;Legende!$B$12&amp;H60&amp;Legende!$B$12&amp;I60&amp;Legende!$B$12&amp;J60&amp;Legende!$B$12&amp;Legende!$D$12&amp;Legende!$B$12&amp;Legende!$C$12)</f>
        <v>l185;i;0;lampe;meldelampe;tür_offen;?;#</v>
      </c>
      <c r="O60" s="29" t="str">
        <f t="shared" si="2"/>
        <v>messages.put("L185", "l185;i;0;lampe;meldelampe;tür_offen;?;#");</v>
      </c>
      <c r="P60" s="29" t="str">
        <f t="shared" si="5"/>
        <v>public void setMeldelampe(String port, String pin, String value){System.out.println("transmit setMeldelampe:"+ this.getClass());}</v>
      </c>
      <c r="Q60" s="29" t="str">
        <f t="shared" si="6"/>
        <v>public String getMeldelampe(String port, String pin){System.out.println(transmit setMeldelampe: '+ this.getClass());}</v>
      </c>
    </row>
    <row r="61" spans="1:17" x14ac:dyDescent="0.35">
      <c r="A61" s="26" t="s">
        <v>427</v>
      </c>
      <c r="B61" s="26" t="s">
        <v>246</v>
      </c>
      <c r="C61" s="35" t="s">
        <v>401</v>
      </c>
      <c r="D61" s="36" t="str">
        <f>VLOOKUP(C61,[1]Verdrahtungsliste!$B$18:$N$254,13,FALSE)</f>
        <v>I</v>
      </c>
      <c r="E61" s="36">
        <f>VLOOKUP(C61,[1]Verdrahtungsliste!$B$18:$N$254,3,FALSE)</f>
        <v>0</v>
      </c>
      <c r="F61" s="24" t="s">
        <v>415</v>
      </c>
      <c r="G61" s="26" t="s">
        <v>276</v>
      </c>
      <c r="H61" s="26" t="s">
        <v>353</v>
      </c>
      <c r="I61" s="26" t="s">
        <v>489</v>
      </c>
      <c r="J61" s="26" t="s">
        <v>497</v>
      </c>
      <c r="K61" s="26" t="s">
        <v>249</v>
      </c>
      <c r="L61" s="26"/>
      <c r="M61" s="37" t="str">
        <f t="shared" si="4"/>
        <v>L182.4</v>
      </c>
      <c r="N61" s="37" t="str">
        <f>LOWER(C61&amp;Legende!$B$12&amp;D61&amp;Legende!$B$12&amp;E61&amp;Legende!$B$12&amp;H61&amp;Legende!$B$12&amp;I61&amp;Legende!$B$12&amp;J61&amp;Legende!$B$12&amp;Legende!$D$12&amp;Legende!$B$12&amp;Legende!$C$12)</f>
        <v>l182.4;i;0;lampe;meldelampe;tür_r;?;#</v>
      </c>
      <c r="O61" s="29" t="str">
        <f t="shared" ref="O61:O122" si="7">"messages.put("""&amp;M61&amp;""", """&amp;N61&amp;""");"</f>
        <v>messages.put("L182.4", "l182.4;i;0;lampe;meldelampe;tür_r;?;#");</v>
      </c>
      <c r="P61" s="29" t="str">
        <f t="shared" ref="P61:P122" si="8">"public void set"&amp;$I61&amp;"(String port, String pin, String value){System.out.println(""transmit set"&amp;$I61&amp;":"&amp;"""+ this.getClass());}"</f>
        <v>public void setMeldelampe(String port, String pin, String value){System.out.println("transmit setMeldelampe:"+ this.getClass());}</v>
      </c>
      <c r="Q61" s="29" t="str">
        <f t="shared" ref="Q61:Q122" si="9">"public String get"&amp;$I61&amp;"(String port, String pin){System.out.println(transmit set"&amp;$I61&amp;": '+ this.getClass());}"</f>
        <v>public String getMeldelampe(String port, String pin){System.out.println(transmit setMeldelampe: '+ this.getClass());}</v>
      </c>
    </row>
    <row r="62" spans="1:17" x14ac:dyDescent="0.35">
      <c r="A62" s="26" t="s">
        <v>427</v>
      </c>
      <c r="B62" s="26" t="s">
        <v>246</v>
      </c>
      <c r="C62" s="35" t="s">
        <v>402</v>
      </c>
      <c r="D62" s="36" t="str">
        <f>VLOOKUP(C62,[1]Verdrahtungsliste!$B$18:$N$254,13,FALSE)</f>
        <v>I</v>
      </c>
      <c r="E62" s="36">
        <f>VLOOKUP(C62,[1]Verdrahtungsliste!$B$18:$N$254,3,FALSE)</f>
        <v>0</v>
      </c>
      <c r="F62" s="24" t="s">
        <v>13</v>
      </c>
      <c r="G62" s="26" t="s">
        <v>278</v>
      </c>
      <c r="H62" s="26" t="s">
        <v>353</v>
      </c>
      <c r="I62" s="26" t="s">
        <v>489</v>
      </c>
      <c r="J62" s="26" t="s">
        <v>8</v>
      </c>
      <c r="K62" s="26" t="s">
        <v>249</v>
      </c>
      <c r="L62" s="26"/>
      <c r="M62" s="37" t="str">
        <f t="shared" si="4"/>
        <v>L242.2</v>
      </c>
      <c r="N62" s="37" t="str">
        <f>LOWER(C62&amp;Legende!$B$12&amp;D62&amp;Legende!$B$12&amp;E62&amp;Legende!$B$12&amp;H62&amp;Legende!$B$12&amp;I62&amp;Legende!$B$12&amp;J62&amp;Legende!$B$12&amp;Legende!$D$12&amp;Legende!$B$12&amp;Legende!$C$12)</f>
        <v>l242.2;i;0;lampe;meldelampe;m-taste;?;#</v>
      </c>
      <c r="O62" s="29" t="str">
        <f t="shared" si="7"/>
        <v>messages.put("L242.2", "l242.2;i;0;lampe;meldelampe;m-taste;?;#");</v>
      </c>
      <c r="P62" s="29" t="str">
        <f t="shared" si="8"/>
        <v>public void setMeldelampe(String port, String pin, String value){System.out.println("transmit setMeldelampe:"+ this.getClass());}</v>
      </c>
      <c r="Q62" s="29" t="str">
        <f t="shared" si="9"/>
        <v>public String getMeldelampe(String port, String pin){System.out.println(transmit setMeldelampe: '+ this.getClass());}</v>
      </c>
    </row>
    <row r="63" spans="1:17" x14ac:dyDescent="0.35">
      <c r="A63" s="26" t="s">
        <v>427</v>
      </c>
      <c r="B63" s="26" t="s">
        <v>246</v>
      </c>
      <c r="C63" s="35" t="s">
        <v>454</v>
      </c>
      <c r="D63" s="36" t="str">
        <f>VLOOKUP(C63,[1]Verdrahtungsliste!$B$18:$N$254,13,FALSE)</f>
        <v/>
      </c>
      <c r="E63" s="36">
        <f>VLOOKUP(C63,[1]Verdrahtungsliste!$B$18:$N$254,3,FALSE)</f>
        <v>0</v>
      </c>
      <c r="F63" s="24" t="s">
        <v>456</v>
      </c>
      <c r="G63" s="26" t="s">
        <v>458</v>
      </c>
      <c r="H63" s="26" t="s">
        <v>353</v>
      </c>
      <c r="I63" s="26" t="s">
        <v>425</v>
      </c>
      <c r="J63" s="26" t="s">
        <v>498</v>
      </c>
      <c r="K63" s="26" t="s">
        <v>249</v>
      </c>
      <c r="L63" s="26"/>
      <c r="M63" s="37" t="str">
        <f t="shared" si="4"/>
        <v>L318a</v>
      </c>
      <c r="N63" s="37" t="str">
        <f>LOWER(C63&amp;Legende!$B$12&amp;D63&amp;Legende!$B$12&amp;E63&amp;Legende!$B$12&amp;H63&amp;Legende!$B$12&amp;I63&amp;Legende!$B$12&amp;J63&amp;Legende!$B$12&amp;Legende!$D$12&amp;Legende!$B$12&amp;Legende!$C$12)</f>
        <v>l318a;;0;lampe;dienstbel;weiss;?;#</v>
      </c>
      <c r="O63" s="29" t="str">
        <f t="shared" si="7"/>
        <v>messages.put("L318a", "l318a;;0;lampe;dienstbel;weiss;?;#");</v>
      </c>
      <c r="P63" s="29" t="str">
        <f t="shared" si="8"/>
        <v>public void setDienstbel(String port, String pin, String value){System.out.println("transmit setDienstbel:"+ this.getClass());}</v>
      </c>
      <c r="Q63" s="29" t="str">
        <f t="shared" si="9"/>
        <v>public String getDienstbel(String port, String pin){System.out.println(transmit setDienstbel: '+ this.getClass());}</v>
      </c>
    </row>
    <row r="64" spans="1:17" x14ac:dyDescent="0.35">
      <c r="A64" s="26" t="s">
        <v>427</v>
      </c>
      <c r="B64" s="26" t="s">
        <v>246</v>
      </c>
      <c r="C64" s="35" t="s">
        <v>455</v>
      </c>
      <c r="D64" s="36" t="str">
        <f>VLOOKUP(C64,[1]Verdrahtungsliste!$B$18:$N$254,13,FALSE)</f>
        <v/>
      </c>
      <c r="E64" s="36">
        <f>VLOOKUP(C64,[1]Verdrahtungsliste!$B$18:$N$254,3,FALSE)</f>
        <v>0</v>
      </c>
      <c r="F64" s="24" t="s">
        <v>457</v>
      </c>
      <c r="G64" s="26" t="s">
        <v>459</v>
      </c>
      <c r="H64" s="26" t="s">
        <v>353</v>
      </c>
      <c r="I64" s="26" t="s">
        <v>425</v>
      </c>
      <c r="J64" s="26" t="s">
        <v>499</v>
      </c>
      <c r="K64" s="26" t="s">
        <v>249</v>
      </c>
      <c r="L64" s="26"/>
      <c r="M64" s="37" t="str">
        <f t="shared" si="4"/>
        <v>L318b</v>
      </c>
      <c r="N64" s="37" t="str">
        <f>LOWER(C64&amp;Legende!$B$12&amp;D64&amp;Legende!$B$12&amp;E64&amp;Legende!$B$12&amp;H64&amp;Legende!$B$12&amp;I64&amp;Legende!$B$12&amp;J64&amp;Legende!$B$12&amp;Legende!$D$12&amp;Legende!$B$12&amp;Legende!$C$12)</f>
        <v>l318b;;0;lampe;dienstbel;warnsignal;?;#</v>
      </c>
      <c r="O64" s="29" t="str">
        <f t="shared" si="7"/>
        <v>messages.put("L318b", "l318b;;0;lampe;dienstbel;warnsignal;?;#");</v>
      </c>
      <c r="P64" s="29" t="str">
        <f t="shared" si="8"/>
        <v>public void setDienstbel(String port, String pin, String value){System.out.println("transmit setDienstbel:"+ this.getClass());}</v>
      </c>
      <c r="Q64" s="29" t="str">
        <f t="shared" si="9"/>
        <v>public String getDienstbel(String port, String pin){System.out.println(transmit setDienstbel: '+ this.getClass());}</v>
      </c>
    </row>
    <row r="65" spans="1:17" s="44" customFormat="1" ht="16" thickBot="1" x14ac:dyDescent="0.4">
      <c r="A65" s="45" t="s">
        <v>427</v>
      </c>
      <c r="B65" s="45" t="s">
        <v>246</v>
      </c>
      <c r="C65" s="46" t="s">
        <v>403</v>
      </c>
      <c r="D65" s="47" t="str">
        <f>VLOOKUP(C65,[1]Verdrahtungsliste!$B$18:$N$254,13,FALSE)</f>
        <v/>
      </c>
      <c r="E65" s="47">
        <f>VLOOKUP(C65,[1]Verdrahtungsliste!$B$18:$N$254,3,FALSE)</f>
        <v>0</v>
      </c>
      <c r="F65" s="48" t="s">
        <v>14</v>
      </c>
      <c r="G65" s="45" t="s">
        <v>500</v>
      </c>
      <c r="H65" s="45" t="s">
        <v>353</v>
      </c>
      <c r="I65" s="45" t="s">
        <v>501</v>
      </c>
      <c r="J65" s="45" t="s">
        <v>503</v>
      </c>
      <c r="K65" s="45" t="s">
        <v>249</v>
      </c>
      <c r="L65" s="45"/>
      <c r="M65" s="49" t="str">
        <f t="shared" si="4"/>
        <v>L325.2</v>
      </c>
      <c r="N65" s="49" t="str">
        <f>LOWER(C65&amp;Legende!$B$12&amp;D65&amp;Legende!$B$12&amp;E65&amp;Legende!$B$12&amp;H65&amp;Legende!$B$12&amp;I65&amp;Legende!$B$12&amp;J65&amp;Legende!$B$12&amp;Legende!$D$12&amp;Legende!$B$12&amp;Legende!$C$12)</f>
        <v>l325.2;;0;lampe;fst;fahrplan;?;#</v>
      </c>
      <c r="O65" s="29" t="str">
        <f t="shared" si="7"/>
        <v>messages.put("L325.2", "l325.2;;0;lampe;fst;fahrplan;?;#");</v>
      </c>
      <c r="P65" s="29" t="str">
        <f t="shared" si="8"/>
        <v>public void setFst(String port, String pin, String value){System.out.println("transmit setFst:"+ this.getClass());}</v>
      </c>
      <c r="Q65" s="29" t="str">
        <f t="shared" si="9"/>
        <v>public String getFst(String port, String pin){System.out.println(transmit setFst: '+ this.getClass());}</v>
      </c>
    </row>
    <row r="66" spans="1:17" s="68" customFormat="1" x14ac:dyDescent="0.35">
      <c r="A66" s="61" t="s">
        <v>427</v>
      </c>
      <c r="B66" s="61" t="s">
        <v>247</v>
      </c>
      <c r="C66" s="62" t="s">
        <v>85</v>
      </c>
      <c r="D66" s="63" t="str">
        <f>VLOOKUP(C66,[1]Verdrahtungsliste!$B$18:$N$254,13,FALSE)</f>
        <v>I</v>
      </c>
      <c r="E66" s="63">
        <f>VLOOKUP(C66,[1]Verdrahtungsliste!$B$18:$N$254,3,FALSE)</f>
        <v>0</v>
      </c>
      <c r="F66" s="64" t="s">
        <v>53</v>
      </c>
      <c r="G66" s="61" t="s">
        <v>279</v>
      </c>
      <c r="H66" s="65" t="s">
        <v>38</v>
      </c>
      <c r="I66" s="61" t="s">
        <v>604</v>
      </c>
      <c r="J66" s="61" t="s">
        <v>537</v>
      </c>
      <c r="K66" s="61" t="s">
        <v>249</v>
      </c>
      <c r="L66" s="61"/>
      <c r="M66" s="66" t="str">
        <f t="shared" si="4"/>
        <v>6.90.01</v>
      </c>
      <c r="N66" s="66" t="str">
        <f>LOWER(C66&amp;Legende!$B$12&amp;D66&amp;Legende!$B$12&amp;E66&amp;Legende!$B$12&amp;H66&amp;Legende!$B$12&amp;I66&amp;Legende!$B$12&amp;J66&amp;Legende!$B$12&amp;Legende!$D$12&amp;Legende!$B$12&amp;Legende!$C$12)</f>
        <v>6.90.01;i;0;taste;anforderungdurchfahrt;nach_emm;?;#</v>
      </c>
      <c r="O66" s="67" t="str">
        <f t="shared" si="7"/>
        <v>messages.put("6.90.01", "6.90.01;i;0;taste;anforderungdurchfahrt;nach_emm;?;#");</v>
      </c>
      <c r="P66" s="67" t="str">
        <f t="shared" si="8"/>
        <v>public void setAnforderungDurchfahrt(String port, String pin, String value){System.out.println("transmit setAnforderungDurchfahrt:"+ this.getClass());}</v>
      </c>
      <c r="Q66" s="67" t="str">
        <f t="shared" si="9"/>
        <v>public String getAnforderungDurchfahrt(String port, String pin){System.out.println(transmit setAnforderungDurchfahrt: '+ this.getClass());}</v>
      </c>
    </row>
    <row r="67" spans="1:17" x14ac:dyDescent="0.35">
      <c r="A67" s="26" t="s">
        <v>427</v>
      </c>
      <c r="B67" s="26" t="s">
        <v>247</v>
      </c>
      <c r="C67" s="50" t="s">
        <v>86</v>
      </c>
      <c r="D67" s="36" t="str">
        <f>VLOOKUP(C67,[1]Verdrahtungsliste!$B$18:$N$254,13,FALSE)</f>
        <v>I</v>
      </c>
      <c r="E67" s="36">
        <f>VLOOKUP(C67,[1]Verdrahtungsliste!$B$18:$N$254,3,FALSE)</f>
        <v>0</v>
      </c>
      <c r="F67" s="24" t="s">
        <v>54</v>
      </c>
      <c r="G67" s="26" t="s">
        <v>280</v>
      </c>
      <c r="H67" s="51" t="s">
        <v>38</v>
      </c>
      <c r="I67" s="26" t="s">
        <v>605</v>
      </c>
      <c r="J67" s="26" t="s">
        <v>538</v>
      </c>
      <c r="K67" s="26" t="s">
        <v>249</v>
      </c>
      <c r="L67" s="26"/>
      <c r="M67" s="37" t="str">
        <f t="shared" si="4"/>
        <v>6.91.02</v>
      </c>
      <c r="N67" s="37" t="str">
        <f>LOWER(C67&amp;Legende!$B$12&amp;D67&amp;Legende!$B$12&amp;E67&amp;Legende!$B$12&amp;H67&amp;Legende!$B$12&amp;I67&amp;Legende!$B$12&amp;J67&amp;Legende!$B$12&amp;Legende!$D$12&amp;Legende!$B$12&amp;Legende!$C$12)</f>
        <v>6.91.02;i;0;taste;blockfba;nach_zb;?;#</v>
      </c>
      <c r="O67" s="29" t="str">
        <f t="shared" si="7"/>
        <v>messages.put("6.91.02", "6.91.02;i;0;taste;blockfba;nach_zb;?;#");</v>
      </c>
      <c r="P67" s="29" t="str">
        <f t="shared" si="8"/>
        <v>public void setBlockFBA(String port, String pin, String value){System.out.println("transmit setBlockFBA:"+ this.getClass());}</v>
      </c>
      <c r="Q67" s="29" t="str">
        <f t="shared" si="9"/>
        <v>public String getBlockFBA(String port, String pin){System.out.println(transmit setBlockFBA: '+ this.getClass());}</v>
      </c>
    </row>
    <row r="68" spans="1:17" x14ac:dyDescent="0.35">
      <c r="A68" s="26" t="s">
        <v>427</v>
      </c>
      <c r="B68" s="26" t="s">
        <v>247</v>
      </c>
      <c r="C68" s="50" t="s">
        <v>87</v>
      </c>
      <c r="D68" s="36" t="str">
        <f>VLOOKUP(C68,[1]Verdrahtungsliste!$B$18:$N$254,13,FALSE)</f>
        <v>I</v>
      </c>
      <c r="E68" s="36">
        <f>VLOOKUP(C68,[1]Verdrahtungsliste!$B$18:$N$254,3,FALSE)</f>
        <v>0</v>
      </c>
      <c r="F68" s="24" t="s">
        <v>55</v>
      </c>
      <c r="G68" s="26" t="s">
        <v>281</v>
      </c>
      <c r="H68" s="51" t="s">
        <v>38</v>
      </c>
      <c r="I68" s="26" t="s">
        <v>606</v>
      </c>
      <c r="J68" s="26" t="s">
        <v>538</v>
      </c>
      <c r="K68" s="26" t="s">
        <v>249</v>
      </c>
      <c r="L68" s="26"/>
      <c r="M68" s="37" t="str">
        <f t="shared" si="4"/>
        <v>6.91.01</v>
      </c>
      <c r="N68" s="37" t="str">
        <f>LOWER(C68&amp;Legende!$B$12&amp;D68&amp;Legende!$B$12&amp;E68&amp;Legende!$B$12&amp;H68&amp;Legende!$B$12&amp;I68&amp;Legende!$B$12&amp;J68&amp;Legende!$B$12&amp;Legende!$D$12&amp;Legende!$B$12&amp;Legende!$C$12)</f>
        <v>6.91.01;i;0;taste;blockfbf;nach_zb;?;#</v>
      </c>
      <c r="O68" s="29" t="str">
        <f t="shared" si="7"/>
        <v>messages.put("6.91.01", "6.91.01;i;0;taste;blockfbf;nach_zb;?;#");</v>
      </c>
      <c r="P68" s="29" t="str">
        <f t="shared" si="8"/>
        <v>public void setBlockFBF(String port, String pin, String value){System.out.println("transmit setBlockFBF:"+ this.getClass());}</v>
      </c>
      <c r="Q68" s="29" t="str">
        <f t="shared" si="9"/>
        <v>public String getBlockFBF(String port, String pin){System.out.println(transmit setBlockFBF: '+ this.getClass());}</v>
      </c>
    </row>
    <row r="69" spans="1:17" x14ac:dyDescent="0.35">
      <c r="A69" s="26" t="s">
        <v>427</v>
      </c>
      <c r="B69" s="26" t="s">
        <v>247</v>
      </c>
      <c r="C69" s="50" t="s">
        <v>88</v>
      </c>
      <c r="D69" s="36" t="str">
        <f>VLOOKUP(C69,[1]Verdrahtungsliste!$B$18:$N$254,13,FALSE)</f>
        <v>I</v>
      </c>
      <c r="E69" s="36">
        <f>VLOOKUP(C69,[1]Verdrahtungsliste!$B$18:$N$254,3,FALSE)</f>
        <v>0</v>
      </c>
      <c r="F69" s="24" t="s">
        <v>56</v>
      </c>
      <c r="G69" s="26" t="s">
        <v>282</v>
      </c>
      <c r="H69" s="51" t="s">
        <v>38</v>
      </c>
      <c r="I69" s="26" t="s">
        <v>607</v>
      </c>
      <c r="J69" s="26" t="s">
        <v>538</v>
      </c>
      <c r="K69" s="26" t="s">
        <v>249</v>
      </c>
      <c r="L69" s="26"/>
      <c r="M69" s="37" t="str">
        <f t="shared" si="4"/>
        <v>6.91.03</v>
      </c>
      <c r="N69" s="37" t="str">
        <f>LOWER(C69&amp;Legende!$B$12&amp;D69&amp;Legende!$B$12&amp;E69&amp;Legende!$B$12&amp;H69&amp;Legende!$B$12&amp;I69&amp;Legende!$B$12&amp;J69&amp;Legende!$B$12&amp;Legende!$D$12&amp;Legende!$B$12&amp;Legende!$C$12)</f>
        <v>6.91.03;i;0;taste;blockrm;nach_zb;?;#</v>
      </c>
      <c r="O69" s="29" t="str">
        <f t="shared" si="7"/>
        <v>messages.put("6.91.03", "6.91.03;i;0;taste;blockrm;nach_zb;?;#");</v>
      </c>
      <c r="P69" s="29" t="str">
        <f t="shared" si="8"/>
        <v>public void setBlockRM(String port, String pin, String value){System.out.println("transmit setBlockRM:"+ this.getClass());}</v>
      </c>
      <c r="Q69" s="29" t="str">
        <f t="shared" si="9"/>
        <v>public String getBlockRM(String port, String pin){System.out.println(transmit setBlockRM: '+ this.getClass());}</v>
      </c>
    </row>
    <row r="70" spans="1:17" x14ac:dyDescent="0.35">
      <c r="A70" s="26" t="s">
        <v>427</v>
      </c>
      <c r="B70" s="26" t="s">
        <v>247</v>
      </c>
      <c r="C70" s="50" t="s">
        <v>89</v>
      </c>
      <c r="D70" s="36" t="str">
        <f>VLOOKUP(C70,[1]Verdrahtungsliste!$B$18:$N$254,13,FALSE)</f>
        <v>I</v>
      </c>
      <c r="E70" s="36">
        <f>VLOOKUP(C70,[1]Verdrahtungsliste!$B$18:$N$254,3,FALSE)</f>
        <v>0</v>
      </c>
      <c r="F70" s="24" t="s">
        <v>57</v>
      </c>
      <c r="G70" s="26" t="s">
        <v>283</v>
      </c>
      <c r="H70" s="51" t="s">
        <v>38</v>
      </c>
      <c r="I70" s="26" t="s">
        <v>607</v>
      </c>
      <c r="J70" s="26" t="s">
        <v>578</v>
      </c>
      <c r="K70" s="26" t="s">
        <v>249</v>
      </c>
      <c r="L70" s="26"/>
      <c r="M70" s="37" t="str">
        <f t="shared" ref="M70:M101" si="10">C70</f>
        <v>6.91.04</v>
      </c>
      <c r="N70" s="37" t="str">
        <f>LOWER(C70&amp;Legende!$B$12&amp;D70&amp;Legende!$B$12&amp;E70&amp;Legende!$B$12&amp;H70&amp;Legende!$B$12&amp;I70&amp;Legende!$B$12&amp;J70&amp;Legende!$B$12&amp;Legende!$D$12&amp;Legende!$B$12&amp;Legende!$C$12)</f>
        <v>6.91.04;i;0;taste;blockrm;nach_ln;?;#</v>
      </c>
      <c r="O70" s="29" t="str">
        <f t="shared" si="7"/>
        <v>messages.put("6.91.04", "6.91.04;i;0;taste;blockrm;nach_ln;?;#");</v>
      </c>
      <c r="P70" s="29" t="str">
        <f t="shared" si="8"/>
        <v>public void setBlockRM(String port, String pin, String value){System.out.println("transmit setBlockRM:"+ this.getClass());}</v>
      </c>
      <c r="Q70" s="29" t="str">
        <f t="shared" si="9"/>
        <v>public String getBlockRM(String port, String pin){System.out.println(transmit setBlockRM: '+ this.getClass());}</v>
      </c>
    </row>
    <row r="71" spans="1:17" x14ac:dyDescent="0.35">
      <c r="A71" s="26" t="s">
        <v>427</v>
      </c>
      <c r="B71" s="26" t="s">
        <v>247</v>
      </c>
      <c r="C71" s="50" t="s">
        <v>90</v>
      </c>
      <c r="D71" s="36" t="str">
        <f>VLOOKUP(C71,[1]Verdrahtungsliste!$B$18:$N$254,13,FALSE)</f>
        <v>I</v>
      </c>
      <c r="E71" s="36">
        <f>VLOOKUP(C71,[1]Verdrahtungsliste!$B$18:$N$254,3,FALSE)</f>
        <v>0</v>
      </c>
      <c r="F71" s="24" t="s">
        <v>58</v>
      </c>
      <c r="G71" s="26" t="s">
        <v>284</v>
      </c>
      <c r="H71" s="51" t="s">
        <v>38</v>
      </c>
      <c r="I71" s="26" t="s">
        <v>605</v>
      </c>
      <c r="J71" s="26" t="s">
        <v>578</v>
      </c>
      <c r="K71" s="26" t="s">
        <v>249</v>
      </c>
      <c r="L71" s="26"/>
      <c r="M71" s="37" t="str">
        <f t="shared" si="10"/>
        <v>6.91.05</v>
      </c>
      <c r="N71" s="37" t="str">
        <f>LOWER(C71&amp;Legende!$B$12&amp;D71&amp;Legende!$B$12&amp;E71&amp;Legende!$B$12&amp;H71&amp;Legende!$B$12&amp;I71&amp;Legende!$B$12&amp;J71&amp;Legende!$B$12&amp;Legende!$D$12&amp;Legende!$B$12&amp;Legende!$C$12)</f>
        <v>6.91.05;i;0;taste;blockfba;nach_ln;?;#</v>
      </c>
      <c r="O71" s="29" t="str">
        <f t="shared" si="7"/>
        <v>messages.put("6.91.05", "6.91.05;i;0;taste;blockfba;nach_ln;?;#");</v>
      </c>
      <c r="P71" s="29" t="str">
        <f t="shared" si="8"/>
        <v>public void setBlockFBA(String port, String pin, String value){System.out.println("transmit setBlockFBA:"+ this.getClass());}</v>
      </c>
      <c r="Q71" s="29" t="str">
        <f t="shared" si="9"/>
        <v>public String getBlockFBA(String port, String pin){System.out.println(transmit setBlockFBA: '+ this.getClass());}</v>
      </c>
    </row>
    <row r="72" spans="1:17" x14ac:dyDescent="0.35">
      <c r="A72" s="26" t="s">
        <v>427</v>
      </c>
      <c r="B72" s="26" t="s">
        <v>247</v>
      </c>
      <c r="C72" s="50" t="s">
        <v>91</v>
      </c>
      <c r="D72" s="36" t="str">
        <f>VLOOKUP(C72,[1]Verdrahtungsliste!$B$18:$N$254,13,FALSE)</f>
        <v>I</v>
      </c>
      <c r="E72" s="36">
        <f>VLOOKUP(C72,[1]Verdrahtungsliste!$B$18:$N$254,3,FALSE)</f>
        <v>0</v>
      </c>
      <c r="F72" s="24" t="s">
        <v>59</v>
      </c>
      <c r="G72" s="26" t="s">
        <v>285</v>
      </c>
      <c r="H72" s="51" t="s">
        <v>38</v>
      </c>
      <c r="I72" s="26" t="s">
        <v>606</v>
      </c>
      <c r="J72" s="26" t="s">
        <v>578</v>
      </c>
      <c r="K72" s="26" t="s">
        <v>249</v>
      </c>
      <c r="L72" s="26"/>
      <c r="M72" s="37" t="str">
        <f t="shared" si="10"/>
        <v>6.91.06</v>
      </c>
      <c r="N72" s="37" t="str">
        <f>LOWER(C72&amp;Legende!$B$12&amp;D72&amp;Legende!$B$12&amp;E72&amp;Legende!$B$12&amp;H72&amp;Legende!$B$12&amp;I72&amp;Legende!$B$12&amp;J72&amp;Legende!$B$12&amp;Legende!$D$12&amp;Legende!$B$12&amp;Legende!$C$12)</f>
        <v>6.91.06;i;0;taste;blockfbf;nach_ln;?;#</v>
      </c>
      <c r="O72" s="29" t="str">
        <f t="shared" si="7"/>
        <v>messages.put("6.91.06", "6.91.06;i;0;taste;blockfbf;nach_ln;?;#");</v>
      </c>
      <c r="P72" s="29" t="str">
        <f t="shared" si="8"/>
        <v>public void setBlockFBF(String port, String pin, String value){System.out.println("transmit setBlockFBF:"+ this.getClass());}</v>
      </c>
      <c r="Q72" s="29" t="str">
        <f t="shared" si="9"/>
        <v>public String getBlockFBF(String port, String pin){System.out.println(transmit setBlockFBF: '+ this.getClass());}</v>
      </c>
    </row>
    <row r="73" spans="1:17" x14ac:dyDescent="0.35">
      <c r="A73" s="26" t="s">
        <v>427</v>
      </c>
      <c r="B73" s="26" t="s">
        <v>247</v>
      </c>
      <c r="C73" s="50" t="s">
        <v>92</v>
      </c>
      <c r="D73" s="36" t="str">
        <f>VLOOKUP(C73,[1]Verdrahtungsliste!$B$18:$N$254,13,FALSE)</f>
        <v>I</v>
      </c>
      <c r="E73" s="36">
        <f>VLOOKUP(C73,[1]Verdrahtungsliste!$B$18:$N$254,3,FALSE)</f>
        <v>0</v>
      </c>
      <c r="F73" s="24" t="s">
        <v>60</v>
      </c>
      <c r="G73" s="26" t="s">
        <v>286</v>
      </c>
      <c r="H73" s="51" t="s">
        <v>38</v>
      </c>
      <c r="I73" s="26" t="s">
        <v>608</v>
      </c>
      <c r="J73" s="26" t="s">
        <v>539</v>
      </c>
      <c r="K73" s="26" t="s">
        <v>249</v>
      </c>
      <c r="L73" s="26"/>
      <c r="M73" s="37" t="str">
        <f t="shared" si="10"/>
        <v>6.91.07</v>
      </c>
      <c r="N73" s="37" t="str">
        <f>LOWER(C73&amp;Legende!$B$12&amp;D73&amp;Legende!$B$12&amp;E73&amp;Legende!$B$12&amp;H73&amp;Legende!$B$12&amp;I73&amp;Legende!$B$12&amp;J73&amp;Legende!$B$12&amp;Legende!$D$12&amp;Legende!$B$12&amp;Legende!$C$12)</f>
        <v>6.91.07;i;0;taste;blockblu;alle_richtungen;?;#</v>
      </c>
      <c r="O73" s="29" t="str">
        <f t="shared" si="7"/>
        <v>messages.put("6.91.07", "6.91.07;i;0;taste;blockblu;alle_richtungen;?;#");</v>
      </c>
      <c r="P73" s="29" t="str">
        <f t="shared" si="8"/>
        <v>public void setBlockBLU(String port, String pin, String value){System.out.println("transmit setBlockBLU:"+ this.getClass());}</v>
      </c>
      <c r="Q73" s="29" t="str">
        <f t="shared" si="9"/>
        <v>public String getBlockBLU(String port, String pin){System.out.println(transmit setBlockBLU: '+ this.getClass());}</v>
      </c>
    </row>
    <row r="74" spans="1:17" x14ac:dyDescent="0.35">
      <c r="A74" s="26" t="s">
        <v>427</v>
      </c>
      <c r="B74" s="26" t="s">
        <v>247</v>
      </c>
      <c r="C74" s="50" t="s">
        <v>93</v>
      </c>
      <c r="D74" s="36" t="str">
        <f>VLOOKUP(C74,[1]Verdrahtungsliste!$B$18:$N$254,13,FALSE)</f>
        <v>I</v>
      </c>
      <c r="E74" s="36">
        <f>VLOOKUP(C74,[1]Verdrahtungsliste!$B$18:$N$254,3,FALSE)</f>
        <v>0</v>
      </c>
      <c r="F74" s="24" t="s">
        <v>61</v>
      </c>
      <c r="G74" s="26" t="s">
        <v>287</v>
      </c>
      <c r="H74" s="51" t="s">
        <v>38</v>
      </c>
      <c r="I74" s="26" t="s">
        <v>540</v>
      </c>
      <c r="J74" s="26" t="s">
        <v>541</v>
      </c>
      <c r="K74" s="26" t="s">
        <v>249</v>
      </c>
      <c r="L74" s="26"/>
      <c r="M74" s="37" t="str">
        <f t="shared" si="10"/>
        <v>6.91.08</v>
      </c>
      <c r="N74" s="37" t="str">
        <f>LOWER(C74&amp;Legende!$B$12&amp;D74&amp;Legende!$B$12&amp;E74&amp;Legende!$B$12&amp;H74&amp;Legende!$B$12&amp;I74&amp;Legende!$B$12&amp;J74&amp;Legende!$B$12&amp;Legende!$D$12&amp;Legende!$B$12&amp;Legende!$C$12)</f>
        <v>6.91.08;i;0;taste;gleis;richtung_emm;?;#</v>
      </c>
      <c r="O74" s="29" t="str">
        <f t="shared" si="7"/>
        <v>messages.put("6.91.08", "6.91.08;i;0;taste;gleis;richtung_emm;?;#");</v>
      </c>
      <c r="P74" s="29" t="str">
        <f t="shared" si="8"/>
        <v>public void setGleis(String port, String pin, String value){System.out.println("transmit setGleis:"+ this.getClass());}</v>
      </c>
      <c r="Q74" s="29" t="str">
        <f t="shared" si="9"/>
        <v>public String getGleis(String port, String pin){System.out.println(transmit setGleis: '+ this.getClass());}</v>
      </c>
    </row>
    <row r="75" spans="1:17" x14ac:dyDescent="0.35">
      <c r="A75" s="26" t="s">
        <v>427</v>
      </c>
      <c r="B75" s="26" t="s">
        <v>247</v>
      </c>
      <c r="C75" s="50" t="s">
        <v>94</v>
      </c>
      <c r="D75" s="36" t="str">
        <f>VLOOKUP(C75,[1]Verdrahtungsliste!$B$18:$N$254,13,FALSE)</f>
        <v>I</v>
      </c>
      <c r="E75" s="36">
        <f>VLOOKUP(C75,[1]Verdrahtungsliste!$B$18:$N$254,3,FALSE)</f>
        <v>0</v>
      </c>
      <c r="F75" s="24" t="s">
        <v>62</v>
      </c>
      <c r="G75" s="26" t="s">
        <v>288</v>
      </c>
      <c r="H75" s="51" t="s">
        <v>38</v>
      </c>
      <c r="I75" s="26" t="s">
        <v>355</v>
      </c>
      <c r="J75" s="26" t="s">
        <v>550</v>
      </c>
      <c r="K75" s="26" t="s">
        <v>249</v>
      </c>
      <c r="L75" s="26"/>
      <c r="M75" s="37" t="str">
        <f t="shared" si="10"/>
        <v>6.91.09</v>
      </c>
      <c r="N75" s="37" t="str">
        <f>LOWER(C75&amp;Legende!$B$12&amp;D75&amp;Legende!$B$12&amp;E75&amp;Legende!$B$12&amp;H75&amp;Legende!$B$12&amp;I75&amp;Legende!$B$12&amp;J75&amp;Legende!$B$12&amp;Legende!$D$12&amp;Legende!$B$12&amp;Legende!$C$12)</f>
        <v>6.91.09;i;0;taste;wecker;abschalten;?;#</v>
      </c>
      <c r="O75" s="29" t="str">
        <f t="shared" si="7"/>
        <v>messages.put("6.91.09", "6.91.09;i;0;taste;wecker;abschalten;?;#");</v>
      </c>
      <c r="P75" s="29" t="str">
        <f t="shared" si="8"/>
        <v>public void setWecker(String port, String pin, String value){System.out.println("transmit setWecker:"+ this.getClass());}</v>
      </c>
      <c r="Q75" s="29" t="str">
        <f t="shared" si="9"/>
        <v>public String getWecker(String port, String pin){System.out.println(transmit setWecker: '+ this.getClass());}</v>
      </c>
    </row>
    <row r="76" spans="1:17" x14ac:dyDescent="0.35">
      <c r="A76" s="26" t="s">
        <v>427</v>
      </c>
      <c r="B76" s="26" t="s">
        <v>247</v>
      </c>
      <c r="C76" s="50" t="s">
        <v>95</v>
      </c>
      <c r="D76" s="36" t="str">
        <f>VLOOKUP(C76,[1]Verdrahtungsliste!$B$18:$N$254,13,FALSE)</f>
        <v>I</v>
      </c>
      <c r="E76" s="36">
        <f>VLOOKUP(C76,[1]Verdrahtungsliste!$B$18:$N$254,3,FALSE)</f>
        <v>0</v>
      </c>
      <c r="F76" s="24" t="s">
        <v>63</v>
      </c>
      <c r="G76" s="26" t="s">
        <v>289</v>
      </c>
      <c r="H76" s="51" t="s">
        <v>38</v>
      </c>
      <c r="I76" s="26" t="s">
        <v>543</v>
      </c>
      <c r="J76" s="26" t="s">
        <v>544</v>
      </c>
      <c r="K76" s="26" t="s">
        <v>249</v>
      </c>
      <c r="L76" s="26"/>
      <c r="M76" s="37" t="str">
        <f t="shared" si="10"/>
        <v>6.91.10</v>
      </c>
      <c r="N76" s="37" t="str">
        <f>LOWER(C76&amp;Legende!$B$12&amp;D76&amp;Legende!$B$12&amp;E76&amp;Legende!$B$12&amp;H76&amp;Legende!$B$12&amp;I76&amp;Legende!$B$12&amp;J76&amp;Legende!$B$12&amp;Legende!$D$12&amp;Legende!$B$12&amp;Legende!$C$12)</f>
        <v>6.91.10;i;0;taste;nottaste;weiche_1;?;#</v>
      </c>
      <c r="O76" s="29" t="str">
        <f t="shared" si="7"/>
        <v>messages.put("6.91.10", "6.91.10;i;0;taste;nottaste;weiche_1;?;#");</v>
      </c>
      <c r="P76" s="29" t="str">
        <f t="shared" si="8"/>
        <v>public void setNottaste(String port, String pin, String value){System.out.println("transmit setNottaste:"+ this.getClass());}</v>
      </c>
      <c r="Q76" s="29" t="str">
        <f t="shared" si="9"/>
        <v>public String getNottaste(String port, String pin){System.out.println(transmit setNottaste: '+ this.getClass());}</v>
      </c>
    </row>
    <row r="77" spans="1:17" x14ac:dyDescent="0.35">
      <c r="A77" s="26" t="s">
        <v>427</v>
      </c>
      <c r="B77" s="26" t="s">
        <v>247</v>
      </c>
      <c r="C77" s="50" t="s">
        <v>96</v>
      </c>
      <c r="D77" s="36" t="str">
        <f>VLOOKUP(C77,[1]Verdrahtungsliste!$B$18:$N$254,13,FALSE)</f>
        <v>I</v>
      </c>
      <c r="E77" s="36">
        <f>VLOOKUP(C77,[1]Verdrahtungsliste!$B$18:$N$254,3,FALSE)</f>
        <v>0</v>
      </c>
      <c r="F77" s="24" t="s">
        <v>64</v>
      </c>
      <c r="G77" s="24" t="s">
        <v>64</v>
      </c>
      <c r="H77" s="51" t="s">
        <v>38</v>
      </c>
      <c r="I77" s="26" t="s">
        <v>545</v>
      </c>
      <c r="J77" s="26" t="s">
        <v>42</v>
      </c>
      <c r="K77" s="26" t="s">
        <v>249</v>
      </c>
      <c r="L77" s="26"/>
      <c r="M77" s="37" t="str">
        <f t="shared" si="10"/>
        <v>6.91.11</v>
      </c>
      <c r="N77" s="37" t="str">
        <f>LOWER(C77&amp;Legende!$B$12&amp;D77&amp;Legende!$B$12&amp;E77&amp;Legende!$B$12&amp;H77&amp;Legende!$B$12&amp;I77&amp;Legende!$B$12&amp;J77&amp;Legende!$B$12&amp;Legende!$D$12&amp;Legende!$B$12&amp;Legende!$C$12)</f>
        <v>6.91.11;i;0;taste;weichen;beleuchtung;?;#</v>
      </c>
      <c r="O77" s="29" t="str">
        <f t="shared" si="7"/>
        <v>messages.put("6.91.11", "6.91.11;i;0;taste;weichen;beleuchtung;?;#");</v>
      </c>
      <c r="P77" s="29" t="str">
        <f t="shared" si="8"/>
        <v>public void setWeichen(String port, String pin, String value){System.out.println("transmit setWeichen:"+ this.getClass());}</v>
      </c>
      <c r="Q77" s="29" t="str">
        <f t="shared" si="9"/>
        <v>public String getWeichen(String port, String pin){System.out.println(transmit setWeichen: '+ this.getClass());}</v>
      </c>
    </row>
    <row r="78" spans="1:17" x14ac:dyDescent="0.35">
      <c r="A78" s="26" t="s">
        <v>427</v>
      </c>
      <c r="B78" s="26" t="s">
        <v>247</v>
      </c>
      <c r="C78" s="50" t="s">
        <v>97</v>
      </c>
      <c r="D78" s="36" t="str">
        <f>VLOOKUP(C78,[1]Verdrahtungsliste!$B$18:$N$254,13,FALSE)</f>
        <v>I</v>
      </c>
      <c r="E78" s="36">
        <f>VLOOKUP(C78,[1]Verdrahtungsliste!$B$18:$N$254,3,FALSE)</f>
        <v>0</v>
      </c>
      <c r="F78" s="24" t="s">
        <v>65</v>
      </c>
      <c r="G78" s="24" t="s">
        <v>65</v>
      </c>
      <c r="H78" s="51" t="s">
        <v>38</v>
      </c>
      <c r="I78" s="26" t="s">
        <v>546</v>
      </c>
      <c r="J78" s="26" t="s">
        <v>547</v>
      </c>
      <c r="K78" s="26" t="s">
        <v>249</v>
      </c>
      <c r="L78" s="26"/>
      <c r="M78" s="37" t="str">
        <f t="shared" si="10"/>
        <v>6.91.12</v>
      </c>
      <c r="N78" s="37" t="str">
        <f>LOWER(C78&amp;Legende!$B$12&amp;D78&amp;Legende!$B$12&amp;E78&amp;Legende!$B$12&amp;H78&amp;Legende!$B$12&amp;I78&amp;Legende!$B$12&amp;J78&amp;Legende!$B$12&amp;Legende!$D$12&amp;Legende!$B$12&amp;Legende!$C$12)</f>
        <v>6.91.12;i;0;taste;zeitschalter;umgehugn;?;#</v>
      </c>
      <c r="O78" s="29" t="str">
        <f t="shared" si="7"/>
        <v>messages.put("6.91.12", "6.91.12;i;0;taste;zeitschalter;umgehugn;?;#");</v>
      </c>
      <c r="P78" s="29" t="str">
        <f t="shared" si="8"/>
        <v>public void setZeitschalter(String port, String pin, String value){System.out.println("transmit setZeitschalter:"+ this.getClass());}</v>
      </c>
      <c r="Q78" s="29" t="str">
        <f t="shared" si="9"/>
        <v>public String getZeitschalter(String port, String pin){System.out.println(transmit setZeitschalter: '+ this.getClass());}</v>
      </c>
    </row>
    <row r="79" spans="1:17" x14ac:dyDescent="0.35">
      <c r="A79" s="26" t="s">
        <v>427</v>
      </c>
      <c r="B79" s="26" t="s">
        <v>247</v>
      </c>
      <c r="C79" s="50" t="s">
        <v>98</v>
      </c>
      <c r="D79" s="36" t="str">
        <f>VLOOKUP(C79,[1]Verdrahtungsliste!$B$18:$N$254,13,FALSE)</f>
        <v>I</v>
      </c>
      <c r="E79" s="36">
        <f>VLOOKUP(C79,[1]Verdrahtungsliste!$B$18:$N$254,3,FALSE)</f>
        <v>0</v>
      </c>
      <c r="F79" s="24" t="s">
        <v>66</v>
      </c>
      <c r="G79" s="26" t="s">
        <v>290</v>
      </c>
      <c r="H79" s="51" t="s">
        <v>38</v>
      </c>
      <c r="I79" s="26" t="s">
        <v>548</v>
      </c>
      <c r="J79" s="26" t="s">
        <v>549</v>
      </c>
      <c r="K79" s="26" t="s">
        <v>249</v>
      </c>
      <c r="L79" s="26"/>
      <c r="M79" s="37" t="str">
        <f t="shared" si="10"/>
        <v>6.91.13</v>
      </c>
      <c r="N79" s="37" t="str">
        <f>LOWER(C79&amp;Legende!$B$12&amp;D79&amp;Legende!$B$12&amp;E79&amp;Legende!$B$12&amp;H79&amp;Legende!$B$12&amp;I79&amp;Legende!$B$12&amp;J79&amp;Legende!$B$12&amp;Legende!$D$12&amp;Legende!$B$12&amp;Legende!$C$12)</f>
        <v>6.91.13;i;0;taste;nal;alle_fahrstrassen;?;#</v>
      </c>
      <c r="O79" s="29" t="str">
        <f t="shared" si="7"/>
        <v>messages.put("6.91.13", "6.91.13;i;0;taste;nal;alle_fahrstrassen;?;#");</v>
      </c>
      <c r="P79" s="29" t="str">
        <f t="shared" si="8"/>
        <v>public void setNAL(String port, String pin, String value){System.out.println("transmit setNAL:"+ this.getClass());}</v>
      </c>
      <c r="Q79" s="29" t="str">
        <f t="shared" si="9"/>
        <v>public String getNAL(String port, String pin){System.out.println(transmit setNAL: '+ this.getClass());}</v>
      </c>
    </row>
    <row r="80" spans="1:17" x14ac:dyDescent="0.35">
      <c r="A80" s="26" t="s">
        <v>427</v>
      </c>
      <c r="B80" s="26" t="s">
        <v>247</v>
      </c>
      <c r="C80" s="50" t="s">
        <v>99</v>
      </c>
      <c r="D80" s="36" t="str">
        <f>VLOOKUP(C80,[1]Verdrahtungsliste!$B$18:$N$254,13,FALSE)</f>
        <v>I</v>
      </c>
      <c r="E80" s="36">
        <f>VLOOKUP(C80,[1]Verdrahtungsliste!$B$18:$N$254,3,FALSE)</f>
        <v>0</v>
      </c>
      <c r="F80" s="24" t="s">
        <v>67</v>
      </c>
      <c r="G80" s="26" t="s">
        <v>291</v>
      </c>
      <c r="H80" s="51" t="s">
        <v>38</v>
      </c>
      <c r="I80" s="26" t="s">
        <v>540</v>
      </c>
      <c r="J80" s="26" t="s">
        <v>542</v>
      </c>
      <c r="K80" s="26" t="s">
        <v>249</v>
      </c>
      <c r="L80" s="26"/>
      <c r="M80" s="37" t="str">
        <f t="shared" si="10"/>
        <v>6.91.14</v>
      </c>
      <c r="N80" s="37" t="str">
        <f>LOWER(C80&amp;Legende!$B$12&amp;D80&amp;Legende!$B$12&amp;E80&amp;Legende!$B$12&amp;H80&amp;Legende!$B$12&amp;I80&amp;Legende!$B$12&amp;J80&amp;Legende!$B$12&amp;Legende!$D$12&amp;Legende!$B$12&amp;Legende!$C$12)</f>
        <v>6.91.14;i;0;taste;gleis;richtung_zb;?;#</v>
      </c>
      <c r="O80" s="29" t="str">
        <f t="shared" si="7"/>
        <v>messages.put("6.91.14", "6.91.14;i;0;taste;gleis;richtung_zb;?;#");</v>
      </c>
      <c r="P80" s="29" t="str">
        <f t="shared" si="8"/>
        <v>public void setGleis(String port, String pin, String value){System.out.println("transmit setGleis:"+ this.getClass());}</v>
      </c>
      <c r="Q80" s="29" t="str">
        <f t="shared" si="9"/>
        <v>public String getGleis(String port, String pin){System.out.println(transmit setGleis: '+ this.getClass());}</v>
      </c>
    </row>
    <row r="81" spans="1:17" x14ac:dyDescent="0.35">
      <c r="A81" s="26" t="s">
        <v>427</v>
      </c>
      <c r="B81" s="26" t="s">
        <v>247</v>
      </c>
      <c r="C81" s="50" t="s">
        <v>100</v>
      </c>
      <c r="D81" s="36" t="str">
        <f>VLOOKUP(C81,[1]Verdrahtungsliste!$B$18:$N$254,13,FALSE)</f>
        <v>I</v>
      </c>
      <c r="E81" s="36">
        <f>VLOOKUP(C81,[1]Verdrahtungsliste!$B$18:$N$254,3,FALSE)</f>
        <v>0</v>
      </c>
      <c r="F81" s="24" t="s">
        <v>68</v>
      </c>
      <c r="G81" s="26" t="s">
        <v>292</v>
      </c>
      <c r="H81" s="51" t="s">
        <v>38</v>
      </c>
      <c r="I81" s="26" t="s">
        <v>551</v>
      </c>
      <c r="J81" s="26" t="s">
        <v>549</v>
      </c>
      <c r="K81" s="26" t="s">
        <v>249</v>
      </c>
      <c r="L81" s="26"/>
      <c r="M81" s="37" t="str">
        <f t="shared" si="10"/>
        <v>6.91.15</v>
      </c>
      <c r="N81" s="37" t="str">
        <f>LOWER(C81&amp;Legende!$B$12&amp;D81&amp;Legende!$B$12&amp;E81&amp;Legende!$B$12&amp;H81&amp;Legende!$B$12&amp;I81&amp;Legende!$B$12&amp;J81&amp;Legende!$B$12&amp;Legende!$D$12&amp;Legende!$B$12&amp;Legende!$C$12)</f>
        <v>6.91.15;i;0;taste;siu;alle_fahrstrassen;?;#</v>
      </c>
      <c r="O81" s="29" t="str">
        <f t="shared" si="7"/>
        <v>messages.put("6.91.15", "6.91.15;i;0;taste;siu;alle_fahrstrassen;?;#");</v>
      </c>
      <c r="P81" s="29" t="str">
        <f t="shared" si="8"/>
        <v>public void setSIU(String port, String pin, String value){System.out.println("transmit setSIU:"+ this.getClass());}</v>
      </c>
      <c r="Q81" s="29" t="str">
        <f t="shared" si="9"/>
        <v>public String getSIU(String port, String pin){System.out.println(transmit setSIU: '+ this.getClass());}</v>
      </c>
    </row>
    <row r="82" spans="1:17" x14ac:dyDescent="0.35">
      <c r="A82" s="26" t="s">
        <v>427</v>
      </c>
      <c r="B82" s="26" t="s">
        <v>247</v>
      </c>
      <c r="C82" s="50" t="s">
        <v>101</v>
      </c>
      <c r="D82" s="36" t="str">
        <f>VLOOKUP(C82,[1]Verdrahtungsliste!$B$18:$N$254,13,FALSE)</f>
        <v>I</v>
      </c>
      <c r="E82" s="36">
        <f>VLOOKUP(C82,[1]Verdrahtungsliste!$B$18:$N$254,3,FALSE)</f>
        <v>0</v>
      </c>
      <c r="F82" s="24" t="s">
        <v>69</v>
      </c>
      <c r="G82" s="26" t="s">
        <v>294</v>
      </c>
      <c r="H82" s="51" t="s">
        <v>352</v>
      </c>
      <c r="I82" s="26" t="s">
        <v>554</v>
      </c>
      <c r="J82" s="26" t="s">
        <v>555</v>
      </c>
      <c r="K82" s="26" t="s">
        <v>536</v>
      </c>
      <c r="L82" s="26"/>
      <c r="M82" s="37" t="str">
        <f t="shared" si="10"/>
        <v>7.91.01</v>
      </c>
      <c r="N82" s="37" t="str">
        <f>LOWER(C82&amp;Legende!$B$12&amp;D82&amp;Legende!$B$12&amp;E82&amp;Legende!$B$12&amp;H82&amp;Legende!$B$12&amp;I82&amp;Legende!$B$12&amp;J82&amp;Legende!$B$12&amp;Legende!$D$12&amp;Legende!$B$12&amp;Legende!$C$12)</f>
        <v>7.91.01;i;0;schalterkontakt;ws1;endlage+;?;#</v>
      </c>
      <c r="O82" s="29" t="str">
        <f t="shared" si="7"/>
        <v>messages.put("7.91.01", "7.91.01;i;0;schalterkontakt;ws1;endlage+;?;#");</v>
      </c>
      <c r="P82" s="29" t="str">
        <f t="shared" si="8"/>
        <v>public void setWS1(String port, String pin, String value){System.out.println("transmit setWS1:"+ this.getClass());}</v>
      </c>
      <c r="Q82" s="29" t="str">
        <f t="shared" si="9"/>
        <v>public String getWS1(String port, String pin){System.out.println(transmit setWS1: '+ this.getClass());}</v>
      </c>
    </row>
    <row r="83" spans="1:17" x14ac:dyDescent="0.35">
      <c r="A83" s="26" t="s">
        <v>427</v>
      </c>
      <c r="B83" s="26" t="s">
        <v>247</v>
      </c>
      <c r="C83" s="50" t="s">
        <v>102</v>
      </c>
      <c r="D83" s="36" t="str">
        <f>VLOOKUP(C83,[1]Verdrahtungsliste!$B$18:$N$254,13,FALSE)</f>
        <v>I</v>
      </c>
      <c r="E83" s="36">
        <f>VLOOKUP(C83,[1]Verdrahtungsliste!$B$18:$N$254,3,FALSE)</f>
        <v>0</v>
      </c>
      <c r="F83" s="24" t="s">
        <v>70</v>
      </c>
      <c r="G83" s="26" t="s">
        <v>293</v>
      </c>
      <c r="H83" s="51" t="s">
        <v>352</v>
      </c>
      <c r="I83" s="26" t="s">
        <v>554</v>
      </c>
      <c r="J83" s="26" t="s">
        <v>556</v>
      </c>
      <c r="K83" s="26" t="s">
        <v>249</v>
      </c>
      <c r="L83" s="26"/>
      <c r="M83" s="37" t="str">
        <f t="shared" si="10"/>
        <v>7.91.02</v>
      </c>
      <c r="N83" s="37" t="str">
        <f>LOWER(C83&amp;Legende!$B$12&amp;D83&amp;Legende!$B$12&amp;E83&amp;Legende!$B$12&amp;H83&amp;Legende!$B$12&amp;I83&amp;Legende!$B$12&amp;J83&amp;Legende!$B$12&amp;Legende!$D$12&amp;Legende!$B$12&amp;Legende!$C$12)</f>
        <v>7.91.02;i;0;schalterkontakt;ws1;endlage+_gedrückt;?;#</v>
      </c>
      <c r="O83" s="29" t="str">
        <f t="shared" si="7"/>
        <v>messages.put("7.91.02", "7.91.02;i;0;schalterkontakt;ws1;endlage+_gedrückt;?;#");</v>
      </c>
      <c r="P83" s="29" t="str">
        <f t="shared" si="8"/>
        <v>public void setWS1(String port, String pin, String value){System.out.println("transmit setWS1:"+ this.getClass());}</v>
      </c>
      <c r="Q83" s="29" t="str">
        <f t="shared" si="9"/>
        <v>public String getWS1(String port, String pin){System.out.println(transmit setWS1: '+ this.getClass());}</v>
      </c>
    </row>
    <row r="84" spans="1:17" x14ac:dyDescent="0.35">
      <c r="A84" s="26" t="s">
        <v>427</v>
      </c>
      <c r="B84" s="26" t="s">
        <v>247</v>
      </c>
      <c r="C84" s="50" t="s">
        <v>103</v>
      </c>
      <c r="D84" s="36" t="str">
        <f>VLOOKUP(C84,[1]Verdrahtungsliste!$B$18:$N$254,13,FALSE)</f>
        <v>I</v>
      </c>
      <c r="E84" s="36">
        <f>VLOOKUP(C84,[1]Verdrahtungsliste!$B$18:$N$254,3,FALSE)</f>
        <v>0</v>
      </c>
      <c r="F84" s="24" t="s">
        <v>71</v>
      </c>
      <c r="G84" s="26" t="s">
        <v>295</v>
      </c>
      <c r="H84" s="51" t="s">
        <v>352</v>
      </c>
      <c r="I84" s="26" t="s">
        <v>554</v>
      </c>
      <c r="J84" s="26" t="s">
        <v>557</v>
      </c>
      <c r="K84" s="53" t="s">
        <v>536</v>
      </c>
      <c r="L84" s="53"/>
      <c r="M84" s="37" t="str">
        <f t="shared" si="10"/>
        <v>7.91.04</v>
      </c>
      <c r="N84" s="37" t="str">
        <f>LOWER(C84&amp;Legende!$B$12&amp;D84&amp;Legende!$B$12&amp;E84&amp;Legende!$B$12&amp;H84&amp;Legende!$B$12&amp;I84&amp;Legende!$B$12&amp;J84&amp;Legende!$B$12&amp;Legende!$D$12&amp;Legende!$B$12&amp;Legende!$C$12)</f>
        <v>7.91.04;i;0;schalterkontakt;ws1;endlage-;?;#</v>
      </c>
      <c r="O84" s="29" t="str">
        <f t="shared" si="7"/>
        <v>messages.put("7.91.04", "7.91.04;i;0;schalterkontakt;ws1;endlage-;?;#");</v>
      </c>
      <c r="P84" s="29" t="str">
        <f t="shared" si="8"/>
        <v>public void setWS1(String port, String pin, String value){System.out.println("transmit setWS1:"+ this.getClass());}</v>
      </c>
      <c r="Q84" s="29" t="str">
        <f t="shared" si="9"/>
        <v>public String getWS1(String port, String pin){System.out.println(transmit setWS1: '+ this.getClass());}</v>
      </c>
    </row>
    <row r="85" spans="1:17" x14ac:dyDescent="0.35">
      <c r="A85" s="26" t="s">
        <v>427</v>
      </c>
      <c r="B85" s="26" t="s">
        <v>247</v>
      </c>
      <c r="C85" s="50" t="s">
        <v>104</v>
      </c>
      <c r="D85" s="36" t="e">
        <f>VLOOKUP(C85,[1]Verdrahtungsliste!$B$18:$N$254,13,FALSE)</f>
        <v>#N/A</v>
      </c>
      <c r="E85" s="36" t="e">
        <f>VLOOKUP(C85,[1]Verdrahtungsliste!$B$18:$N$254,3,FALSE)</f>
        <v>#N/A</v>
      </c>
      <c r="F85" s="24" t="s">
        <v>72</v>
      </c>
      <c r="G85" s="26" t="s">
        <v>296</v>
      </c>
      <c r="H85" s="51" t="s">
        <v>352</v>
      </c>
      <c r="I85" s="26" t="s">
        <v>554</v>
      </c>
      <c r="J85" s="26" t="s">
        <v>558</v>
      </c>
      <c r="K85" s="53" t="s">
        <v>249</v>
      </c>
      <c r="L85" s="53"/>
      <c r="M85" s="37" t="str">
        <f t="shared" si="10"/>
        <v>7.91.06</v>
      </c>
      <c r="N85" s="37" t="e">
        <f>LOWER(C85&amp;Legende!$B$12&amp;D85&amp;Legende!$B$12&amp;E85&amp;Legende!$B$12&amp;H85&amp;Legende!$B$12&amp;I85&amp;Legende!$B$12&amp;J85&amp;Legende!$B$12&amp;Legende!$D$12&amp;Legende!$B$12&amp;Legende!$C$12)</f>
        <v>#N/A</v>
      </c>
      <c r="O85" s="29" t="e">
        <f t="shared" si="7"/>
        <v>#N/A</v>
      </c>
      <c r="P85" s="29" t="str">
        <f t="shared" si="8"/>
        <v>public void setWS1(String port, String pin, String value){System.out.println("transmit setWS1:"+ this.getClass());}</v>
      </c>
      <c r="Q85" s="29" t="str">
        <f t="shared" si="9"/>
        <v>public String getWS1(String port, String pin){System.out.println(transmit setWS1: '+ this.getClass());}</v>
      </c>
    </row>
    <row r="86" spans="1:17" x14ac:dyDescent="0.35">
      <c r="A86" s="26" t="s">
        <v>427</v>
      </c>
      <c r="B86" s="26" t="s">
        <v>247</v>
      </c>
      <c r="C86" s="50" t="s">
        <v>105</v>
      </c>
      <c r="D86" s="36" t="str">
        <f>VLOOKUP(C86,[1]Verdrahtungsliste!$B$18:$N$254,13,FALSE)</f>
        <v>I</v>
      </c>
      <c r="E86" s="36">
        <f>VLOOKUP(C86,[1]Verdrahtungsliste!$B$18:$N$254,3,FALSE)</f>
        <v>0</v>
      </c>
      <c r="F86" s="24" t="s">
        <v>73</v>
      </c>
      <c r="G86" s="26" t="s">
        <v>297</v>
      </c>
      <c r="H86" s="51" t="s">
        <v>352</v>
      </c>
      <c r="I86" s="26" t="s">
        <v>611</v>
      </c>
      <c r="J86" s="26" t="s">
        <v>552</v>
      </c>
      <c r="K86" s="53" t="s">
        <v>249</v>
      </c>
      <c r="L86" s="58"/>
      <c r="M86" s="37" t="str">
        <f t="shared" si="10"/>
        <v>8.91.01</v>
      </c>
      <c r="N86" s="37" t="str">
        <f>LOWER(C86&amp;Legende!$B$12&amp;D86&amp;Legende!$B$12&amp;E86&amp;Legende!$B$12&amp;H86&amp;Legende!$B$12&amp;I86&amp;Legende!$B$12&amp;J86&amp;Legende!$B$12&amp;Legende!$D$12&amp;Legende!$B$12&amp;Legende!$C$12)</f>
        <v>8.91.01;i;0;schalterkontakt;fssegf;endlage;?;#</v>
      </c>
      <c r="O86" s="29" t="str">
        <f t="shared" si="7"/>
        <v>messages.put("8.91.01", "8.91.01;i;0;schalterkontakt;fssegf;endlage;?;#");</v>
      </c>
      <c r="P86" s="29" t="str">
        <f t="shared" si="8"/>
        <v>public void setFSSEGF(String port, String pin, String value){System.out.println("transmit setFSSEGF:"+ this.getClass());}</v>
      </c>
      <c r="Q86" s="29" t="str">
        <f t="shared" si="9"/>
        <v>public String getFSSEGF(String port, String pin){System.out.println(transmit setFSSEGF: '+ this.getClass());}</v>
      </c>
    </row>
    <row r="87" spans="1:17" x14ac:dyDescent="0.35">
      <c r="A87" s="26" t="s">
        <v>427</v>
      </c>
      <c r="B87" s="26" t="s">
        <v>247</v>
      </c>
      <c r="C87" s="50" t="s">
        <v>106</v>
      </c>
      <c r="D87" s="50" t="str">
        <f>VLOOKUP(C87,[1]Verdrahtungsliste!$B$18:$N$254,13,FALSE)</f>
        <v>I</v>
      </c>
      <c r="E87" s="36">
        <f>VLOOKUP(C87,[1]Verdrahtungsliste!$B$18:$N$254,3,FALSE)</f>
        <v>0</v>
      </c>
      <c r="F87" s="24" t="s">
        <v>74</v>
      </c>
      <c r="G87" s="26" t="s">
        <v>298</v>
      </c>
      <c r="H87" s="51" t="s">
        <v>352</v>
      </c>
      <c r="I87" s="26" t="s">
        <v>611</v>
      </c>
      <c r="J87" s="26" t="s">
        <v>553</v>
      </c>
      <c r="K87" s="53" t="s">
        <v>249</v>
      </c>
      <c r="L87" s="53"/>
      <c r="M87" s="37" t="str">
        <f t="shared" si="10"/>
        <v>8.91.02</v>
      </c>
      <c r="N87" s="37" t="str">
        <f>LOWER(C87&amp;Legende!$B$12&amp;D87&amp;Legende!$B$12&amp;E87&amp;Legende!$B$12&amp;H87&amp;Legende!$B$12&amp;I87&amp;Legende!$B$12&amp;J87&amp;Legende!$B$12&amp;Legende!$D$12&amp;Legende!$B$12&amp;Legende!$C$12)</f>
        <v>8.91.02;i;0;schalterkontakt;fssegf;endlage_gedrückt;?;#</v>
      </c>
      <c r="O87" s="29" t="str">
        <f t="shared" si="7"/>
        <v>messages.put("8.91.02", "8.91.02;i;0;schalterkontakt;fssegf;endlage_gedrückt;?;#");</v>
      </c>
      <c r="P87" s="29" t="str">
        <f t="shared" si="8"/>
        <v>public void setFSSEGF(String port, String pin, String value){System.out.println("transmit setFSSEGF:"+ this.getClass());}</v>
      </c>
      <c r="Q87" s="29" t="str">
        <f t="shared" si="9"/>
        <v>public String getFSSEGF(String port, String pin){System.out.println(transmit setFSSEGF: '+ this.getClass());}</v>
      </c>
    </row>
    <row r="88" spans="1:17" x14ac:dyDescent="0.35">
      <c r="A88" s="26" t="s">
        <v>427</v>
      </c>
      <c r="B88" s="26" t="s">
        <v>247</v>
      </c>
      <c r="C88" s="50" t="s">
        <v>617</v>
      </c>
      <c r="D88" s="50" t="str">
        <f>VLOOKUP(C88,[1]Verdrahtungsliste!$B$18:$N$254,13,FALSE)</f>
        <v>I</v>
      </c>
      <c r="E88" s="36">
        <f>VLOOKUP(C88,[1]Verdrahtungsliste!$B$18:$N$254,3,FALSE)</f>
        <v>0</v>
      </c>
      <c r="F88" s="24" t="s">
        <v>75</v>
      </c>
      <c r="G88" s="26" t="s">
        <v>299</v>
      </c>
      <c r="H88" s="51" t="s">
        <v>352</v>
      </c>
      <c r="I88" s="26" t="s">
        <v>611</v>
      </c>
      <c r="J88" s="26" t="s">
        <v>526</v>
      </c>
      <c r="K88" s="53" t="s">
        <v>249</v>
      </c>
      <c r="L88" s="53"/>
      <c r="M88" s="37" t="str">
        <f t="shared" si="10"/>
        <v>8.91.19</v>
      </c>
      <c r="N88" s="37" t="str">
        <f>LOWER(C88&amp;Legende!$B$12&amp;D88&amp;Legende!$B$12&amp;E88&amp;Legende!$B$12&amp;H88&amp;Legende!$B$12&amp;I88&amp;Legende!$B$12&amp;J88&amp;Legende!$B$12&amp;Legende!$D$12&amp;Legende!$B$12&amp;Legende!$C$12)</f>
        <v>8.91.19;i;0;schalterkontakt;fssegf;10°eg;?;#</v>
      </c>
      <c r="O88" s="29" t="str">
        <f t="shared" si="7"/>
        <v>messages.put("8.91.19", "8.91.19;i;0;schalterkontakt;fssegf;10°eg;?;#");</v>
      </c>
      <c r="P88" s="29" t="str">
        <f t="shared" si="8"/>
        <v>public void setFSSEGF(String port, String pin, String value){System.out.println("transmit setFSSEGF:"+ this.getClass());}</v>
      </c>
      <c r="Q88" s="29" t="str">
        <f t="shared" si="9"/>
        <v>public String getFSSEGF(String port, String pin){System.out.println(transmit setFSSEGF: '+ this.getClass());}</v>
      </c>
    </row>
    <row r="89" spans="1:17" x14ac:dyDescent="0.35">
      <c r="A89" s="26" t="s">
        <v>427</v>
      </c>
      <c r="B89" s="26" t="s">
        <v>247</v>
      </c>
      <c r="C89" s="50" t="s">
        <v>618</v>
      </c>
      <c r="D89" s="50" t="str">
        <f>VLOOKUP(C89,[1]Verdrahtungsliste!$B$18:$N$254,13,FALSE)</f>
        <v>I</v>
      </c>
      <c r="E89" s="36">
        <f>VLOOKUP(C89,[1]Verdrahtungsliste!$B$18:$N$254,3,FALSE)</f>
        <v>0</v>
      </c>
      <c r="F89" s="24" t="s">
        <v>76</v>
      </c>
      <c r="G89" s="26" t="s">
        <v>300</v>
      </c>
      <c r="H89" s="51" t="s">
        <v>352</v>
      </c>
      <c r="I89" s="26" t="s">
        <v>611</v>
      </c>
      <c r="J89" s="26" t="s">
        <v>527</v>
      </c>
      <c r="K89" s="53" t="s">
        <v>249</v>
      </c>
      <c r="L89" s="53"/>
      <c r="M89" s="37" t="str">
        <f t="shared" si="10"/>
        <v>8.91.20</v>
      </c>
      <c r="N89" s="37" t="str">
        <f>LOWER(C89&amp;Legende!$B$12&amp;D89&amp;Legende!$B$12&amp;E89&amp;Legende!$B$12&amp;H89&amp;Legende!$B$12&amp;I89&amp;Legende!$B$12&amp;J89&amp;Legende!$B$12&amp;Legende!$D$12&amp;Legende!$B$12&amp;Legende!$C$12)</f>
        <v>8.91.20;i;0;schalterkontakt;fssegf;30°eg;?;#</v>
      </c>
      <c r="O89" s="29" t="str">
        <f t="shared" si="7"/>
        <v>messages.put("8.91.20", "8.91.20;i;0;schalterkontakt;fssegf;30°eg;?;#");</v>
      </c>
      <c r="P89" s="29" t="str">
        <f t="shared" si="8"/>
        <v>public void setFSSEGF(String port, String pin, String value){System.out.println("transmit setFSSEGF:"+ this.getClass());}</v>
      </c>
      <c r="Q89" s="29" t="str">
        <f t="shared" si="9"/>
        <v>public String getFSSEGF(String port, String pin){System.out.println(transmit setFSSEGF: '+ this.getClass());}</v>
      </c>
    </row>
    <row r="90" spans="1:17" x14ac:dyDescent="0.35">
      <c r="A90" s="26" t="s">
        <v>427</v>
      </c>
      <c r="B90" s="26" t="s">
        <v>247</v>
      </c>
      <c r="C90" s="50" t="s">
        <v>619</v>
      </c>
      <c r="D90" s="50" t="str">
        <f>VLOOKUP(C90,[1]Verdrahtungsliste!$B$18:$N$254,13,FALSE)</f>
        <v>I</v>
      </c>
      <c r="E90" s="36">
        <f>VLOOKUP(C90,[1]Verdrahtungsliste!$B$18:$N$254,3,FALSE)</f>
        <v>0</v>
      </c>
      <c r="F90" s="24" t="s">
        <v>77</v>
      </c>
      <c r="G90" s="26" t="s">
        <v>301</v>
      </c>
      <c r="H90" s="51" t="s">
        <v>352</v>
      </c>
      <c r="I90" s="26" t="s">
        <v>611</v>
      </c>
      <c r="J90" s="26" t="s">
        <v>528</v>
      </c>
      <c r="K90" s="53" t="s">
        <v>249</v>
      </c>
      <c r="L90" s="53"/>
      <c r="M90" s="37" t="str">
        <f t="shared" si="10"/>
        <v>8.91.21</v>
      </c>
      <c r="N90" s="37" t="str">
        <f>LOWER(C90&amp;Legende!$B$12&amp;D90&amp;Legende!$B$12&amp;E90&amp;Legende!$B$12&amp;H90&amp;Legende!$B$12&amp;I90&amp;Legende!$B$12&amp;J90&amp;Legende!$B$12&amp;Legende!$D$12&amp;Legende!$B$12&amp;Legende!$C$12)</f>
        <v>8.91.21;i;0;schalterkontakt;fssegf;45°eg;?;#</v>
      </c>
      <c r="O90" s="29" t="str">
        <f t="shared" si="7"/>
        <v>messages.put("8.91.21", "8.91.21;i;0;schalterkontakt;fssegf;45°eg;?;#");</v>
      </c>
      <c r="P90" s="29" t="str">
        <f t="shared" si="8"/>
        <v>public void setFSSEGF(String port, String pin, String value){System.out.println("transmit setFSSEGF:"+ this.getClass());}</v>
      </c>
      <c r="Q90" s="29" t="str">
        <f t="shared" si="9"/>
        <v>public String getFSSEGF(String port, String pin){System.out.println(transmit setFSSEGF: '+ this.getClass());}</v>
      </c>
    </row>
    <row r="91" spans="1:17" x14ac:dyDescent="0.35">
      <c r="A91" s="26" t="s">
        <v>427</v>
      </c>
      <c r="B91" s="26" t="s">
        <v>247</v>
      </c>
      <c r="C91" s="50" t="s">
        <v>620</v>
      </c>
      <c r="D91" s="50" t="str">
        <f>VLOOKUP(C91,[1]Verdrahtungsliste!$B$18:$N$254,13,FALSE)</f>
        <v>I</v>
      </c>
      <c r="E91" s="36">
        <f>VLOOKUP(C91,[1]Verdrahtungsliste!$B$18:$N$254,3,FALSE)</f>
        <v>0</v>
      </c>
      <c r="F91" s="24" t="s">
        <v>78</v>
      </c>
      <c r="G91" s="26" t="s">
        <v>302</v>
      </c>
      <c r="H91" s="51" t="s">
        <v>352</v>
      </c>
      <c r="I91" s="26" t="s">
        <v>611</v>
      </c>
      <c r="J91" s="26" t="s">
        <v>529</v>
      </c>
      <c r="K91" s="53" t="s">
        <v>249</v>
      </c>
      <c r="L91" s="53"/>
      <c r="M91" s="37" t="str">
        <f t="shared" si="10"/>
        <v>8.91.22</v>
      </c>
      <c r="N91" s="37" t="str">
        <f>LOWER(C91&amp;Legende!$B$12&amp;D91&amp;Legende!$B$12&amp;E91&amp;Legende!$B$12&amp;H91&amp;Legende!$B$12&amp;I91&amp;Legende!$B$12&amp;J91&amp;Legende!$B$12&amp;Legende!$D$12&amp;Legende!$B$12&amp;Legende!$C$12)</f>
        <v>8.91.22;i;0;schalterkontakt;fssegf;80°eg;?;#</v>
      </c>
      <c r="O91" s="29" t="str">
        <f t="shared" si="7"/>
        <v>messages.put("8.91.22", "8.91.22;i;0;schalterkontakt;fssegf;80°eg;?;#");</v>
      </c>
      <c r="P91" s="29" t="str">
        <f t="shared" si="8"/>
        <v>public void setFSSEGF(String port, String pin, String value){System.out.println("transmit setFSSEGF:"+ this.getClass());}</v>
      </c>
      <c r="Q91" s="29" t="str">
        <f t="shared" si="9"/>
        <v>public String getFSSEGF(String port, String pin){System.out.println(transmit setFSSEGF: '+ this.getClass());}</v>
      </c>
    </row>
    <row r="92" spans="1:17" x14ac:dyDescent="0.35">
      <c r="A92" s="26" t="s">
        <v>427</v>
      </c>
      <c r="B92" s="26" t="s">
        <v>247</v>
      </c>
      <c r="C92" s="50" t="s">
        <v>621</v>
      </c>
      <c r="D92" s="50" t="str">
        <f>VLOOKUP(C92,[1]Verdrahtungsliste!$B$18:$N$254,13,FALSE)</f>
        <v>I</v>
      </c>
      <c r="E92" s="36">
        <f>VLOOKUP(C92,[1]Verdrahtungsliste!$B$18:$N$254,3,FALSE)</f>
        <v>0</v>
      </c>
      <c r="F92" s="24" t="s">
        <v>79</v>
      </c>
      <c r="G92" s="26" t="s">
        <v>303</v>
      </c>
      <c r="H92" s="51" t="s">
        <v>352</v>
      </c>
      <c r="I92" s="26" t="s">
        <v>611</v>
      </c>
      <c r="J92" s="26" t="s">
        <v>530</v>
      </c>
      <c r="K92" s="53" t="s">
        <v>249</v>
      </c>
      <c r="L92" s="53"/>
      <c r="M92" s="37" t="str">
        <f t="shared" si="10"/>
        <v>8.91.23</v>
      </c>
      <c r="N92" s="37" t="str">
        <f>LOWER(C92&amp;Legende!$B$12&amp;D92&amp;Legende!$B$12&amp;E92&amp;Legende!$B$12&amp;H92&amp;Legende!$B$12&amp;I92&amp;Legende!$B$12&amp;J92&amp;Legende!$B$12&amp;Legende!$D$12&amp;Legende!$B$12&amp;Legende!$C$12)</f>
        <v>8.91.23;i;0;schalterkontakt;fssegf;90°eg;?;#</v>
      </c>
      <c r="O92" s="29" t="str">
        <f t="shared" si="7"/>
        <v>messages.put("8.91.23", "8.91.23;i;0;schalterkontakt;fssegf;90°eg;?;#");</v>
      </c>
      <c r="P92" s="29" t="str">
        <f t="shared" si="8"/>
        <v>public void setFSSEGF(String port, String pin, String value){System.out.println("transmit setFSSEGF:"+ this.getClass());}</v>
      </c>
      <c r="Q92" s="29" t="str">
        <f t="shared" si="9"/>
        <v>public String getFSSEGF(String port, String pin){System.out.println(transmit setFSSEGF: '+ this.getClass());}</v>
      </c>
    </row>
    <row r="93" spans="1:17" ht="13" customHeight="1" x14ac:dyDescent="0.35">
      <c r="A93" s="26" t="s">
        <v>427</v>
      </c>
      <c r="B93" s="26" t="s">
        <v>247</v>
      </c>
      <c r="C93" s="50" t="s">
        <v>107</v>
      </c>
      <c r="D93" s="50" t="str">
        <f>VLOOKUP(C93,[1]Verdrahtungsliste!$B$18:$N$254,13,FALSE)</f>
        <v>I</v>
      </c>
      <c r="E93" s="36">
        <f>VLOOKUP(C93,[1]Verdrahtungsliste!$B$18:$N$254,3,FALSE)</f>
        <v>0</v>
      </c>
      <c r="F93" s="24" t="s">
        <v>80</v>
      </c>
      <c r="G93" s="26" t="s">
        <v>304</v>
      </c>
      <c r="H93" s="51" t="s">
        <v>352</v>
      </c>
      <c r="I93" s="26" t="s">
        <v>611</v>
      </c>
      <c r="J93" s="26" t="s">
        <v>531</v>
      </c>
      <c r="K93" s="53" t="s">
        <v>249</v>
      </c>
      <c r="L93" s="53"/>
      <c r="M93" s="37" t="str">
        <f t="shared" si="10"/>
        <v>8.91.03</v>
      </c>
      <c r="N93" s="37" t="str">
        <f>LOWER(C93&amp;Legende!$B$12&amp;D93&amp;Legende!$B$12&amp;E93&amp;Legende!$B$12&amp;H93&amp;Legende!$B$12&amp;I93&amp;Legende!$B$12&amp;J93&amp;Legende!$B$12&amp;Legende!$D$12&amp;Legende!$B$12&amp;Legende!$C$12)</f>
        <v>8.91.03;i;0;schalterkontakt;fssegf;10°f;?;#</v>
      </c>
      <c r="O93" s="29" t="str">
        <f t="shared" si="7"/>
        <v>messages.put("8.91.03", "8.91.03;i;0;schalterkontakt;fssegf;10°f;?;#");</v>
      </c>
      <c r="P93" s="29" t="str">
        <f t="shared" si="8"/>
        <v>public void setFSSEGF(String port, String pin, String value){System.out.println("transmit setFSSEGF:"+ this.getClass());}</v>
      </c>
      <c r="Q93" s="29" t="str">
        <f t="shared" si="9"/>
        <v>public String getFSSEGF(String port, String pin){System.out.println(transmit setFSSEGF: '+ this.getClass());}</v>
      </c>
    </row>
    <row r="94" spans="1:17" x14ac:dyDescent="0.35">
      <c r="A94" s="26" t="s">
        <v>427</v>
      </c>
      <c r="B94" s="26" t="s">
        <v>247</v>
      </c>
      <c r="C94" s="50" t="s">
        <v>108</v>
      </c>
      <c r="D94" s="50" t="str">
        <f>VLOOKUP(C94,[1]Verdrahtungsliste!$B$18:$N$254,13,FALSE)</f>
        <v>I</v>
      </c>
      <c r="E94" s="36">
        <f>VLOOKUP(C94,[1]Verdrahtungsliste!$B$18:$N$254,3,FALSE)</f>
        <v>0</v>
      </c>
      <c r="F94" s="24" t="s">
        <v>81</v>
      </c>
      <c r="G94" s="26" t="s">
        <v>305</v>
      </c>
      <c r="H94" s="51" t="s">
        <v>352</v>
      </c>
      <c r="I94" s="26" t="s">
        <v>611</v>
      </c>
      <c r="J94" s="26" t="s">
        <v>532</v>
      </c>
      <c r="K94" s="53" t="s">
        <v>249</v>
      </c>
      <c r="L94" s="53"/>
      <c r="M94" s="37" t="str">
        <f t="shared" si="10"/>
        <v>8.91.04</v>
      </c>
      <c r="N94" s="37" t="str">
        <f>LOWER(C94&amp;Legende!$B$12&amp;D94&amp;Legende!$B$12&amp;E94&amp;Legende!$B$12&amp;H94&amp;Legende!$B$12&amp;I94&amp;Legende!$B$12&amp;J94&amp;Legende!$B$12&amp;Legende!$D$12&amp;Legende!$B$12&amp;Legende!$C$12)</f>
        <v>8.91.04;i;0;schalterkontakt;fssegf;30°f;?;#</v>
      </c>
      <c r="O94" s="29" t="str">
        <f t="shared" si="7"/>
        <v>messages.put("8.91.04", "8.91.04;i;0;schalterkontakt;fssegf;30°f;?;#");</v>
      </c>
      <c r="P94" s="29" t="str">
        <f t="shared" si="8"/>
        <v>public void setFSSEGF(String port, String pin, String value){System.out.println("transmit setFSSEGF:"+ this.getClass());}</v>
      </c>
      <c r="Q94" s="29" t="str">
        <f t="shared" si="9"/>
        <v>public String getFSSEGF(String port, String pin){System.out.println(transmit setFSSEGF: '+ this.getClass());}</v>
      </c>
    </row>
    <row r="95" spans="1:17" x14ac:dyDescent="0.35">
      <c r="A95" s="26" t="s">
        <v>427</v>
      </c>
      <c r="B95" s="26" t="s">
        <v>247</v>
      </c>
      <c r="C95" s="50" t="s">
        <v>109</v>
      </c>
      <c r="D95" s="50" t="str">
        <f>VLOOKUP(C95,[1]Verdrahtungsliste!$B$18:$N$254,13,FALSE)</f>
        <v>I</v>
      </c>
      <c r="E95" s="36">
        <f>VLOOKUP(C95,[1]Verdrahtungsliste!$B$18:$N$254,3,FALSE)</f>
        <v>0</v>
      </c>
      <c r="F95" s="24" t="s">
        <v>82</v>
      </c>
      <c r="G95" s="26" t="s">
        <v>306</v>
      </c>
      <c r="H95" s="51" t="s">
        <v>352</v>
      </c>
      <c r="I95" s="26" t="s">
        <v>611</v>
      </c>
      <c r="J95" s="26" t="s">
        <v>533</v>
      </c>
      <c r="K95" s="53" t="s">
        <v>249</v>
      </c>
      <c r="L95" s="53"/>
      <c r="M95" s="37" t="str">
        <f t="shared" si="10"/>
        <v>8.91.05</v>
      </c>
      <c r="N95" s="37" t="str">
        <f>LOWER(C95&amp;Legende!$B$12&amp;D95&amp;Legende!$B$12&amp;E95&amp;Legende!$B$12&amp;H95&amp;Legende!$B$12&amp;I95&amp;Legende!$B$12&amp;J95&amp;Legende!$B$12&amp;Legende!$D$12&amp;Legende!$B$12&amp;Legende!$C$12)</f>
        <v>8.91.05;i;0;schalterkontakt;fssegf;45°f;?;#</v>
      </c>
      <c r="O95" s="29" t="str">
        <f t="shared" si="7"/>
        <v>messages.put("8.91.05", "8.91.05;i;0;schalterkontakt;fssegf;45°f;?;#");</v>
      </c>
      <c r="P95" s="29" t="str">
        <f t="shared" si="8"/>
        <v>public void setFSSEGF(String port, String pin, String value){System.out.println("transmit setFSSEGF:"+ this.getClass());}</v>
      </c>
      <c r="Q95" s="29" t="str">
        <f t="shared" si="9"/>
        <v>public String getFSSEGF(String port, String pin){System.out.println(transmit setFSSEGF: '+ this.getClass());}</v>
      </c>
    </row>
    <row r="96" spans="1:17" x14ac:dyDescent="0.35">
      <c r="A96" s="26" t="s">
        <v>427</v>
      </c>
      <c r="B96" s="26" t="s">
        <v>247</v>
      </c>
      <c r="C96" s="50" t="s">
        <v>110</v>
      </c>
      <c r="D96" s="50" t="str">
        <f>VLOOKUP(C96,[1]Verdrahtungsliste!$B$18:$N$254,13,FALSE)</f>
        <v>I</v>
      </c>
      <c r="E96" s="36">
        <f>VLOOKUP(C96,[1]Verdrahtungsliste!$B$18:$N$254,3,FALSE)</f>
        <v>0</v>
      </c>
      <c r="F96" s="24" t="s">
        <v>83</v>
      </c>
      <c r="G96" s="26" t="s">
        <v>307</v>
      </c>
      <c r="H96" s="51" t="s">
        <v>352</v>
      </c>
      <c r="I96" s="26" t="s">
        <v>611</v>
      </c>
      <c r="J96" s="26" t="s">
        <v>534</v>
      </c>
      <c r="K96" s="53" t="s">
        <v>249</v>
      </c>
      <c r="L96" s="53"/>
      <c r="M96" s="37" t="str">
        <f t="shared" si="10"/>
        <v>8.91.06</v>
      </c>
      <c r="N96" s="37" t="str">
        <f>LOWER(C96&amp;Legende!$B$12&amp;D96&amp;Legende!$B$12&amp;E96&amp;Legende!$B$12&amp;H96&amp;Legende!$B$12&amp;I96&amp;Legende!$B$12&amp;J96&amp;Legende!$B$12&amp;Legende!$D$12&amp;Legende!$B$12&amp;Legende!$C$12)</f>
        <v>8.91.06;i;0;schalterkontakt;fssegf;80°f;?;#</v>
      </c>
      <c r="O96" s="29" t="str">
        <f t="shared" si="7"/>
        <v>messages.put("8.91.06", "8.91.06;i;0;schalterkontakt;fssegf;80°f;?;#");</v>
      </c>
      <c r="P96" s="29" t="str">
        <f t="shared" si="8"/>
        <v>public void setFSSEGF(String port, String pin, String value){System.out.println("transmit setFSSEGF:"+ this.getClass());}</v>
      </c>
      <c r="Q96" s="29" t="str">
        <f t="shared" si="9"/>
        <v>public String getFSSEGF(String port, String pin){System.out.println(transmit setFSSEGF: '+ this.getClass());}</v>
      </c>
    </row>
    <row r="97" spans="1:17" x14ac:dyDescent="0.35">
      <c r="A97" s="26" t="s">
        <v>427</v>
      </c>
      <c r="B97" s="26" t="s">
        <v>247</v>
      </c>
      <c r="C97" s="50" t="s">
        <v>111</v>
      </c>
      <c r="D97" s="50" t="str">
        <f>VLOOKUP(C97,[1]Verdrahtungsliste!$B$18:$N$254,13,FALSE)</f>
        <v>I</v>
      </c>
      <c r="E97" s="36">
        <f>VLOOKUP(C97,[1]Verdrahtungsliste!$B$18:$N$254,3,FALSE)</f>
        <v>0</v>
      </c>
      <c r="F97" s="24" t="s">
        <v>84</v>
      </c>
      <c r="G97" s="26" t="s">
        <v>308</v>
      </c>
      <c r="H97" s="51" t="s">
        <v>352</v>
      </c>
      <c r="I97" s="26" t="s">
        <v>611</v>
      </c>
      <c r="J97" s="26" t="s">
        <v>535</v>
      </c>
      <c r="K97" s="53" t="s">
        <v>249</v>
      </c>
      <c r="L97" s="53"/>
      <c r="M97" s="37" t="str">
        <f t="shared" si="10"/>
        <v>8.91.07</v>
      </c>
      <c r="N97" s="37" t="str">
        <f>LOWER(C97&amp;Legende!$B$12&amp;D97&amp;Legende!$B$12&amp;E97&amp;Legende!$B$12&amp;H97&amp;Legende!$B$12&amp;I97&amp;Legende!$B$12&amp;J97&amp;Legende!$B$12&amp;Legende!$D$12&amp;Legende!$B$12&amp;Legende!$C$12)</f>
        <v>8.91.07;i;0;schalterkontakt;fssegf;90°f;?;#</v>
      </c>
      <c r="O97" s="29" t="str">
        <f t="shared" si="7"/>
        <v>messages.put("8.91.07", "8.91.07;i;0;schalterkontakt;fssegf;90°f;?;#");</v>
      </c>
      <c r="P97" s="29" t="str">
        <f t="shared" si="8"/>
        <v>public void setFSSEGF(String port, String pin, String value){System.out.println("transmit setFSSEGF:"+ this.getClass());}</v>
      </c>
      <c r="Q97" s="29" t="str">
        <f t="shared" si="9"/>
        <v>public String getFSSEGF(String port, String pin){System.out.println(transmit setFSSEGF: '+ this.getClass());}</v>
      </c>
    </row>
    <row r="98" spans="1:17" x14ac:dyDescent="0.35">
      <c r="A98" s="26" t="s">
        <v>427</v>
      </c>
      <c r="B98" s="26" t="s">
        <v>247</v>
      </c>
      <c r="C98" s="50" t="s">
        <v>115</v>
      </c>
      <c r="D98" s="36" t="e">
        <f>VLOOKUP(C98,[1]Verdrahtungsliste!$B$18:$N$254,13,FALSE)</f>
        <v>#N/A</v>
      </c>
      <c r="E98" s="36" t="e">
        <f>VLOOKUP(C98,[1]Verdrahtungsliste!$B$18:$N$254,3,FALSE)</f>
        <v>#N/A</v>
      </c>
      <c r="F98" s="24" t="s">
        <v>114</v>
      </c>
      <c r="G98" s="26" t="s">
        <v>309</v>
      </c>
      <c r="H98" s="51" t="s">
        <v>353</v>
      </c>
      <c r="I98" s="26" t="s">
        <v>609</v>
      </c>
      <c r="J98" s="26" t="s">
        <v>559</v>
      </c>
      <c r="K98" s="53" t="s">
        <v>249</v>
      </c>
      <c r="L98" s="53"/>
      <c r="M98" s="37" t="str">
        <f t="shared" si="10"/>
        <v>1.90.01</v>
      </c>
      <c r="N98" s="37" t="e">
        <f>LOWER(C98&amp;Legende!$B$12&amp;D98&amp;Legende!$B$12&amp;E98&amp;Legende!$B$12&amp;H98&amp;Legende!$B$12&amp;I98&amp;Legende!$B$12&amp;J98&amp;Legende!$B$12&amp;Legende!$D$12&amp;Legende!$B$12&amp;Legende!$C$12)</f>
        <v>#N/A</v>
      </c>
      <c r="O98" s="29" t="e">
        <f t="shared" si="7"/>
        <v>#N/A</v>
      </c>
      <c r="P98" s="29" t="str">
        <f t="shared" si="8"/>
        <v>public void setSignalFStern(String port, String pin, String value){System.out.println("transmit setSignalFStern:"+ this.getClass());}</v>
      </c>
      <c r="Q98" s="29" t="str">
        <f t="shared" si="9"/>
        <v>public String getSignalFStern(String port, String pin){System.out.println(transmit setSignalFStern: '+ this.getClass());}</v>
      </c>
    </row>
    <row r="99" spans="1:17" x14ac:dyDescent="0.35">
      <c r="A99" s="26" t="s">
        <v>427</v>
      </c>
      <c r="B99" s="26" t="s">
        <v>247</v>
      </c>
      <c r="C99" s="50" t="s">
        <v>117</v>
      </c>
      <c r="D99" s="36" t="e">
        <f>VLOOKUP(C99,[1]Verdrahtungsliste!$B$18:$N$254,13,FALSE)</f>
        <v>#N/A</v>
      </c>
      <c r="E99" s="36" t="e">
        <f>VLOOKUP(C99,[1]Verdrahtungsliste!$B$18:$N$254,3,FALSE)</f>
        <v>#N/A</v>
      </c>
      <c r="F99" s="24" t="s">
        <v>116</v>
      </c>
      <c r="G99" s="26" t="s">
        <v>310</v>
      </c>
      <c r="H99" s="51" t="s">
        <v>353</v>
      </c>
      <c r="I99" s="26" t="s">
        <v>599</v>
      </c>
      <c r="J99" s="26" t="s">
        <v>560</v>
      </c>
      <c r="K99" s="53" t="s">
        <v>249</v>
      </c>
      <c r="L99" s="53"/>
      <c r="M99" s="37" t="str">
        <f t="shared" si="10"/>
        <v>1.90.02</v>
      </c>
      <c r="N99" s="37" t="e">
        <f>LOWER(C99&amp;Legende!$B$12&amp;D99&amp;Legende!$B$12&amp;E99&amp;Legende!$B$12&amp;H99&amp;Legende!$B$12&amp;I99&amp;Legende!$B$12&amp;J99&amp;Legende!$B$12&amp;Legende!$D$12&amp;Legende!$B$12&amp;Legende!$C$12)</f>
        <v>#N/A</v>
      </c>
      <c r="O99" s="29" t="e">
        <f t="shared" si="7"/>
        <v>#N/A</v>
      </c>
      <c r="P99" s="29" t="str">
        <f t="shared" si="8"/>
        <v>public void setSignalF(String port, String pin, String value){System.out.println("transmit setSignalF:"+ this.getClass());}</v>
      </c>
      <c r="Q99" s="29" t="str">
        <f t="shared" si="9"/>
        <v>public String getSignalF(String port, String pin){System.out.println(transmit setSignalF: '+ this.getClass());}</v>
      </c>
    </row>
    <row r="100" spans="1:17" x14ac:dyDescent="0.35">
      <c r="A100" s="26" t="s">
        <v>427</v>
      </c>
      <c r="B100" s="26" t="s">
        <v>247</v>
      </c>
      <c r="C100" s="50" t="s">
        <v>119</v>
      </c>
      <c r="D100" s="36" t="str">
        <f>VLOOKUP(C100,[1]Verdrahtungsliste!$B$18:$N$254,13,FALSE)</f>
        <v>O</v>
      </c>
      <c r="E100" s="36">
        <f>VLOOKUP(C100,[1]Verdrahtungsliste!$B$18:$N$254,3,FALSE)</f>
        <v>0</v>
      </c>
      <c r="F100" s="24" t="s">
        <v>118</v>
      </c>
      <c r="G100" s="26" t="s">
        <v>310</v>
      </c>
      <c r="H100" s="51" t="s">
        <v>353</v>
      </c>
      <c r="I100" s="26" t="s">
        <v>599</v>
      </c>
      <c r="J100" s="26" t="s">
        <v>569</v>
      </c>
      <c r="K100" s="53" t="s">
        <v>249</v>
      </c>
      <c r="L100" s="53"/>
      <c r="M100" s="37" t="str">
        <f t="shared" si="10"/>
        <v>1.90.03</v>
      </c>
      <c r="N100" s="37" t="str">
        <f>LOWER(C100&amp;Legende!$B$12&amp;D100&amp;Legende!$B$12&amp;E100&amp;Legende!$B$12&amp;H100&amp;Legende!$B$12&amp;I100&amp;Legende!$B$12&amp;J100&amp;Legende!$B$12&amp;Legende!$D$12&amp;Legende!$B$12&amp;Legende!$C$12)</f>
        <v>1.90.03;o;0;lampe;signalf;grün_fb3;?;#</v>
      </c>
      <c r="O100" s="29" t="str">
        <f t="shared" si="7"/>
        <v>messages.put("1.90.03", "1.90.03;o;0;lampe;signalf;grün_fb3;?;#");</v>
      </c>
      <c r="P100" s="29" t="str">
        <f t="shared" si="8"/>
        <v>public void setSignalF(String port, String pin, String value){System.out.println("transmit setSignalF:"+ this.getClass());}</v>
      </c>
      <c r="Q100" s="29" t="str">
        <f t="shared" si="9"/>
        <v>public String getSignalF(String port, String pin){System.out.println(transmit setSignalF: '+ this.getClass());}</v>
      </c>
    </row>
    <row r="101" spans="1:17" x14ac:dyDescent="0.35">
      <c r="A101" s="26" t="s">
        <v>427</v>
      </c>
      <c r="B101" s="26" t="s">
        <v>247</v>
      </c>
      <c r="C101" s="50" t="s">
        <v>121</v>
      </c>
      <c r="D101" s="36" t="str">
        <f>VLOOKUP(C101,[1]Verdrahtungsliste!$B$18:$N$254,13,FALSE)</f>
        <v>O</v>
      </c>
      <c r="E101" s="36">
        <f>VLOOKUP(C101,[1]Verdrahtungsliste!$B$18:$N$254,3,FALSE)</f>
        <v>0</v>
      </c>
      <c r="F101" s="24" t="s">
        <v>120</v>
      </c>
      <c r="G101" s="26" t="s">
        <v>310</v>
      </c>
      <c r="H101" s="51" t="s">
        <v>353</v>
      </c>
      <c r="I101" s="26" t="s">
        <v>599</v>
      </c>
      <c r="J101" s="26" t="s">
        <v>570</v>
      </c>
      <c r="K101" s="53" t="s">
        <v>249</v>
      </c>
      <c r="L101" s="53"/>
      <c r="M101" s="37" t="str">
        <f t="shared" si="10"/>
        <v>1.90.04</v>
      </c>
      <c r="N101" s="37" t="str">
        <f>LOWER(C101&amp;Legende!$B$12&amp;D101&amp;Legende!$B$12&amp;E101&amp;Legende!$B$12&amp;H101&amp;Legende!$B$12&amp;I101&amp;Legende!$B$12&amp;J101&amp;Legende!$B$12&amp;Legende!$D$12&amp;Legende!$B$12&amp;Legende!$C$12)</f>
        <v>1.90.04;o;0;lampe;signalf;rot;?;#</v>
      </c>
      <c r="O101" s="29" t="str">
        <f t="shared" si="7"/>
        <v>messages.put("1.90.04", "1.90.04;o;0;lampe;signalf;rot;?;#");</v>
      </c>
      <c r="P101" s="29" t="str">
        <f t="shared" si="8"/>
        <v>public void setSignalF(String port, String pin, String value){System.out.println("transmit setSignalF:"+ this.getClass());}</v>
      </c>
      <c r="Q101" s="29" t="str">
        <f t="shared" si="9"/>
        <v>public String getSignalF(String port, String pin){System.out.println(transmit setSignalF: '+ this.getClass());}</v>
      </c>
    </row>
    <row r="102" spans="1:17" x14ac:dyDescent="0.35">
      <c r="A102" s="26" t="s">
        <v>427</v>
      </c>
      <c r="B102" s="26" t="s">
        <v>247</v>
      </c>
      <c r="C102" s="50" t="s">
        <v>123</v>
      </c>
      <c r="D102" s="36" t="str">
        <f>VLOOKUP(C102,[1]Verdrahtungsliste!$B$18:$N$254,13,FALSE)</f>
        <v>I</v>
      </c>
      <c r="E102" s="36">
        <f>VLOOKUP(C102,[1]Verdrahtungsliste!$B$18:$N$254,3,FALSE)</f>
        <v>0</v>
      </c>
      <c r="F102" s="24" t="s">
        <v>122</v>
      </c>
      <c r="G102" s="26" t="s">
        <v>310</v>
      </c>
      <c r="H102" s="51" t="s">
        <v>353</v>
      </c>
      <c r="I102" s="26" t="s">
        <v>599</v>
      </c>
      <c r="J102" s="26" t="s">
        <v>571</v>
      </c>
      <c r="K102" s="53" t="s">
        <v>249</v>
      </c>
      <c r="L102" s="53"/>
      <c r="M102" s="37" t="str">
        <f t="shared" ref="M102:M123" si="11">C102</f>
        <v>1.90.05</v>
      </c>
      <c r="N102" s="37" t="str">
        <f>LOWER(C102&amp;Legende!$B$12&amp;D102&amp;Legende!$B$12&amp;E102&amp;Legende!$B$12&amp;H102&amp;Legende!$B$12&amp;I102&amp;Legende!$B$12&amp;J102&amp;Legende!$B$12&amp;Legende!$D$12&amp;Legende!$B$12&amp;Legende!$C$12)</f>
        <v>1.90.05;i;0;lampe;signalf;grün_fb1;?;#</v>
      </c>
      <c r="O102" s="29" t="str">
        <f t="shared" si="7"/>
        <v>messages.put("1.90.05", "1.90.05;i;0;lampe;signalf;grün_fb1;?;#");</v>
      </c>
      <c r="P102" s="29" t="str">
        <f t="shared" si="8"/>
        <v>public void setSignalF(String port, String pin, String value){System.out.println("transmit setSignalF:"+ this.getClass());}</v>
      </c>
      <c r="Q102" s="29" t="str">
        <f t="shared" si="9"/>
        <v>public String getSignalF(String port, String pin){System.out.println(transmit setSignalF: '+ this.getClass());}</v>
      </c>
    </row>
    <row r="103" spans="1:17" x14ac:dyDescent="0.35">
      <c r="A103" s="26" t="s">
        <v>427</v>
      </c>
      <c r="B103" s="26" t="s">
        <v>247</v>
      </c>
      <c r="C103" s="50" t="s">
        <v>125</v>
      </c>
      <c r="D103" s="36" t="str">
        <f>VLOOKUP(C103,[1]Verdrahtungsliste!$B$18:$N$254,13,FALSE)</f>
        <v>O</v>
      </c>
      <c r="E103" s="36">
        <f>VLOOKUP(C103,[1]Verdrahtungsliste!$B$18:$N$254,3,FALSE)</f>
        <v>0</v>
      </c>
      <c r="F103" s="24" t="s">
        <v>124</v>
      </c>
      <c r="G103" s="26" t="s">
        <v>312</v>
      </c>
      <c r="H103" s="51" t="s">
        <v>353</v>
      </c>
      <c r="I103" s="26" t="s">
        <v>600</v>
      </c>
      <c r="J103" s="26" t="s">
        <v>571</v>
      </c>
      <c r="K103" s="53" t="s">
        <v>249</v>
      </c>
      <c r="L103" s="53"/>
      <c r="M103" s="37" t="str">
        <f t="shared" si="11"/>
        <v>1.90.06</v>
      </c>
      <c r="N103" s="37" t="str">
        <f>LOWER(C103&amp;Legende!$B$12&amp;D103&amp;Legende!$B$12&amp;E103&amp;Legende!$B$12&amp;H103&amp;Legende!$B$12&amp;I103&amp;Legende!$B$12&amp;J103&amp;Legende!$B$12&amp;Legende!$D$12&amp;Legende!$B$12&amp;Legende!$C$12)</f>
        <v>1.90.06;o;0;lampe;signale;grün_fb1;?;#</v>
      </c>
      <c r="O103" s="29" t="str">
        <f t="shared" si="7"/>
        <v>messages.put("1.90.06", "1.90.06;o;0;lampe;signale;grün_fb1;?;#");</v>
      </c>
      <c r="P103" s="29" t="str">
        <f t="shared" si="8"/>
        <v>public void setSignalE(String port, String pin, String value){System.out.println("transmit setSignalE:"+ this.getClass());}</v>
      </c>
      <c r="Q103" s="29" t="str">
        <f t="shared" si="9"/>
        <v>public String getSignalE(String port, String pin){System.out.println(transmit setSignalE: '+ this.getClass());}</v>
      </c>
    </row>
    <row r="104" spans="1:17" x14ac:dyDescent="0.35">
      <c r="A104" s="26" t="s">
        <v>427</v>
      </c>
      <c r="B104" s="26" t="s">
        <v>247</v>
      </c>
      <c r="C104" s="50" t="s">
        <v>127</v>
      </c>
      <c r="D104" s="36" t="str">
        <f>VLOOKUP(C104,[1]Verdrahtungsliste!$B$18:$N$254,13,FALSE)</f>
        <v>O</v>
      </c>
      <c r="E104" s="36">
        <f>VLOOKUP(C104,[1]Verdrahtungsliste!$B$18:$N$254,3,FALSE)</f>
        <v>0</v>
      </c>
      <c r="F104" s="24" t="s">
        <v>126</v>
      </c>
      <c r="G104" s="26" t="s">
        <v>312</v>
      </c>
      <c r="H104" s="51" t="s">
        <v>353</v>
      </c>
      <c r="I104" s="26" t="s">
        <v>600</v>
      </c>
      <c r="J104" s="26" t="s">
        <v>570</v>
      </c>
      <c r="K104" s="53" t="s">
        <v>249</v>
      </c>
      <c r="L104" s="53"/>
      <c r="M104" s="37" t="str">
        <f t="shared" si="11"/>
        <v>1.90.07</v>
      </c>
      <c r="N104" s="37" t="str">
        <f>LOWER(C104&amp;Legende!$B$12&amp;D104&amp;Legende!$B$12&amp;E104&amp;Legende!$B$12&amp;H104&amp;Legende!$B$12&amp;I104&amp;Legende!$B$12&amp;J104&amp;Legende!$B$12&amp;Legende!$D$12&amp;Legende!$B$12&amp;Legende!$C$12)</f>
        <v>1.90.07;o;0;lampe;signale;rot;?;#</v>
      </c>
      <c r="O104" s="29" t="str">
        <f t="shared" si="7"/>
        <v>messages.put("1.90.07", "1.90.07;o;0;lampe;signale;rot;?;#");</v>
      </c>
      <c r="P104" s="29" t="str">
        <f t="shared" si="8"/>
        <v>public void setSignalE(String port, String pin, String value){System.out.println("transmit setSignalE:"+ this.getClass());}</v>
      </c>
      <c r="Q104" s="29" t="str">
        <f t="shared" si="9"/>
        <v>public String getSignalE(String port, String pin){System.out.println(transmit setSignalE: '+ this.getClass());}</v>
      </c>
    </row>
    <row r="105" spans="1:17" x14ac:dyDescent="0.35">
      <c r="A105" s="26" t="s">
        <v>427</v>
      </c>
      <c r="B105" s="26" t="s">
        <v>247</v>
      </c>
      <c r="C105" s="50" t="s">
        <v>129</v>
      </c>
      <c r="D105" s="36" t="str">
        <f>VLOOKUP(C105,[1]Verdrahtungsliste!$B$18:$N$254,13,FALSE)</f>
        <v>O</v>
      </c>
      <c r="E105" s="36">
        <f>VLOOKUP(C105,[1]Verdrahtungsliste!$B$18:$N$254,3,FALSE)</f>
        <v>0</v>
      </c>
      <c r="F105" s="24" t="s">
        <v>128</v>
      </c>
      <c r="G105" s="26" t="s">
        <v>312</v>
      </c>
      <c r="H105" s="51" t="s">
        <v>353</v>
      </c>
      <c r="I105" s="26" t="s">
        <v>600</v>
      </c>
      <c r="J105" s="26" t="s">
        <v>560</v>
      </c>
      <c r="K105" s="53" t="s">
        <v>249</v>
      </c>
      <c r="L105" s="53"/>
      <c r="M105" s="37" t="str">
        <f t="shared" si="11"/>
        <v>1.90.08</v>
      </c>
      <c r="N105" s="37" t="str">
        <f>LOWER(C105&amp;Legende!$B$12&amp;D105&amp;Legende!$B$12&amp;E105&amp;Legende!$B$12&amp;H105&amp;Legende!$B$12&amp;I105&amp;Legende!$B$12&amp;J105&amp;Legende!$B$12&amp;Legende!$D$12&amp;Legende!$B$12&amp;Legende!$C$12)</f>
        <v>1.90.08;o;0;lampe;signale;notrot;?;#</v>
      </c>
      <c r="O105" s="29" t="str">
        <f t="shared" si="7"/>
        <v>messages.put("1.90.08", "1.90.08;o;0;lampe;signale;notrot;?;#");</v>
      </c>
      <c r="P105" s="29" t="str">
        <f t="shared" si="8"/>
        <v>public void setSignalE(String port, String pin, String value){System.out.println("transmit setSignalE:"+ this.getClass());}</v>
      </c>
      <c r="Q105" s="29" t="str">
        <f t="shared" si="9"/>
        <v>public String getSignalE(String port, String pin){System.out.println(transmit setSignalE: '+ this.getClass());}</v>
      </c>
    </row>
    <row r="106" spans="1:17" x14ac:dyDescent="0.35">
      <c r="A106" s="26" t="s">
        <v>427</v>
      </c>
      <c r="B106" s="26" t="s">
        <v>247</v>
      </c>
      <c r="C106" s="50" t="s">
        <v>131</v>
      </c>
      <c r="D106" s="36" t="str">
        <f>VLOOKUP(C106,[1]Verdrahtungsliste!$B$18:$N$254,13,FALSE)</f>
        <v>O</v>
      </c>
      <c r="E106" s="36">
        <f>VLOOKUP(C106,[1]Verdrahtungsliste!$B$18:$N$254,3,FALSE)</f>
        <v>0</v>
      </c>
      <c r="F106" s="24" t="s">
        <v>130</v>
      </c>
      <c r="G106" s="26" t="s">
        <v>311</v>
      </c>
      <c r="H106" s="51" t="s">
        <v>353</v>
      </c>
      <c r="I106" s="26" t="s">
        <v>601</v>
      </c>
      <c r="J106" s="26" t="s">
        <v>571</v>
      </c>
      <c r="K106" s="53" t="s">
        <v>249</v>
      </c>
      <c r="L106" s="53"/>
      <c r="M106" s="37" t="str">
        <f t="shared" si="11"/>
        <v>1.90.09</v>
      </c>
      <c r="N106" s="37" t="str">
        <f>LOWER(C106&amp;Legende!$B$12&amp;D106&amp;Legende!$B$12&amp;E106&amp;Legende!$B$12&amp;H106&amp;Legende!$B$12&amp;I106&amp;Legende!$B$12&amp;J106&amp;Legende!$B$12&amp;Legende!$D$12&amp;Legende!$B$12&amp;Legende!$C$12)</f>
        <v>1.90.09;o;0;lampe;signalg;grün_fb1;?;#</v>
      </c>
      <c r="O106" s="29" t="str">
        <f t="shared" si="7"/>
        <v>messages.put("1.90.09", "1.90.09;o;0;lampe;signalg;grün_fb1;?;#");</v>
      </c>
      <c r="P106" s="29" t="str">
        <f t="shared" si="8"/>
        <v>public void setSignalG(String port, String pin, String value){System.out.println("transmit setSignalG:"+ this.getClass());}</v>
      </c>
      <c r="Q106" s="29" t="str">
        <f t="shared" si="9"/>
        <v>public String getSignalG(String port, String pin){System.out.println(transmit setSignalG: '+ this.getClass());}</v>
      </c>
    </row>
    <row r="107" spans="1:17" x14ac:dyDescent="0.35">
      <c r="A107" s="26" t="s">
        <v>427</v>
      </c>
      <c r="B107" s="26" t="s">
        <v>247</v>
      </c>
      <c r="C107" s="50" t="s">
        <v>133</v>
      </c>
      <c r="D107" s="36" t="str">
        <f>VLOOKUP(C107,[1]Verdrahtungsliste!$B$18:$N$254,13,FALSE)</f>
        <v>O</v>
      </c>
      <c r="E107" s="36">
        <f>VLOOKUP(C107,[1]Verdrahtungsliste!$B$18:$N$254,3,FALSE)</f>
        <v>0</v>
      </c>
      <c r="F107" s="24" t="s">
        <v>132</v>
      </c>
      <c r="G107" s="26" t="s">
        <v>311</v>
      </c>
      <c r="H107" s="51" t="s">
        <v>353</v>
      </c>
      <c r="I107" s="26" t="s">
        <v>601</v>
      </c>
      <c r="J107" s="26" t="s">
        <v>570</v>
      </c>
      <c r="K107" s="53" t="s">
        <v>249</v>
      </c>
      <c r="L107" s="53"/>
      <c r="M107" s="37" t="str">
        <f t="shared" si="11"/>
        <v>1.90.10</v>
      </c>
      <c r="N107" s="37" t="str">
        <f>LOWER(C107&amp;Legende!$B$12&amp;D107&amp;Legende!$B$12&amp;E107&amp;Legende!$B$12&amp;H107&amp;Legende!$B$12&amp;I107&amp;Legende!$B$12&amp;J107&amp;Legende!$B$12&amp;Legende!$D$12&amp;Legende!$B$12&amp;Legende!$C$12)</f>
        <v>1.90.10;o;0;lampe;signalg;rot;?;#</v>
      </c>
      <c r="O107" s="29" t="str">
        <f t="shared" si="7"/>
        <v>messages.put("1.90.10", "1.90.10;o;0;lampe;signalg;rot;?;#");</v>
      </c>
      <c r="P107" s="29" t="str">
        <f t="shared" si="8"/>
        <v>public void setSignalG(String port, String pin, String value){System.out.println("transmit setSignalG:"+ this.getClass());}</v>
      </c>
      <c r="Q107" s="29" t="str">
        <f t="shared" si="9"/>
        <v>public String getSignalG(String port, String pin){System.out.println(transmit setSignalG: '+ this.getClass());}</v>
      </c>
    </row>
    <row r="108" spans="1:17" x14ac:dyDescent="0.35">
      <c r="A108" s="26" t="s">
        <v>427</v>
      </c>
      <c r="B108" s="26" t="s">
        <v>247</v>
      </c>
      <c r="C108" s="50" t="s">
        <v>135</v>
      </c>
      <c r="D108" s="36" t="str">
        <f>VLOOKUP(C108,[1]Verdrahtungsliste!$B$18:$N$254,13,FALSE)</f>
        <v>O</v>
      </c>
      <c r="E108" s="36">
        <f>VLOOKUP(C108,[1]Verdrahtungsliste!$B$18:$N$254,3,FALSE)</f>
        <v>0</v>
      </c>
      <c r="F108" s="24" t="s">
        <v>134</v>
      </c>
      <c r="G108" s="26" t="s">
        <v>311</v>
      </c>
      <c r="H108" s="51" t="s">
        <v>353</v>
      </c>
      <c r="I108" s="26" t="s">
        <v>601</v>
      </c>
      <c r="J108" s="26" t="s">
        <v>569</v>
      </c>
      <c r="K108" s="53" t="s">
        <v>249</v>
      </c>
      <c r="L108" s="53"/>
      <c r="M108" s="37" t="str">
        <f t="shared" si="11"/>
        <v>1.90.11</v>
      </c>
      <c r="N108" s="37" t="str">
        <f>LOWER(C108&amp;Legende!$B$12&amp;D108&amp;Legende!$B$12&amp;E108&amp;Legende!$B$12&amp;H108&amp;Legende!$B$12&amp;I108&amp;Legende!$B$12&amp;J108&amp;Legende!$B$12&amp;Legende!$D$12&amp;Legende!$B$12&amp;Legende!$C$12)</f>
        <v>1.90.11;o;0;lampe;signalg;grün_fb3;?;#</v>
      </c>
      <c r="O108" s="29" t="str">
        <f t="shared" si="7"/>
        <v>messages.put("1.90.11", "1.90.11;o;0;lampe;signalg;grün_fb3;?;#");</v>
      </c>
      <c r="P108" s="29" t="str">
        <f t="shared" si="8"/>
        <v>public void setSignalG(String port, String pin, String value){System.out.println("transmit setSignalG:"+ this.getClass());}</v>
      </c>
      <c r="Q108" s="29" t="str">
        <f t="shared" si="9"/>
        <v>public String getSignalG(String port, String pin){System.out.println(transmit setSignalG: '+ this.getClass());}</v>
      </c>
    </row>
    <row r="109" spans="1:17" x14ac:dyDescent="0.35">
      <c r="A109" s="26" t="s">
        <v>427</v>
      </c>
      <c r="B109" s="26" t="s">
        <v>247</v>
      </c>
      <c r="C109" s="50" t="s">
        <v>137</v>
      </c>
      <c r="D109" s="36" t="str">
        <f>VLOOKUP(C109,[1]Verdrahtungsliste!$B$18:$N$254,13,FALSE)</f>
        <v>O</v>
      </c>
      <c r="E109" s="36">
        <f>VLOOKUP(C109,[1]Verdrahtungsliste!$B$18:$N$254,3,FALSE)</f>
        <v>0</v>
      </c>
      <c r="F109" s="24" t="s">
        <v>136</v>
      </c>
      <c r="G109" s="26" t="s">
        <v>313</v>
      </c>
      <c r="H109" s="51" t="s">
        <v>353</v>
      </c>
      <c r="I109" s="26" t="s">
        <v>602</v>
      </c>
      <c r="J109" s="26" t="s">
        <v>570</v>
      </c>
      <c r="K109" s="53" t="s">
        <v>249</v>
      </c>
      <c r="L109" s="53"/>
      <c r="M109" s="37" t="str">
        <f t="shared" si="11"/>
        <v>1.90.12</v>
      </c>
      <c r="N109" s="37" t="str">
        <f>LOWER(C109&amp;Legende!$B$12&amp;D109&amp;Legende!$B$12&amp;E109&amp;Legende!$B$12&amp;H109&amp;Legende!$B$12&amp;I109&amp;Legende!$B$12&amp;J109&amp;Legende!$B$12&amp;Legende!$D$12&amp;Legende!$B$12&amp;Legende!$C$12)</f>
        <v>1.90.12;o;0;lampe;signald;rot;?;#</v>
      </c>
      <c r="O109" s="29" t="str">
        <f t="shared" si="7"/>
        <v>messages.put("1.90.12", "1.90.12;o;0;lampe;signald;rot;?;#");</v>
      </c>
      <c r="P109" s="29" t="str">
        <f t="shared" si="8"/>
        <v>public void setSignalD(String port, String pin, String value){System.out.println("transmit setSignalD:"+ this.getClass());}</v>
      </c>
      <c r="Q109" s="29" t="str">
        <f t="shared" si="9"/>
        <v>public String getSignalD(String port, String pin){System.out.println(transmit setSignalD: '+ this.getClass());}</v>
      </c>
    </row>
    <row r="110" spans="1:17" x14ac:dyDescent="0.35">
      <c r="A110" s="26" t="s">
        <v>427</v>
      </c>
      <c r="B110" s="26" t="s">
        <v>247</v>
      </c>
      <c r="C110" s="50" t="s">
        <v>139</v>
      </c>
      <c r="D110" s="36" t="str">
        <f>VLOOKUP(C110,[1]Verdrahtungsliste!$B$18:$N$254,13,FALSE)</f>
        <v>O</v>
      </c>
      <c r="E110" s="36">
        <f>VLOOKUP(C110,[1]Verdrahtungsliste!$B$18:$N$254,3,FALSE)</f>
        <v>0</v>
      </c>
      <c r="F110" s="24" t="s">
        <v>138</v>
      </c>
      <c r="G110" s="26" t="s">
        <v>313</v>
      </c>
      <c r="H110" s="51" t="s">
        <v>353</v>
      </c>
      <c r="I110" s="26" t="s">
        <v>602</v>
      </c>
      <c r="J110" s="26" t="s">
        <v>518</v>
      </c>
      <c r="K110" s="53" t="s">
        <v>249</v>
      </c>
      <c r="L110" s="53"/>
      <c r="M110" s="37" t="str">
        <f t="shared" si="11"/>
        <v>1.90.13</v>
      </c>
      <c r="N110" s="37" t="str">
        <f>LOWER(C110&amp;Legende!$B$12&amp;D110&amp;Legende!$B$12&amp;E110&amp;Legende!$B$12&amp;H110&amp;Legende!$B$12&amp;I110&amp;Legende!$B$12&amp;J110&amp;Legende!$B$12&amp;Legende!$D$12&amp;Legende!$B$12&amp;Legende!$C$12)</f>
        <v>1.90.13;o;0;lampe;signald;grün;?;#</v>
      </c>
      <c r="O110" s="29" t="str">
        <f t="shared" si="7"/>
        <v>messages.put("1.90.13", "1.90.13;o;0;lampe;signald;grün;?;#");</v>
      </c>
      <c r="P110" s="29" t="str">
        <f t="shared" si="8"/>
        <v>public void setSignalD(String port, String pin, String value){System.out.println("transmit setSignalD:"+ this.getClass());}</v>
      </c>
      <c r="Q110" s="29" t="str">
        <f t="shared" si="9"/>
        <v>public String getSignalD(String port, String pin){System.out.println(transmit setSignalD: '+ this.getClass());}</v>
      </c>
    </row>
    <row r="111" spans="1:17" x14ac:dyDescent="0.35">
      <c r="A111" s="26" t="s">
        <v>427</v>
      </c>
      <c r="B111" s="26" t="s">
        <v>247</v>
      </c>
      <c r="C111" s="50" t="s">
        <v>141</v>
      </c>
      <c r="D111" s="36" t="str">
        <f>VLOOKUP(C111,[1]Verdrahtungsliste!$B$18:$N$254,13,FALSE)</f>
        <v>O</v>
      </c>
      <c r="E111" s="36">
        <f>VLOOKUP(C111,[1]Verdrahtungsliste!$B$18:$N$254,3,FALSE)</f>
        <v>0</v>
      </c>
      <c r="F111" s="24" t="s">
        <v>140</v>
      </c>
      <c r="G111" s="26" t="s">
        <v>314</v>
      </c>
      <c r="H111" s="51" t="s">
        <v>353</v>
      </c>
      <c r="I111" s="26" t="s">
        <v>603</v>
      </c>
      <c r="J111" s="26" t="s">
        <v>518</v>
      </c>
      <c r="K111" s="53" t="s">
        <v>249</v>
      </c>
      <c r="L111" s="53"/>
      <c r="M111" s="37" t="str">
        <f t="shared" si="11"/>
        <v>1.90.14</v>
      </c>
      <c r="N111" s="37" t="str">
        <f>LOWER(C111&amp;Legende!$B$12&amp;D111&amp;Legende!$B$12&amp;E111&amp;Legende!$B$12&amp;H111&amp;Legende!$B$12&amp;I111&amp;Legende!$B$12&amp;J111&amp;Legende!$B$12&amp;Legende!$D$12&amp;Legende!$B$12&amp;Legende!$C$12)</f>
        <v>1.90.14;o;0;lampe;signalc;grün;?;#</v>
      </c>
      <c r="O111" s="29" t="str">
        <f t="shared" si="7"/>
        <v>messages.put("1.90.14", "1.90.14;o;0;lampe;signalc;grün;?;#");</v>
      </c>
      <c r="P111" s="29" t="str">
        <f t="shared" si="8"/>
        <v>public void setSignalC(String port, String pin, String value){System.out.println("transmit setSignalC:"+ this.getClass());}</v>
      </c>
      <c r="Q111" s="29" t="str">
        <f t="shared" si="9"/>
        <v>public String getSignalC(String port, String pin){System.out.println(transmit setSignalC: '+ this.getClass());}</v>
      </c>
    </row>
    <row r="112" spans="1:17" x14ac:dyDescent="0.35">
      <c r="A112" s="26" t="s">
        <v>427</v>
      </c>
      <c r="B112" s="26" t="s">
        <v>247</v>
      </c>
      <c r="C112" s="50" t="s">
        <v>143</v>
      </c>
      <c r="D112" s="36" t="str">
        <f>VLOOKUP(C112,[1]Verdrahtungsliste!$B$18:$N$254,13,FALSE)</f>
        <v>O</v>
      </c>
      <c r="E112" s="36">
        <f>VLOOKUP(C112,[1]Verdrahtungsliste!$B$18:$N$254,3,FALSE)</f>
        <v>0</v>
      </c>
      <c r="F112" s="24" t="s">
        <v>142</v>
      </c>
      <c r="G112" s="26" t="s">
        <v>314</v>
      </c>
      <c r="H112" s="51" t="s">
        <v>353</v>
      </c>
      <c r="I112" s="26" t="s">
        <v>603</v>
      </c>
      <c r="J112" s="26" t="s">
        <v>570</v>
      </c>
      <c r="K112" s="53" t="s">
        <v>249</v>
      </c>
      <c r="L112" s="53"/>
      <c r="M112" s="37" t="str">
        <f t="shared" si="11"/>
        <v>1.90.15</v>
      </c>
      <c r="N112" s="37" t="str">
        <f>LOWER(C112&amp;Legende!$B$12&amp;D112&amp;Legende!$B$12&amp;E112&amp;Legende!$B$12&amp;H112&amp;Legende!$B$12&amp;I112&amp;Legende!$B$12&amp;J112&amp;Legende!$B$12&amp;Legende!$D$12&amp;Legende!$B$12&amp;Legende!$C$12)</f>
        <v>1.90.15;o;0;lampe;signalc;rot;?;#</v>
      </c>
      <c r="O112" s="29" t="str">
        <f t="shared" si="7"/>
        <v>messages.put("1.90.15", "1.90.15;o;0;lampe;signalc;rot;?;#");</v>
      </c>
      <c r="P112" s="29" t="str">
        <f t="shared" si="8"/>
        <v>public void setSignalC(String port, String pin, String value){System.out.println("transmit setSignalC:"+ this.getClass());}</v>
      </c>
      <c r="Q112" s="29" t="str">
        <f t="shared" si="9"/>
        <v>public String getSignalC(String port, String pin){System.out.println(transmit setSignalC: '+ this.getClass());}</v>
      </c>
    </row>
    <row r="113" spans="1:17" x14ac:dyDescent="0.35">
      <c r="A113" s="26" t="s">
        <v>427</v>
      </c>
      <c r="B113" s="26" t="s">
        <v>247</v>
      </c>
      <c r="C113" s="50" t="s">
        <v>145</v>
      </c>
      <c r="D113" s="36" t="str">
        <f>VLOOKUP(C113,[1]Verdrahtungsliste!$B$18:$N$254,13,FALSE)</f>
        <v>O</v>
      </c>
      <c r="E113" s="36">
        <f>VLOOKUP(C113,[1]Verdrahtungsliste!$B$18:$N$254,3,FALSE)</f>
        <v>0</v>
      </c>
      <c r="F113" s="24" t="s">
        <v>144</v>
      </c>
      <c r="G113" s="26" t="s">
        <v>315</v>
      </c>
      <c r="H113" s="51" t="s">
        <v>353</v>
      </c>
      <c r="I113" s="26" t="s">
        <v>610</v>
      </c>
      <c r="J113" s="26" t="s">
        <v>559</v>
      </c>
      <c r="K113" s="53" t="s">
        <v>249</v>
      </c>
      <c r="L113" s="53"/>
      <c r="M113" s="37" t="str">
        <f t="shared" si="11"/>
        <v>1.90.16</v>
      </c>
      <c r="N113" s="37" t="str">
        <f>LOWER(C113&amp;Legende!$B$12&amp;D113&amp;Legende!$B$12&amp;E113&amp;Legende!$B$12&amp;H113&amp;Legende!$B$12&amp;I113&amp;Legende!$B$12&amp;J113&amp;Legende!$B$12&amp;Legende!$D$12&amp;Legende!$B$12&amp;Legende!$C$12)</f>
        <v>1.90.16;o;0;lampe;signalgstern;gestört;?;#</v>
      </c>
      <c r="O113" s="29" t="str">
        <f t="shared" si="7"/>
        <v>messages.put("1.90.16", "1.90.16;o;0;lampe;signalgstern;gestört;?;#");</v>
      </c>
      <c r="P113" s="29" t="str">
        <f t="shared" si="8"/>
        <v>public void setSignalGStern(String port, String pin, String value){System.out.println("transmit setSignalGStern:"+ this.getClass());}</v>
      </c>
      <c r="Q113" s="29" t="str">
        <f t="shared" si="9"/>
        <v>public String getSignalGStern(String port, String pin){System.out.println(transmit setSignalGStern: '+ this.getClass());}</v>
      </c>
    </row>
    <row r="114" spans="1:17" x14ac:dyDescent="0.35">
      <c r="A114" s="26" t="s">
        <v>427</v>
      </c>
      <c r="B114" s="26" t="s">
        <v>247</v>
      </c>
      <c r="C114" s="50" t="s">
        <v>147</v>
      </c>
      <c r="D114" s="36" t="str">
        <f>VLOOKUP(C114,[1]Verdrahtungsliste!$B$18:$N$254,13,FALSE)</f>
        <v>O</v>
      </c>
      <c r="E114" s="36">
        <f>VLOOKUP(C114,[1]Verdrahtungsliste!$B$18:$N$254,3,FALSE)</f>
        <v>0</v>
      </c>
      <c r="F114" s="24" t="s">
        <v>146</v>
      </c>
      <c r="G114" s="26" t="s">
        <v>318</v>
      </c>
      <c r="H114" s="51" t="s">
        <v>353</v>
      </c>
      <c r="I114" s="26" t="s">
        <v>572</v>
      </c>
      <c r="J114" s="26" t="s">
        <v>573</v>
      </c>
      <c r="K114" s="53" t="s">
        <v>249</v>
      </c>
      <c r="L114" s="53"/>
      <c r="M114" s="37" t="str">
        <f t="shared" si="11"/>
        <v>1.91.21</v>
      </c>
      <c r="N114" s="37" t="str">
        <f>LOWER(C114&amp;Legende!$B$12&amp;D114&amp;Legende!$B$12&amp;E114&amp;Legende!$B$12&amp;H114&amp;Legende!$B$12&amp;I114&amp;Legende!$B$12&amp;J114&amp;Legende!$B$12&amp;Legende!$D$12&amp;Legende!$B$12&amp;Legende!$C$12)</f>
        <v>1.91.21;o;0;lampe;fbv;von_zb;?;#</v>
      </c>
      <c r="O114" s="29" t="str">
        <f t="shared" si="7"/>
        <v>messages.put("1.91.21", "1.91.21;o;0;lampe;fbv;von_zb;?;#");</v>
      </c>
      <c r="P114" s="29" t="str">
        <f t="shared" si="8"/>
        <v>public void setFBV(String port, String pin, String value){System.out.println("transmit setFBV:"+ this.getClass());}</v>
      </c>
      <c r="Q114" s="29" t="str">
        <f t="shared" si="9"/>
        <v>public String getFBV(String port, String pin){System.out.println(transmit setFBV: '+ this.getClass());}</v>
      </c>
    </row>
    <row r="115" spans="1:17" x14ac:dyDescent="0.35">
      <c r="A115" s="26" t="s">
        <v>427</v>
      </c>
      <c r="B115" s="26" t="s">
        <v>247</v>
      </c>
      <c r="C115" s="50" t="s">
        <v>149</v>
      </c>
      <c r="D115" s="36" t="str">
        <f>VLOOKUP(C115,[1]Verdrahtungsliste!$B$18:$N$254,13,FALSE)</f>
        <v>O</v>
      </c>
      <c r="E115" s="36">
        <f>VLOOKUP(C115,[1]Verdrahtungsliste!$B$18:$N$254,3,FALSE)</f>
        <v>0</v>
      </c>
      <c r="F115" s="24" t="s">
        <v>148</v>
      </c>
      <c r="G115" s="26" t="s">
        <v>317</v>
      </c>
      <c r="H115" s="51" t="s">
        <v>353</v>
      </c>
      <c r="I115" s="26" t="s">
        <v>574</v>
      </c>
      <c r="J115" s="26" t="s">
        <v>538</v>
      </c>
      <c r="K115" s="53" t="s">
        <v>249</v>
      </c>
      <c r="L115" s="53"/>
      <c r="M115" s="37" t="str">
        <f t="shared" si="11"/>
        <v>1.91.22</v>
      </c>
      <c r="N115" s="37" t="str">
        <f>LOWER(C115&amp;Legende!$B$12&amp;D115&amp;Legende!$B$12&amp;E115&amp;Legende!$B$12&amp;H115&amp;Legende!$B$12&amp;I115&amp;Legende!$B$12&amp;J115&amp;Legende!$B$12&amp;Legende!$D$12&amp;Legende!$B$12&amp;Legende!$C$12)</f>
        <v>1.91.22;o;0;lampe;rm_möglich;nach_zb;?;#</v>
      </c>
      <c r="O115" s="29" t="str">
        <f t="shared" si="7"/>
        <v>messages.put("1.91.22", "1.91.22;o;0;lampe;rm_möglich;nach_zb;?;#");</v>
      </c>
      <c r="P115" s="29" t="str">
        <f t="shared" si="8"/>
        <v>public void setRM_möglich(String port, String pin, String value){System.out.println("transmit setRM_möglich:"+ this.getClass());}</v>
      </c>
      <c r="Q115" s="29" t="str">
        <f t="shared" si="9"/>
        <v>public String getRM_möglich(String port, String pin){System.out.println(transmit setRM_möglich: '+ this.getClass());}</v>
      </c>
    </row>
    <row r="116" spans="1:17" x14ac:dyDescent="0.35">
      <c r="A116" s="26" t="s">
        <v>427</v>
      </c>
      <c r="B116" s="26" t="s">
        <v>247</v>
      </c>
      <c r="C116" s="50" t="s">
        <v>151</v>
      </c>
      <c r="D116" s="36" t="str">
        <f>VLOOKUP(C116,[1]Verdrahtungsliste!$B$18:$N$254,13,FALSE)</f>
        <v>O</v>
      </c>
      <c r="E116" s="36">
        <f>VLOOKUP(C116,[1]Verdrahtungsliste!$B$18:$N$254,3,FALSE)</f>
        <v>0</v>
      </c>
      <c r="F116" s="24" t="s">
        <v>150</v>
      </c>
      <c r="G116" s="26" t="s">
        <v>319</v>
      </c>
      <c r="H116" s="51" t="s">
        <v>353</v>
      </c>
      <c r="I116" s="26" t="s">
        <v>575</v>
      </c>
      <c r="J116" s="26" t="s">
        <v>576</v>
      </c>
      <c r="K116" s="53" t="s">
        <v>249</v>
      </c>
      <c r="L116" s="53"/>
      <c r="M116" s="37" t="str">
        <f t="shared" si="11"/>
        <v>1.90.31</v>
      </c>
      <c r="N116" s="37" t="str">
        <f>LOWER(C116&amp;Legende!$B$12&amp;D116&amp;Legende!$B$12&amp;E116&amp;Legende!$B$12&amp;H116&amp;Legende!$B$12&amp;I116&amp;Legende!$B$12&amp;J116&amp;Legende!$B$12&amp;Legende!$D$12&amp;Legende!$B$12&amp;Legende!$C$12)</f>
        <v>1.90.31;o;0;lampe;block_rot;von_ln;?;#</v>
      </c>
      <c r="O116" s="29" t="str">
        <f t="shared" si="7"/>
        <v>messages.put("1.90.31", "1.90.31;o;0;lampe;block_rot;von_ln;?;#");</v>
      </c>
      <c r="P116" s="29" t="str">
        <f t="shared" si="8"/>
        <v>public void setBlock_rot(String port, String pin, String value){System.out.println("transmit setBlock_rot:"+ this.getClass());}</v>
      </c>
      <c r="Q116" s="29" t="str">
        <f t="shared" si="9"/>
        <v>public String getBlock_rot(String port, String pin){System.out.println(transmit setBlock_rot: '+ this.getClass());}</v>
      </c>
    </row>
    <row r="117" spans="1:17" x14ac:dyDescent="0.35">
      <c r="A117" s="26" t="s">
        <v>427</v>
      </c>
      <c r="B117" s="26" t="s">
        <v>247</v>
      </c>
      <c r="C117" s="50" t="s">
        <v>153</v>
      </c>
      <c r="D117" s="36" t="str">
        <f>VLOOKUP(C117,[1]Verdrahtungsliste!$B$18:$N$254,13,FALSE)</f>
        <v>O</v>
      </c>
      <c r="E117" s="36">
        <f>VLOOKUP(C117,[1]Verdrahtungsliste!$B$18:$N$254,3,FALSE)</f>
        <v>0</v>
      </c>
      <c r="F117" s="24" t="s">
        <v>152</v>
      </c>
      <c r="G117" s="26" t="s">
        <v>320</v>
      </c>
      <c r="H117" s="51" t="s">
        <v>353</v>
      </c>
      <c r="I117" s="26" t="s">
        <v>577</v>
      </c>
      <c r="J117" s="26" t="s">
        <v>576</v>
      </c>
      <c r="K117" s="53" t="s">
        <v>249</v>
      </c>
      <c r="L117" s="53"/>
      <c r="M117" s="37" t="str">
        <f t="shared" si="11"/>
        <v>1.90.32</v>
      </c>
      <c r="N117" s="37" t="str">
        <f>LOWER(C117&amp;Legende!$B$12&amp;D117&amp;Legende!$B$12&amp;E117&amp;Legende!$B$12&amp;H117&amp;Legende!$B$12&amp;I117&amp;Legende!$B$12&amp;J117&amp;Legende!$B$12&amp;Legende!$D$12&amp;Legende!$B$12&amp;Legende!$C$12)</f>
        <v>1.90.32;o;0;lampe;block_weiss;von_ln;?;#</v>
      </c>
      <c r="O117" s="29" t="str">
        <f t="shared" si="7"/>
        <v>messages.put("1.90.32", "1.90.32;o;0;lampe;block_weiss;von_ln;?;#");</v>
      </c>
      <c r="P117" s="29" t="str">
        <f t="shared" si="8"/>
        <v>public void setBlock_weiss(String port, String pin, String value){System.out.println("transmit setBlock_weiss:"+ this.getClass());}</v>
      </c>
      <c r="Q117" s="29" t="str">
        <f t="shared" si="9"/>
        <v>public String getBlock_weiss(String port, String pin){System.out.println(transmit setBlock_weiss: '+ this.getClass());}</v>
      </c>
    </row>
    <row r="118" spans="1:17" x14ac:dyDescent="0.35">
      <c r="A118" s="26" t="s">
        <v>427</v>
      </c>
      <c r="B118" s="26" t="s">
        <v>247</v>
      </c>
      <c r="C118" s="50" t="s">
        <v>155</v>
      </c>
      <c r="D118" s="36" t="str">
        <f>VLOOKUP(C118,[1]Verdrahtungsliste!$B$18:$N$254,13,FALSE)</f>
        <v>O</v>
      </c>
      <c r="E118" s="36">
        <f>VLOOKUP(C118,[1]Verdrahtungsliste!$B$18:$N$254,3,FALSE)</f>
        <v>0</v>
      </c>
      <c r="F118" s="24" t="s">
        <v>154</v>
      </c>
      <c r="G118" s="26" t="s">
        <v>321</v>
      </c>
      <c r="H118" s="51" t="s">
        <v>353</v>
      </c>
      <c r="I118" s="26" t="s">
        <v>577</v>
      </c>
      <c r="J118" s="26" t="s">
        <v>578</v>
      </c>
      <c r="K118" s="53" t="s">
        <v>249</v>
      </c>
      <c r="L118" s="53"/>
      <c r="M118" s="37" t="str">
        <f t="shared" si="11"/>
        <v>1.90.33</v>
      </c>
      <c r="N118" s="37" t="str">
        <f>LOWER(C118&amp;Legende!$B$12&amp;D118&amp;Legende!$B$12&amp;E118&amp;Legende!$B$12&amp;H118&amp;Legende!$B$12&amp;I118&amp;Legende!$B$12&amp;J118&amp;Legende!$B$12&amp;Legende!$D$12&amp;Legende!$B$12&amp;Legende!$C$12)</f>
        <v>1.90.33;o;0;lampe;block_weiss;nach_ln;?;#</v>
      </c>
      <c r="O118" s="29" t="str">
        <f t="shared" si="7"/>
        <v>messages.put("1.90.33", "1.90.33;o;0;lampe;block_weiss;nach_ln;?;#");</v>
      </c>
      <c r="P118" s="29" t="str">
        <f t="shared" si="8"/>
        <v>public void setBlock_weiss(String port, String pin, String value){System.out.println("transmit setBlock_weiss:"+ this.getClass());}</v>
      </c>
      <c r="Q118" s="29" t="str">
        <f t="shared" si="9"/>
        <v>public String getBlock_weiss(String port, String pin){System.out.println(transmit setBlock_weiss: '+ this.getClass());}</v>
      </c>
    </row>
    <row r="119" spans="1:17" x14ac:dyDescent="0.35">
      <c r="A119" s="26" t="s">
        <v>427</v>
      </c>
      <c r="B119" s="26" t="s">
        <v>247</v>
      </c>
      <c r="C119" s="50" t="s">
        <v>157</v>
      </c>
      <c r="D119" s="36" t="str">
        <f>VLOOKUP(C119,[1]Verdrahtungsliste!$B$18:$N$254,13,FALSE)</f>
        <v>O</v>
      </c>
      <c r="E119" s="36">
        <f>VLOOKUP(C119,[1]Verdrahtungsliste!$B$18:$N$254,3,FALSE)</f>
        <v>0</v>
      </c>
      <c r="F119" s="24" t="s">
        <v>156</v>
      </c>
      <c r="G119" s="26" t="s">
        <v>322</v>
      </c>
      <c r="H119" s="51" t="s">
        <v>353</v>
      </c>
      <c r="I119" s="26" t="s">
        <v>575</v>
      </c>
      <c r="J119" s="26" t="s">
        <v>578</v>
      </c>
      <c r="K119" s="53" t="s">
        <v>249</v>
      </c>
      <c r="L119" s="53"/>
      <c r="M119" s="37" t="str">
        <f t="shared" si="11"/>
        <v>1.90.34</v>
      </c>
      <c r="N119" s="37" t="str">
        <f>LOWER(C119&amp;Legende!$B$12&amp;D119&amp;Legende!$B$12&amp;E119&amp;Legende!$B$12&amp;H119&amp;Legende!$B$12&amp;I119&amp;Legende!$B$12&amp;J119&amp;Legende!$B$12&amp;Legende!$D$12&amp;Legende!$B$12&amp;Legende!$C$12)</f>
        <v>1.90.34;o;0;lampe;block_rot;nach_ln;?;#</v>
      </c>
      <c r="O119" s="29" t="str">
        <f t="shared" si="7"/>
        <v>messages.put("1.90.34", "1.90.34;o;0;lampe;block_rot;nach_ln;?;#");</v>
      </c>
      <c r="P119" s="29" t="str">
        <f t="shared" si="8"/>
        <v>public void setBlock_rot(String port, String pin, String value){System.out.println("transmit setBlock_rot:"+ this.getClass());}</v>
      </c>
      <c r="Q119" s="29" t="str">
        <f t="shared" si="9"/>
        <v>public String getBlock_rot(String port, String pin){System.out.println(transmit setBlock_rot: '+ this.getClass());}</v>
      </c>
    </row>
    <row r="120" spans="1:17" x14ac:dyDescent="0.35">
      <c r="A120" s="26" t="s">
        <v>427</v>
      </c>
      <c r="B120" s="26" t="s">
        <v>247</v>
      </c>
      <c r="C120" s="50" t="s">
        <v>159</v>
      </c>
      <c r="D120" s="36" t="str">
        <f>VLOOKUP(C120,[1]Verdrahtungsliste!$B$18:$N$254,13,FALSE)</f>
        <v>O</v>
      </c>
      <c r="E120" s="36">
        <f>VLOOKUP(C120,[1]Verdrahtungsliste!$B$18:$N$254,3,FALSE)</f>
        <v>0</v>
      </c>
      <c r="F120" s="24" t="s">
        <v>158</v>
      </c>
      <c r="G120" s="26" t="s">
        <v>323</v>
      </c>
      <c r="H120" s="51" t="s">
        <v>353</v>
      </c>
      <c r="I120" s="26" t="s">
        <v>579</v>
      </c>
      <c r="J120" s="26" t="s">
        <v>580</v>
      </c>
      <c r="K120" s="53" t="s">
        <v>249</v>
      </c>
      <c r="L120" s="53"/>
      <c r="M120" s="37" t="str">
        <f t="shared" si="11"/>
        <v>1.90.35</v>
      </c>
      <c r="N120" s="37" t="str">
        <f>LOWER(C120&amp;Legende!$B$12&amp;D120&amp;Legende!$B$12&amp;E120&amp;Legende!$B$12&amp;H120&amp;Legende!$B$12&amp;I120&amp;Legende!$B$12&amp;J120&amp;Legende!$B$12&amp;Legende!$D$12&amp;Legende!$B$12&amp;Legende!$C$12)</f>
        <v>1.90.35;o;0;lampe;isolierung;egf;?;#</v>
      </c>
      <c r="O120" s="29" t="str">
        <f t="shared" si="7"/>
        <v>messages.put("1.90.35", "1.90.35;o;0;lampe;isolierung;egf;?;#");</v>
      </c>
      <c r="P120" s="29" t="str">
        <f t="shared" si="8"/>
        <v>public void setIsolierung(String port, String pin, String value){System.out.println("transmit setIsolierung:"+ this.getClass());}</v>
      </c>
      <c r="Q120" s="29" t="str">
        <f t="shared" si="9"/>
        <v>public String getIsolierung(String port, String pin){System.out.println(transmit setIsolierung: '+ this.getClass());}</v>
      </c>
    </row>
    <row r="121" spans="1:17" x14ac:dyDescent="0.35">
      <c r="A121" s="26" t="s">
        <v>427</v>
      </c>
      <c r="B121" s="26" t="s">
        <v>247</v>
      </c>
      <c r="C121" s="50" t="s">
        <v>161</v>
      </c>
      <c r="D121" s="36" t="str">
        <f>VLOOKUP(C121,[1]Verdrahtungsliste!$B$18:$N$254,13,FALSE)</f>
        <v>O</v>
      </c>
      <c r="E121" s="36">
        <f>VLOOKUP(C121,[1]Verdrahtungsliste!$B$18:$N$254,3,FALSE)</f>
        <v>0</v>
      </c>
      <c r="F121" s="24" t="s">
        <v>160</v>
      </c>
      <c r="G121" s="26" t="s">
        <v>324</v>
      </c>
      <c r="H121" s="51" t="s">
        <v>353</v>
      </c>
      <c r="I121" s="26" t="s">
        <v>579</v>
      </c>
      <c r="J121" s="26">
        <v>1</v>
      </c>
      <c r="K121" s="53" t="s">
        <v>249</v>
      </c>
      <c r="L121" s="53"/>
      <c r="M121" s="37" t="str">
        <f t="shared" si="11"/>
        <v>1.90.36</v>
      </c>
      <c r="N121" s="37" t="str">
        <f>LOWER(C121&amp;Legende!$B$12&amp;D121&amp;Legende!$B$12&amp;E121&amp;Legende!$B$12&amp;H121&amp;Legende!$B$12&amp;I121&amp;Legende!$B$12&amp;J121&amp;Legende!$B$12&amp;Legende!$D$12&amp;Legende!$B$12&amp;Legende!$C$12)</f>
        <v>1.90.36;o;0;lampe;isolierung;1;?;#</v>
      </c>
      <c r="O121" s="29" t="str">
        <f t="shared" si="7"/>
        <v>messages.put("1.90.36", "1.90.36;o;0;lampe;isolierung;1;?;#");</v>
      </c>
      <c r="P121" s="29" t="str">
        <f t="shared" si="8"/>
        <v>public void setIsolierung(String port, String pin, String value){System.out.println("transmit setIsolierung:"+ this.getClass());}</v>
      </c>
      <c r="Q121" s="29" t="str">
        <f t="shared" si="9"/>
        <v>public String getIsolierung(String port, String pin){System.out.println(transmit setIsolierung: '+ this.getClass());}</v>
      </c>
    </row>
    <row r="122" spans="1:17" x14ac:dyDescent="0.35">
      <c r="A122" s="26" t="s">
        <v>427</v>
      </c>
      <c r="B122" s="26" t="s">
        <v>247</v>
      </c>
      <c r="C122" s="50" t="s">
        <v>163</v>
      </c>
      <c r="D122" s="36" t="str">
        <f>VLOOKUP(C122,[1]Verdrahtungsliste!$B$18:$N$254,13,FALSE)</f>
        <v>O</v>
      </c>
      <c r="E122" s="36">
        <f>VLOOKUP(C122,[1]Verdrahtungsliste!$B$18:$N$254,3,FALSE)</f>
        <v>0</v>
      </c>
      <c r="F122" s="24" t="s">
        <v>162</v>
      </c>
      <c r="G122" s="26" t="s">
        <v>327</v>
      </c>
      <c r="H122" s="51" t="s">
        <v>353</v>
      </c>
      <c r="I122" s="26" t="s">
        <v>581</v>
      </c>
      <c r="J122" s="26" t="s">
        <v>582</v>
      </c>
      <c r="K122" s="53" t="s">
        <v>249</v>
      </c>
      <c r="L122" s="53"/>
      <c r="M122" s="37" t="str">
        <f t="shared" si="11"/>
        <v>1.90.37</v>
      </c>
      <c r="N122" s="37" t="str">
        <f>LOWER(C122&amp;Legende!$B$12&amp;D122&amp;Legende!$B$12&amp;E122&amp;Legende!$B$12&amp;H122&amp;Legende!$B$12&amp;I122&amp;Legende!$B$12&amp;J122&amp;Legende!$B$12&amp;Legende!$D$12&amp;Legende!$B$12&amp;Legende!$C$12)</f>
        <v>1.90.37;o;0;lampe;fahrstrasse;ef;?;#</v>
      </c>
      <c r="O122" s="29" t="str">
        <f t="shared" si="7"/>
        <v>messages.put("1.90.37", "1.90.37;o;0;lampe;fahrstrasse;ef;?;#");</v>
      </c>
      <c r="P122" s="29" t="str">
        <f t="shared" si="8"/>
        <v>public void setFahrstrasse(String port, String pin, String value){System.out.println("transmit setFahrstrasse:"+ this.getClass());}</v>
      </c>
      <c r="Q122" s="29" t="str">
        <f t="shared" si="9"/>
        <v>public String getFahrstrasse(String port, String pin){System.out.println(transmit setFahrstrasse: '+ this.getClass());}</v>
      </c>
    </row>
    <row r="123" spans="1:17" x14ac:dyDescent="0.35">
      <c r="A123" s="26" t="s">
        <v>427</v>
      </c>
      <c r="B123" s="26" t="s">
        <v>247</v>
      </c>
      <c r="C123" s="50" t="s">
        <v>165</v>
      </c>
      <c r="D123" s="36" t="str">
        <f>VLOOKUP(C123,[1]Verdrahtungsliste!$B$18:$N$254,13,FALSE)</f>
        <v>O</v>
      </c>
      <c r="E123" s="36">
        <f>VLOOKUP(C123,[1]Verdrahtungsliste!$B$18:$N$254,3,FALSE)</f>
        <v>0</v>
      </c>
      <c r="F123" s="24" t="s">
        <v>164</v>
      </c>
      <c r="G123" s="26" t="s">
        <v>325</v>
      </c>
      <c r="H123" s="51" t="s">
        <v>353</v>
      </c>
      <c r="I123" s="26" t="s">
        <v>579</v>
      </c>
      <c r="J123" s="26" t="s">
        <v>582</v>
      </c>
      <c r="K123" s="53" t="s">
        <v>249</v>
      </c>
      <c r="L123" s="53"/>
      <c r="M123" s="37" t="str">
        <f t="shared" si="11"/>
        <v>1.90.38</v>
      </c>
      <c r="N123" s="37" t="str">
        <f>LOWER(C123&amp;Legende!$B$12&amp;D123&amp;Legende!$B$12&amp;E123&amp;Legende!$B$12&amp;H123&amp;Legende!$B$12&amp;I123&amp;Legende!$B$12&amp;J123&amp;Legende!$B$12&amp;Legende!$D$12&amp;Legende!$B$12&amp;Legende!$C$12)</f>
        <v>1.90.38;o;0;lampe;isolierung;ef;?;#</v>
      </c>
      <c r="O123" s="29" t="str">
        <f t="shared" ref="O123:O151" si="12">"messages.put("""&amp;M123&amp;""", """&amp;N123&amp;""");"</f>
        <v>messages.put("1.90.38", "1.90.38;o;0;lampe;isolierung;ef;?;#");</v>
      </c>
      <c r="P123" s="29" t="str">
        <f t="shared" ref="P123:P151" si="13">"public void set"&amp;$I123&amp;"(String port, String pin, String value){System.out.println(""transmit set"&amp;$I123&amp;":"&amp;"""+ this.getClass());}"</f>
        <v>public void setIsolierung(String port, String pin, String value){System.out.println("transmit setIsolierung:"+ this.getClass());}</v>
      </c>
      <c r="Q123" s="29" t="str">
        <f t="shared" ref="Q123:Q151" si="14">"public String get"&amp;$I123&amp;"(String port, String pin){System.out.println(transmit set"&amp;$I123&amp;": '+ this.getClass());}"</f>
        <v>public String getIsolierung(String port, String pin){System.out.println(transmit setIsolierung: '+ this.getClass());}</v>
      </c>
    </row>
    <row r="124" spans="1:17" x14ac:dyDescent="0.35">
      <c r="A124" s="26" t="s">
        <v>427</v>
      </c>
      <c r="B124" s="26" t="s">
        <v>247</v>
      </c>
      <c r="C124" s="50" t="s">
        <v>167</v>
      </c>
      <c r="D124" s="36" t="str">
        <f>VLOOKUP(C124,[1]Verdrahtungsliste!$B$18:$N$254,13,FALSE)</f>
        <v>O</v>
      </c>
      <c r="E124" s="36">
        <f>VLOOKUP(C124,[1]Verdrahtungsliste!$B$18:$N$254,3,FALSE)</f>
        <v>0</v>
      </c>
      <c r="F124" s="24" t="s">
        <v>166</v>
      </c>
      <c r="G124" s="26" t="s">
        <v>326</v>
      </c>
      <c r="H124" s="51" t="s">
        <v>353</v>
      </c>
      <c r="I124" s="26" t="s">
        <v>579</v>
      </c>
      <c r="J124" s="26" t="s">
        <v>583</v>
      </c>
      <c r="K124" s="53" t="s">
        <v>249</v>
      </c>
      <c r="L124" s="53"/>
      <c r="M124" s="37" t="str">
        <f t="shared" ref="M124:M151" si="15">C124</f>
        <v>1.90.39</v>
      </c>
      <c r="N124" s="37" t="str">
        <f>LOWER(C124&amp;Legende!$B$12&amp;D124&amp;Legende!$B$12&amp;E124&amp;Legende!$B$12&amp;H124&amp;Legende!$B$12&amp;I124&amp;Legende!$B$12&amp;J124&amp;Legende!$B$12&amp;Legende!$D$12&amp;Legende!$B$12&amp;Legende!$C$12)</f>
        <v>1.90.39;o;0;lampe;isolierung;cd;?;#</v>
      </c>
      <c r="O124" s="29" t="str">
        <f t="shared" si="12"/>
        <v>messages.put("1.90.39", "1.90.39;o;0;lampe;isolierung;cd;?;#");</v>
      </c>
      <c r="P124" s="29" t="str">
        <f t="shared" si="13"/>
        <v>public void setIsolierung(String port, String pin, String value){System.out.println("transmit setIsolierung:"+ this.getClass());}</v>
      </c>
      <c r="Q124" s="29" t="str">
        <f t="shared" si="14"/>
        <v>public String getIsolierung(String port, String pin){System.out.println(transmit setIsolierung: '+ this.getClass());}</v>
      </c>
    </row>
    <row r="125" spans="1:17" x14ac:dyDescent="0.35">
      <c r="A125" s="26" t="s">
        <v>427</v>
      </c>
      <c r="B125" s="26" t="s">
        <v>247</v>
      </c>
      <c r="C125" s="50" t="s">
        <v>169</v>
      </c>
      <c r="D125" s="36" t="str">
        <f>VLOOKUP(C125,[1]Verdrahtungsliste!$B$18:$N$254,13,FALSE)</f>
        <v>O</v>
      </c>
      <c r="E125" s="36">
        <f>VLOOKUP(C125,[1]Verdrahtungsliste!$B$18:$N$254,3,FALSE)</f>
        <v>0</v>
      </c>
      <c r="F125" s="24" t="s">
        <v>168</v>
      </c>
      <c r="G125" s="26" t="s">
        <v>328</v>
      </c>
      <c r="H125" s="51" t="s">
        <v>353</v>
      </c>
      <c r="I125" s="26" t="s">
        <v>581</v>
      </c>
      <c r="J125" s="26" t="s">
        <v>584</v>
      </c>
      <c r="K125" s="53" t="s">
        <v>249</v>
      </c>
      <c r="L125" s="53"/>
      <c r="M125" s="37" t="str">
        <f t="shared" si="15"/>
        <v>1.90.40</v>
      </c>
      <c r="N125" s="37" t="str">
        <f>LOWER(C125&amp;Legende!$B$12&amp;D125&amp;Legende!$B$12&amp;E125&amp;Legende!$B$12&amp;H125&amp;Legende!$B$12&amp;I125&amp;Legende!$B$12&amp;J125&amp;Legende!$B$12&amp;Legende!$D$12&amp;Legende!$B$12&amp;Legende!$C$12)</f>
        <v>1.90.40;o;0;lampe;fahrstrasse;gf;?;#</v>
      </c>
      <c r="O125" s="29" t="str">
        <f t="shared" si="12"/>
        <v>messages.put("1.90.40", "1.90.40;o;0;lampe;fahrstrasse;gf;?;#");</v>
      </c>
      <c r="P125" s="29" t="str">
        <f t="shared" si="13"/>
        <v>public void setFahrstrasse(String port, String pin, String value){System.out.println("transmit setFahrstrasse:"+ this.getClass());}</v>
      </c>
      <c r="Q125" s="29" t="str">
        <f t="shared" si="14"/>
        <v>public String getFahrstrasse(String port, String pin){System.out.println(transmit setFahrstrasse: '+ this.getClass());}</v>
      </c>
    </row>
    <row r="126" spans="1:17" x14ac:dyDescent="0.35">
      <c r="A126" s="26" t="s">
        <v>427</v>
      </c>
      <c r="B126" s="26" t="s">
        <v>247</v>
      </c>
      <c r="C126" s="50" t="s">
        <v>171</v>
      </c>
      <c r="D126" s="36" t="str">
        <f>VLOOKUP(C126,[1]Verdrahtungsliste!$B$18:$N$254,13,FALSE)</f>
        <v>O</v>
      </c>
      <c r="E126" s="36">
        <f>VLOOKUP(C126,[1]Verdrahtungsliste!$B$18:$N$254,3,FALSE)</f>
        <v>0</v>
      </c>
      <c r="F126" s="24" t="s">
        <v>170</v>
      </c>
      <c r="G126" s="26" t="s">
        <v>329</v>
      </c>
      <c r="H126" s="51" t="s">
        <v>353</v>
      </c>
      <c r="I126" s="26" t="s">
        <v>575</v>
      </c>
      <c r="J126" s="26" t="s">
        <v>538</v>
      </c>
      <c r="K126" s="53" t="s">
        <v>249</v>
      </c>
      <c r="L126" s="53"/>
      <c r="M126" s="37" t="str">
        <f t="shared" si="15"/>
        <v>1.90.41</v>
      </c>
      <c r="N126" s="37" t="str">
        <f>LOWER(C126&amp;Legende!$B$12&amp;D126&amp;Legende!$B$12&amp;E126&amp;Legende!$B$12&amp;H126&amp;Legende!$B$12&amp;I126&amp;Legende!$B$12&amp;J126&amp;Legende!$B$12&amp;Legende!$D$12&amp;Legende!$B$12&amp;Legende!$C$12)</f>
        <v>1.90.41;o;0;lampe;block_rot;nach_zb;?;#</v>
      </c>
      <c r="O126" s="29" t="str">
        <f t="shared" si="12"/>
        <v>messages.put("1.90.41", "1.90.41;o;0;lampe;block_rot;nach_zb;?;#");</v>
      </c>
      <c r="P126" s="29" t="str">
        <f t="shared" si="13"/>
        <v>public void setBlock_rot(String port, String pin, String value){System.out.println("transmit setBlock_rot:"+ this.getClass());}</v>
      </c>
      <c r="Q126" s="29" t="str">
        <f t="shared" si="14"/>
        <v>public String getBlock_rot(String port, String pin){System.out.println(transmit setBlock_rot: '+ this.getClass());}</v>
      </c>
    </row>
    <row r="127" spans="1:17" x14ac:dyDescent="0.35">
      <c r="A127" s="26" t="s">
        <v>427</v>
      </c>
      <c r="B127" s="26" t="s">
        <v>247</v>
      </c>
      <c r="C127" s="50" t="s">
        <v>173</v>
      </c>
      <c r="D127" s="36" t="str">
        <f>VLOOKUP(C127,[1]Verdrahtungsliste!$B$18:$N$254,13,FALSE)</f>
        <v>O</v>
      </c>
      <c r="E127" s="36">
        <f>VLOOKUP(C127,[1]Verdrahtungsliste!$B$18:$N$254,3,FALSE)</f>
        <v>0</v>
      </c>
      <c r="F127" s="24" t="s">
        <v>172</v>
      </c>
      <c r="G127" s="26" t="s">
        <v>330</v>
      </c>
      <c r="H127" s="51" t="s">
        <v>353</v>
      </c>
      <c r="I127" s="26" t="s">
        <v>577</v>
      </c>
      <c r="J127" s="26" t="s">
        <v>538</v>
      </c>
      <c r="K127" s="53" t="s">
        <v>249</v>
      </c>
      <c r="L127" s="53"/>
      <c r="M127" s="37" t="str">
        <f t="shared" si="15"/>
        <v>1.90.42</v>
      </c>
      <c r="N127" s="37" t="str">
        <f>LOWER(C127&amp;Legende!$B$12&amp;D127&amp;Legende!$B$12&amp;E127&amp;Legende!$B$12&amp;H127&amp;Legende!$B$12&amp;I127&amp;Legende!$B$12&amp;J127&amp;Legende!$B$12&amp;Legende!$D$12&amp;Legende!$B$12&amp;Legende!$C$12)</f>
        <v>1.90.42;o;0;lampe;block_weiss;nach_zb;?;#</v>
      </c>
      <c r="O127" s="29" t="str">
        <f t="shared" si="12"/>
        <v>messages.put("1.90.42", "1.90.42;o;0;lampe;block_weiss;nach_zb;?;#");</v>
      </c>
      <c r="P127" s="29" t="str">
        <f t="shared" si="13"/>
        <v>public void setBlock_weiss(String port, String pin, String value){System.out.println("transmit setBlock_weiss:"+ this.getClass());}</v>
      </c>
      <c r="Q127" s="29" t="str">
        <f t="shared" si="14"/>
        <v>public String getBlock_weiss(String port, String pin){System.out.println(transmit setBlock_weiss: '+ this.getClass());}</v>
      </c>
    </row>
    <row r="128" spans="1:17" x14ac:dyDescent="0.35">
      <c r="A128" s="26" t="s">
        <v>427</v>
      </c>
      <c r="B128" s="26" t="s">
        <v>247</v>
      </c>
      <c r="C128" s="50" t="s">
        <v>175</v>
      </c>
      <c r="D128" s="36" t="str">
        <f>VLOOKUP(C128,[1]Verdrahtungsliste!$B$18:$N$254,13,FALSE)</f>
        <v>O</v>
      </c>
      <c r="E128" s="36">
        <f>VLOOKUP(C128,[1]Verdrahtungsliste!$B$18:$N$254,3,FALSE)</f>
        <v>0</v>
      </c>
      <c r="F128" s="24" t="s">
        <v>174</v>
      </c>
      <c r="G128" s="26" t="s">
        <v>331</v>
      </c>
      <c r="H128" s="51" t="s">
        <v>353</v>
      </c>
      <c r="I128" s="26" t="s">
        <v>577</v>
      </c>
      <c r="J128" s="26" t="s">
        <v>573</v>
      </c>
      <c r="K128" s="53" t="s">
        <v>249</v>
      </c>
      <c r="L128" s="53"/>
      <c r="M128" s="37" t="str">
        <f t="shared" si="15"/>
        <v>1.90.43</v>
      </c>
      <c r="N128" s="37" t="str">
        <f>LOWER(C128&amp;Legende!$B$12&amp;D128&amp;Legende!$B$12&amp;E128&amp;Legende!$B$12&amp;H128&amp;Legende!$B$12&amp;I128&amp;Legende!$B$12&amp;J128&amp;Legende!$B$12&amp;Legende!$D$12&amp;Legende!$B$12&amp;Legende!$C$12)</f>
        <v>1.90.43;o;0;lampe;block_weiss;von_zb;?;#</v>
      </c>
      <c r="O128" s="29" t="str">
        <f t="shared" si="12"/>
        <v>messages.put("1.90.43", "1.90.43;o;0;lampe;block_weiss;von_zb;?;#");</v>
      </c>
      <c r="P128" s="29" t="str">
        <f t="shared" si="13"/>
        <v>public void setBlock_weiss(String port, String pin, String value){System.out.println("transmit setBlock_weiss:"+ this.getClass());}</v>
      </c>
      <c r="Q128" s="29" t="str">
        <f t="shared" si="14"/>
        <v>public String getBlock_weiss(String port, String pin){System.out.println(transmit setBlock_weiss: '+ this.getClass());}</v>
      </c>
    </row>
    <row r="129" spans="1:17" x14ac:dyDescent="0.35">
      <c r="A129" s="26" t="s">
        <v>427</v>
      </c>
      <c r="B129" s="26" t="s">
        <v>247</v>
      </c>
      <c r="C129" s="50" t="s">
        <v>177</v>
      </c>
      <c r="D129" s="36" t="str">
        <f>VLOOKUP(C129,[1]Verdrahtungsliste!$B$18:$N$254,13,FALSE)</f>
        <v>O</v>
      </c>
      <c r="E129" s="36">
        <f>VLOOKUP(C129,[1]Verdrahtungsliste!$B$18:$N$254,3,FALSE)</f>
        <v>0</v>
      </c>
      <c r="F129" s="24" t="s">
        <v>176</v>
      </c>
      <c r="G129" s="26" t="s">
        <v>332</v>
      </c>
      <c r="H129" s="51" t="s">
        <v>353</v>
      </c>
      <c r="I129" s="26" t="s">
        <v>575</v>
      </c>
      <c r="J129" s="26" t="s">
        <v>573</v>
      </c>
      <c r="K129" s="53" t="s">
        <v>249</v>
      </c>
      <c r="L129" s="53"/>
      <c r="M129" s="37" t="str">
        <f t="shared" si="15"/>
        <v>1.90.44</v>
      </c>
      <c r="N129" s="37" t="str">
        <f>LOWER(C129&amp;Legende!$B$12&amp;D129&amp;Legende!$B$12&amp;E129&amp;Legende!$B$12&amp;H129&amp;Legende!$B$12&amp;I129&amp;Legende!$B$12&amp;J129&amp;Legende!$B$12&amp;Legende!$D$12&amp;Legende!$B$12&amp;Legende!$C$12)</f>
        <v>1.90.44;o;0;lampe;block_rot;von_zb;?;#</v>
      </c>
      <c r="O129" s="29" t="str">
        <f t="shared" si="12"/>
        <v>messages.put("1.90.44", "1.90.44;o;0;lampe;block_rot;von_zb;?;#");</v>
      </c>
      <c r="P129" s="29" t="str">
        <f t="shared" si="13"/>
        <v>public void setBlock_rot(String port, String pin, String value){System.out.println("transmit setBlock_rot:"+ this.getClass());}</v>
      </c>
      <c r="Q129" s="29" t="str">
        <f t="shared" si="14"/>
        <v>public String getBlock_rot(String port, String pin){System.out.println(transmit setBlock_rot: '+ this.getClass());}</v>
      </c>
    </row>
    <row r="130" spans="1:17" x14ac:dyDescent="0.35">
      <c r="A130" s="26" t="s">
        <v>427</v>
      </c>
      <c r="B130" s="26" t="s">
        <v>247</v>
      </c>
      <c r="C130" s="52" t="s">
        <v>179</v>
      </c>
      <c r="D130" s="36" t="str">
        <f>VLOOKUP(C130,[1]Verdrahtungsliste!$B$18:$N$254,13,FALSE)</f>
        <v>O</v>
      </c>
      <c r="E130" s="36">
        <f>VLOOKUP(C130,[1]Verdrahtungsliste!$B$18:$N$254,3,FALSE)</f>
        <v>0</v>
      </c>
      <c r="F130" s="24" t="s">
        <v>178</v>
      </c>
      <c r="G130" s="26" t="s">
        <v>316</v>
      </c>
      <c r="H130" s="51" t="s">
        <v>353</v>
      </c>
      <c r="I130" s="26" t="s">
        <v>574</v>
      </c>
      <c r="J130" s="26" t="s">
        <v>578</v>
      </c>
      <c r="K130" s="53" t="s">
        <v>249</v>
      </c>
      <c r="L130" s="53"/>
      <c r="M130" s="37" t="str">
        <f t="shared" si="15"/>
        <v>1.91.01</v>
      </c>
      <c r="N130" s="37" t="str">
        <f>LOWER(C130&amp;Legende!$B$12&amp;D130&amp;Legende!$B$12&amp;E130&amp;Legende!$B$12&amp;H130&amp;Legende!$B$12&amp;I130&amp;Legende!$B$12&amp;J130&amp;Legende!$B$12&amp;Legende!$D$12&amp;Legende!$B$12&amp;Legende!$C$12)</f>
        <v>1.91.01;o;0;lampe;rm_möglich;nach_ln;?;#</v>
      </c>
      <c r="O130" s="29" t="str">
        <f t="shared" si="12"/>
        <v>messages.put("1.91.01", "1.91.01;o;0;lampe;rm_möglich;nach_ln;?;#");</v>
      </c>
      <c r="P130" s="29" t="str">
        <f t="shared" si="13"/>
        <v>public void setRM_möglich(String port, String pin, String value){System.out.println("transmit setRM_möglich:"+ this.getClass());}</v>
      </c>
      <c r="Q130" s="29" t="str">
        <f t="shared" si="14"/>
        <v>public String getRM_möglich(String port, String pin){System.out.println(transmit setRM_möglich: '+ this.getClass());}</v>
      </c>
    </row>
    <row r="131" spans="1:17" x14ac:dyDescent="0.35">
      <c r="A131" s="26" t="s">
        <v>427</v>
      </c>
      <c r="B131" s="26" t="s">
        <v>247</v>
      </c>
      <c r="C131" s="50" t="s">
        <v>181</v>
      </c>
      <c r="D131" s="36" t="str">
        <f>VLOOKUP(C131,[1]Verdrahtungsliste!$B$18:$N$254,13,FALSE)</f>
        <v>I</v>
      </c>
      <c r="E131" s="36">
        <f>VLOOKUP(C131,[1]Verdrahtungsliste!$B$18:$N$254,3,FALSE)</f>
        <v>0</v>
      </c>
      <c r="F131" s="24" t="s">
        <v>180</v>
      </c>
      <c r="G131" s="26" t="s">
        <v>333</v>
      </c>
      <c r="H131" s="51" t="s">
        <v>353</v>
      </c>
      <c r="I131" s="26" t="s">
        <v>572</v>
      </c>
      <c r="J131" s="26" t="s">
        <v>576</v>
      </c>
      <c r="K131" s="53" t="s">
        <v>249</v>
      </c>
      <c r="L131" s="53"/>
      <c r="M131" s="37" t="str">
        <f t="shared" si="15"/>
        <v>1.91.02</v>
      </c>
      <c r="N131" s="37" t="str">
        <f>LOWER(C131&amp;Legende!$B$12&amp;D131&amp;Legende!$B$12&amp;E131&amp;Legende!$B$12&amp;H131&amp;Legende!$B$12&amp;I131&amp;Legende!$B$12&amp;J131&amp;Legende!$B$12&amp;Legende!$D$12&amp;Legende!$B$12&amp;Legende!$C$12)</f>
        <v>1.91.02;i;0;lampe;fbv;von_ln;?;#</v>
      </c>
      <c r="O131" s="29" t="str">
        <f t="shared" si="12"/>
        <v>messages.put("1.91.02", "1.91.02;i;0;lampe;fbv;von_ln;?;#");</v>
      </c>
      <c r="P131" s="29" t="str">
        <f t="shared" si="13"/>
        <v>public void setFBV(String port, String pin, String value){System.out.println("transmit setFBV:"+ this.getClass());}</v>
      </c>
      <c r="Q131" s="29" t="str">
        <f t="shared" si="14"/>
        <v>public String getFBV(String port, String pin){System.out.println(transmit setFBV: '+ this.getClass());}</v>
      </c>
    </row>
    <row r="132" spans="1:17" x14ac:dyDescent="0.35">
      <c r="A132" s="26" t="s">
        <v>427</v>
      </c>
      <c r="B132" s="26" t="s">
        <v>247</v>
      </c>
      <c r="C132" s="50" t="s">
        <v>183</v>
      </c>
      <c r="D132" s="36" t="str">
        <f>VLOOKUP(C132,[1]Verdrahtungsliste!$B$18:$N$254,13,FALSE)</f>
        <v>I</v>
      </c>
      <c r="E132" s="36">
        <f>VLOOKUP(C132,[1]Verdrahtungsliste!$B$18:$N$254,3,FALSE)</f>
        <v>0</v>
      </c>
      <c r="F132" s="24" t="s">
        <v>182</v>
      </c>
      <c r="G132" s="24" t="s">
        <v>182</v>
      </c>
      <c r="H132" s="51" t="s">
        <v>353</v>
      </c>
      <c r="I132" s="26" t="s">
        <v>355</v>
      </c>
      <c r="J132" s="26" t="s">
        <v>550</v>
      </c>
      <c r="K132" s="53" t="s">
        <v>249</v>
      </c>
      <c r="L132" s="53"/>
      <c r="M132" s="37" t="str">
        <f t="shared" si="15"/>
        <v>1.91.03</v>
      </c>
      <c r="N132" s="37" t="str">
        <f>LOWER(C132&amp;Legende!$B$12&amp;D132&amp;Legende!$B$12&amp;E132&amp;Legende!$B$12&amp;H132&amp;Legende!$B$12&amp;I132&amp;Legende!$B$12&amp;J132&amp;Legende!$B$12&amp;Legende!$D$12&amp;Legende!$B$12&amp;Legende!$C$12)</f>
        <v>1.91.03;i;0;lampe;wecker;abschalten;?;#</v>
      </c>
      <c r="O132" s="29" t="str">
        <f t="shared" si="12"/>
        <v>messages.put("1.91.03", "1.91.03;i;0;lampe;wecker;abschalten;?;#");</v>
      </c>
      <c r="P132" s="29" t="str">
        <f t="shared" si="13"/>
        <v>public void setWecker(String port, String pin, String value){System.out.println("transmit setWecker:"+ this.getClass());}</v>
      </c>
      <c r="Q132" s="29" t="str">
        <f t="shared" si="14"/>
        <v>public String getWecker(String port, String pin){System.out.println(transmit setWecker: '+ this.getClass());}</v>
      </c>
    </row>
    <row r="133" spans="1:17" x14ac:dyDescent="0.35">
      <c r="A133" s="26" t="s">
        <v>427</v>
      </c>
      <c r="B133" s="26" t="s">
        <v>247</v>
      </c>
      <c r="C133" s="50" t="s">
        <v>185</v>
      </c>
      <c r="D133" s="36" t="str">
        <f>VLOOKUP(C133,[1]Verdrahtungsliste!$B$18:$N$254,13,FALSE)</f>
        <v>O</v>
      </c>
      <c r="E133" s="36">
        <f>VLOOKUP(C133,[1]Verdrahtungsliste!$B$18:$N$254,3,FALSE)</f>
        <v>0</v>
      </c>
      <c r="F133" s="24" t="s">
        <v>184</v>
      </c>
      <c r="G133" s="26" t="s">
        <v>335</v>
      </c>
      <c r="H133" s="51" t="s">
        <v>353</v>
      </c>
      <c r="I133" s="26" t="s">
        <v>554</v>
      </c>
      <c r="J133" s="26" t="s">
        <v>585</v>
      </c>
      <c r="K133" s="53" t="s">
        <v>249</v>
      </c>
      <c r="L133" s="53"/>
      <c r="M133" s="37" t="str">
        <f t="shared" si="15"/>
        <v>1.01.01</v>
      </c>
      <c r="N133" s="37" t="str">
        <f>LOWER(C133&amp;Legende!$B$12&amp;D133&amp;Legende!$B$12&amp;E133&amp;Legende!$B$12&amp;H133&amp;Legende!$B$12&amp;I133&amp;Legende!$B$12&amp;J133&amp;Legende!$B$12&amp;Legende!$D$12&amp;Legende!$B$12&amp;Legende!$C$12)</f>
        <v>1.01.01;o;0;lampe;ws1;freigabe;?;#</v>
      </c>
      <c r="O133" s="29" t="str">
        <f t="shared" si="12"/>
        <v>messages.put("1.01.01", "1.01.01;o;0;lampe;ws1;freigabe;?;#");</v>
      </c>
      <c r="P133" s="29" t="str">
        <f t="shared" si="13"/>
        <v>public void setWS1(String port, String pin, String value){System.out.println("transmit setWS1:"+ this.getClass());}</v>
      </c>
      <c r="Q133" s="29" t="str">
        <f t="shared" si="14"/>
        <v>public String getWS1(String port, String pin){System.out.println(transmit setWS1: '+ this.getClass());}</v>
      </c>
    </row>
    <row r="134" spans="1:17" x14ac:dyDescent="0.35">
      <c r="A134" s="26" t="s">
        <v>427</v>
      </c>
      <c r="B134" s="26" t="s">
        <v>247</v>
      </c>
      <c r="C134" s="50" t="s">
        <v>187</v>
      </c>
      <c r="D134" s="36" t="str">
        <f>VLOOKUP(C134,[1]Verdrahtungsliste!$B$18:$N$254,13,FALSE)</f>
        <v>I</v>
      </c>
      <c r="E134" s="36">
        <f>VLOOKUP(C134,[1]Verdrahtungsliste!$B$18:$N$254,3,FALSE)</f>
        <v>0</v>
      </c>
      <c r="F134" s="24" t="s">
        <v>186</v>
      </c>
      <c r="G134" s="26" t="s">
        <v>336</v>
      </c>
      <c r="H134" s="51" t="s">
        <v>353</v>
      </c>
      <c r="I134" s="26" t="s">
        <v>554</v>
      </c>
      <c r="J134" s="26" t="s">
        <v>586</v>
      </c>
      <c r="K134" s="53" t="s">
        <v>249</v>
      </c>
      <c r="L134" s="53"/>
      <c r="M134" s="37" t="str">
        <f t="shared" si="15"/>
        <v>1.01.02</v>
      </c>
      <c r="N134" s="37" t="str">
        <f>LOWER(C134&amp;Legende!$B$12&amp;D134&amp;Legende!$B$12&amp;E134&amp;Legende!$B$12&amp;H134&amp;Legende!$B$12&amp;I134&amp;Legende!$B$12&amp;J134&amp;Legende!$B$12&amp;Legende!$D$12&amp;Legende!$B$12&amp;Legende!$C$12)</f>
        <v>1.01.02;i;0;lampe;ws1;überwachung;?;#</v>
      </c>
      <c r="O134" s="29" t="str">
        <f t="shared" si="12"/>
        <v>messages.put("1.01.02", "1.01.02;i;0;lampe;ws1;überwachung;?;#");</v>
      </c>
      <c r="P134" s="29" t="str">
        <f t="shared" si="13"/>
        <v>public void setWS1(String port, String pin, String value){System.out.println("transmit setWS1:"+ this.getClass());}</v>
      </c>
      <c r="Q134" s="29" t="str">
        <f t="shared" si="14"/>
        <v>public String getWS1(String port, String pin){System.out.println(transmit setWS1: '+ this.getClass());}</v>
      </c>
    </row>
    <row r="135" spans="1:17" x14ac:dyDescent="0.35">
      <c r="A135" s="26" t="s">
        <v>427</v>
      </c>
      <c r="B135" s="26" t="s">
        <v>247</v>
      </c>
      <c r="C135" s="50" t="s">
        <v>189</v>
      </c>
      <c r="D135" s="36" t="str">
        <f>VLOOKUP(C135,[1]Verdrahtungsliste!$B$18:$N$254,13,FALSE)</f>
        <v/>
      </c>
      <c r="E135" s="36">
        <f>VLOOKUP(C135,[1]Verdrahtungsliste!$B$18:$N$254,3,FALSE)</f>
        <v>0</v>
      </c>
      <c r="F135" s="24" t="s">
        <v>188</v>
      </c>
      <c r="G135" s="26" t="s">
        <v>337</v>
      </c>
      <c r="H135" s="51" t="s">
        <v>353</v>
      </c>
      <c r="I135" s="26" t="s">
        <v>611</v>
      </c>
      <c r="J135" s="26" t="s">
        <v>587</v>
      </c>
      <c r="K135" s="53" t="s">
        <v>249</v>
      </c>
      <c r="L135" s="53"/>
      <c r="M135" s="37" t="str">
        <f t="shared" si="15"/>
        <v>1.04.01</v>
      </c>
      <c r="N135" s="37" t="str">
        <f>LOWER(C135&amp;Legende!$B$12&amp;D135&amp;Legende!$B$12&amp;E135&amp;Legende!$B$12&amp;H135&amp;Legende!$B$12&amp;I135&amp;Legende!$B$12&amp;J135&amp;Legende!$B$12&amp;Legende!$D$12&amp;Legende!$B$12&amp;Legende!$C$12)</f>
        <v>1.04.01;;0;lampe;fssegf;sperre;?;#</v>
      </c>
      <c r="O135" s="29" t="str">
        <f t="shared" si="12"/>
        <v>messages.put("1.04.01", "1.04.01;;0;lampe;fssegf;sperre;?;#");</v>
      </c>
      <c r="P135" s="29" t="str">
        <f t="shared" si="13"/>
        <v>public void setFSSEGF(String port, String pin, String value){System.out.println("transmit setFSSEGF:"+ this.getClass());}</v>
      </c>
      <c r="Q135" s="29" t="str">
        <f t="shared" si="14"/>
        <v>public String getFSSEGF(String port, String pin){System.out.println(transmit setFSSEGF: '+ this.getClass());}</v>
      </c>
    </row>
    <row r="136" spans="1:17" x14ac:dyDescent="0.35">
      <c r="A136" s="26" t="s">
        <v>427</v>
      </c>
      <c r="B136" s="26" t="s">
        <v>247</v>
      </c>
      <c r="C136" s="50" t="s">
        <v>191</v>
      </c>
      <c r="D136" s="36" t="str">
        <f>VLOOKUP(C136,[1]Verdrahtungsliste!$B$18:$N$254,13,FALSE)</f>
        <v/>
      </c>
      <c r="E136" s="36">
        <f>VLOOKUP(C136,[1]Verdrahtungsliste!$B$18:$N$254,3,FALSE)</f>
        <v>0</v>
      </c>
      <c r="F136" s="24" t="s">
        <v>190</v>
      </c>
      <c r="G136" s="26" t="s">
        <v>338</v>
      </c>
      <c r="H136" s="51" t="s">
        <v>353</v>
      </c>
      <c r="I136" s="26" t="s">
        <v>611</v>
      </c>
      <c r="J136" s="26" t="s">
        <v>588</v>
      </c>
      <c r="K136" s="53" t="s">
        <v>249</v>
      </c>
      <c r="L136" s="53"/>
      <c r="M136" s="37" t="str">
        <f t="shared" si="15"/>
        <v>1.04.02</v>
      </c>
      <c r="N136" s="37" t="str">
        <f>LOWER(C136&amp;Legende!$B$12&amp;D136&amp;Legende!$B$12&amp;E136&amp;Legende!$B$12&amp;H136&amp;Legende!$B$12&amp;I136&amp;Legende!$B$12&amp;J136&amp;Legende!$B$12&amp;Legende!$D$12&amp;Legende!$B$12&amp;Legende!$C$12)</f>
        <v>1.04.02;;0;lampe;fssegf;kuppelstrom;?;#</v>
      </c>
      <c r="O136" s="29" t="str">
        <f t="shared" si="12"/>
        <v>messages.put("1.04.02", "1.04.02;;0;lampe;fssegf;kuppelstrom;?;#");</v>
      </c>
      <c r="P136" s="29" t="str">
        <f t="shared" si="13"/>
        <v>public void setFSSEGF(String port, String pin, String value){System.out.println("transmit setFSSEGF:"+ this.getClass());}</v>
      </c>
      <c r="Q136" s="29" t="str">
        <f t="shared" si="14"/>
        <v>public String getFSSEGF(String port, String pin){System.out.println(transmit setFSSEGF: '+ this.getClass());}</v>
      </c>
    </row>
    <row r="137" spans="1:17" x14ac:dyDescent="0.35">
      <c r="A137" s="26" t="s">
        <v>427</v>
      </c>
      <c r="B137" s="26" t="s">
        <v>247</v>
      </c>
      <c r="C137" s="50" t="s">
        <v>193</v>
      </c>
      <c r="D137" s="36" t="str">
        <f>VLOOKUP(C137,[1]Verdrahtungsliste!$B$18:$N$254,13,FALSE)</f>
        <v>O</v>
      </c>
      <c r="E137" s="36">
        <f>VLOOKUP(C137,[1]Verdrahtungsliste!$B$18:$N$254,3,FALSE)</f>
        <v>0</v>
      </c>
      <c r="F137" s="24" t="s">
        <v>192</v>
      </c>
      <c r="G137" s="26" t="s">
        <v>339</v>
      </c>
      <c r="H137" s="51" t="s">
        <v>355</v>
      </c>
      <c r="I137" s="26" t="s">
        <v>545</v>
      </c>
      <c r="J137" s="26" t="s">
        <v>355</v>
      </c>
      <c r="K137" s="53" t="s">
        <v>249</v>
      </c>
      <c r="L137" s="53"/>
      <c r="M137" s="37" t="str">
        <f t="shared" si="15"/>
        <v>2.92.01</v>
      </c>
      <c r="N137" s="37" t="str">
        <f>LOWER(C137&amp;Legende!$B$12&amp;D137&amp;Legende!$B$12&amp;E137&amp;Legende!$B$12&amp;H137&amp;Legende!$B$12&amp;I137&amp;Legende!$B$12&amp;J137&amp;Legende!$B$12&amp;Legende!$D$12&amp;Legende!$B$12&amp;Legende!$C$12)</f>
        <v>2.92.01;o;0;wecker;weichen;wecker;?;#</v>
      </c>
      <c r="O137" s="29" t="str">
        <f t="shared" si="12"/>
        <v>messages.put("2.92.01", "2.92.01;o;0;wecker;weichen;wecker;?;#");</v>
      </c>
      <c r="P137" s="29" t="str">
        <f t="shared" si="13"/>
        <v>public void setWeichen(String port, String pin, String value){System.out.println("transmit setWeichen:"+ this.getClass());}</v>
      </c>
      <c r="Q137" s="29" t="str">
        <f t="shared" si="14"/>
        <v>public String getWeichen(String port, String pin){System.out.println(transmit setWeichen: '+ this.getClass());}</v>
      </c>
    </row>
    <row r="138" spans="1:17" x14ac:dyDescent="0.35">
      <c r="A138" s="26" t="s">
        <v>427</v>
      </c>
      <c r="B138" s="26" t="s">
        <v>247</v>
      </c>
      <c r="C138" s="50" t="s">
        <v>195</v>
      </c>
      <c r="D138" s="36" t="str">
        <f>VLOOKUP(C138,[1]Verdrahtungsliste!$B$18:$N$254,13,FALSE)</f>
        <v>O</v>
      </c>
      <c r="E138" s="36">
        <f>VLOOKUP(C138,[1]Verdrahtungsliste!$B$18:$N$254,3,FALSE)</f>
        <v>0</v>
      </c>
      <c r="F138" s="24" t="s">
        <v>194</v>
      </c>
      <c r="G138" s="26" t="s">
        <v>340</v>
      </c>
      <c r="H138" s="51" t="s">
        <v>355</v>
      </c>
      <c r="I138" s="26" t="s">
        <v>589</v>
      </c>
      <c r="J138" s="26" t="s">
        <v>355</v>
      </c>
      <c r="K138" s="53" t="s">
        <v>249</v>
      </c>
      <c r="L138" s="53"/>
      <c r="M138" s="37" t="str">
        <f t="shared" si="15"/>
        <v>2.92.02</v>
      </c>
      <c r="N138" s="37" t="str">
        <f>LOWER(C138&amp;Legende!$B$12&amp;D138&amp;Legende!$B$12&amp;E138&amp;Legende!$B$12&amp;H138&amp;Legende!$B$12&amp;I138&amp;Legende!$B$12&amp;J138&amp;Legende!$B$12&amp;Legende!$D$12&amp;Legende!$B$12&amp;Legende!$C$12)</f>
        <v>2.92.02;o;0;wecker;block;wecker;?;#</v>
      </c>
      <c r="O138" s="29" t="str">
        <f t="shared" si="12"/>
        <v>messages.put("2.92.02", "2.92.02;o;0;wecker;block;wecker;?;#");</v>
      </c>
      <c r="P138" s="29" t="str">
        <f t="shared" si="13"/>
        <v>public void setBlock(String port, String pin, String value){System.out.println("transmit setBlock:"+ this.getClass());}</v>
      </c>
      <c r="Q138" s="29" t="str">
        <f t="shared" si="14"/>
        <v>public String getBlock(String port, String pin){System.out.println(transmit setBlock: '+ this.getClass());}</v>
      </c>
    </row>
    <row r="139" spans="1:17" x14ac:dyDescent="0.35">
      <c r="A139" s="26" t="s">
        <v>427</v>
      </c>
      <c r="B139" s="26" t="s">
        <v>247</v>
      </c>
      <c r="C139" s="50" t="s">
        <v>197</v>
      </c>
      <c r="D139" s="36" t="str">
        <f>VLOOKUP(C139,[1]Verdrahtungsliste!$B$18:$N$254,13,FALSE)</f>
        <v>O</v>
      </c>
      <c r="E139" s="36">
        <f>VLOOKUP(C139,[1]Verdrahtungsliste!$B$18:$N$254,3,FALSE)</f>
        <v>0</v>
      </c>
      <c r="F139" s="24" t="s">
        <v>196</v>
      </c>
      <c r="G139" s="26" t="s">
        <v>341</v>
      </c>
      <c r="H139" s="51" t="s">
        <v>355</v>
      </c>
      <c r="I139" s="26" t="s">
        <v>590</v>
      </c>
      <c r="J139" s="26" t="s">
        <v>355</v>
      </c>
      <c r="K139" s="53" t="s">
        <v>249</v>
      </c>
      <c r="L139" s="53"/>
      <c r="M139" s="37" t="str">
        <f t="shared" si="15"/>
        <v>2.90.01</v>
      </c>
      <c r="N139" s="37" t="str">
        <f>LOWER(C139&amp;Legende!$B$12&amp;D139&amp;Legende!$B$12&amp;E139&amp;Legende!$B$12&amp;H139&amp;Legende!$B$12&amp;I139&amp;Legende!$B$12&amp;J139&amp;Legende!$B$12&amp;Legende!$D$12&amp;Legende!$B$12&amp;Legende!$C$12)</f>
        <v>2.90.01;o;0;wecker;signale;wecker;?;#</v>
      </c>
      <c r="O139" s="29" t="str">
        <f t="shared" si="12"/>
        <v>messages.put("2.90.01", "2.90.01;o;0;wecker;signale;wecker;?;#");</v>
      </c>
      <c r="P139" s="29" t="str">
        <f t="shared" si="13"/>
        <v>public void setSignale(String port, String pin, String value){System.out.println("transmit setSignale:"+ this.getClass());}</v>
      </c>
      <c r="Q139" s="29" t="str">
        <f t="shared" si="14"/>
        <v>public String getSignale(String port, String pin){System.out.println(transmit setSignale: '+ this.getClass());}</v>
      </c>
    </row>
    <row r="140" spans="1:17" x14ac:dyDescent="0.35">
      <c r="A140" s="26" t="s">
        <v>427</v>
      </c>
      <c r="B140" s="26" t="s">
        <v>247</v>
      </c>
      <c r="C140" s="50" t="s">
        <v>199</v>
      </c>
      <c r="D140" s="36" t="str">
        <f>VLOOKUP(C140,[1]Verdrahtungsliste!$B$18:$N$254,13,FALSE)</f>
        <v/>
      </c>
      <c r="E140" s="36">
        <f>VLOOKUP(C140,[1]Verdrahtungsliste!$B$18:$N$254,3,FALSE)</f>
        <v>1</v>
      </c>
      <c r="F140" s="24" t="s">
        <v>198</v>
      </c>
      <c r="G140" s="26" t="s">
        <v>342</v>
      </c>
      <c r="H140" s="26" t="s">
        <v>561</v>
      </c>
      <c r="I140" s="26" t="s">
        <v>562</v>
      </c>
      <c r="J140" s="26" t="s">
        <v>563</v>
      </c>
      <c r="K140" s="53" t="s">
        <v>249</v>
      </c>
      <c r="L140" s="53"/>
      <c r="M140" s="37" t="str">
        <f t="shared" si="15"/>
        <v>9.99.04</v>
      </c>
      <c r="N140" s="37" t="str">
        <f>LOWER(C140&amp;Legende!$B$12&amp;D140&amp;Legende!$B$12&amp;E140&amp;Legende!$B$12&amp;H140&amp;Legende!$B$12&amp;I140&amp;Legende!$B$12&amp;J140&amp;Legende!$B$12&amp;Legende!$D$12&amp;Legende!$B$12&amp;Legende!$C$12)</f>
        <v>9.99.04;;1;sound;glocke;zug_von_emm;?;#</v>
      </c>
      <c r="O140" s="29" t="str">
        <f t="shared" si="12"/>
        <v>messages.put("9.99.04", "9.99.04;;1;sound;glocke;zug_von_emm;?;#");</v>
      </c>
      <c r="P140" s="29" t="str">
        <f t="shared" si="13"/>
        <v>public void setGlocke(String port, String pin, String value){System.out.println("transmit setGlocke:"+ this.getClass());}</v>
      </c>
      <c r="Q140" s="29" t="str">
        <f t="shared" si="14"/>
        <v>public String getGlocke(String port, String pin){System.out.println(transmit setGlocke: '+ this.getClass());}</v>
      </c>
    </row>
    <row r="141" spans="1:17" x14ac:dyDescent="0.35">
      <c r="A141" s="26" t="s">
        <v>427</v>
      </c>
      <c r="B141" s="26" t="s">
        <v>247</v>
      </c>
      <c r="C141" s="50" t="s">
        <v>201</v>
      </c>
      <c r="D141" s="36" t="str">
        <f>VLOOKUP(C141,[1]Verdrahtungsliste!$B$18:$N$254,13,FALSE)</f>
        <v/>
      </c>
      <c r="E141" s="36">
        <f>VLOOKUP(C141,[1]Verdrahtungsliste!$B$18:$N$254,3,FALSE)</f>
        <v>1</v>
      </c>
      <c r="F141" s="24" t="s">
        <v>200</v>
      </c>
      <c r="G141" s="26" t="s">
        <v>343</v>
      </c>
      <c r="H141" s="26" t="s">
        <v>561</v>
      </c>
      <c r="I141" s="26" t="s">
        <v>562</v>
      </c>
      <c r="J141" s="26" t="s">
        <v>564</v>
      </c>
      <c r="K141" s="53" t="s">
        <v>249</v>
      </c>
      <c r="L141" s="53"/>
      <c r="M141" s="37" t="str">
        <f t="shared" si="15"/>
        <v>9.99.05</v>
      </c>
      <c r="N141" s="37" t="str">
        <f>LOWER(C141&amp;Legende!$B$12&amp;D141&amp;Legende!$B$12&amp;E141&amp;Legende!$B$12&amp;H141&amp;Legende!$B$12&amp;I141&amp;Legende!$B$12&amp;J141&amp;Legende!$B$12&amp;Legende!$D$12&amp;Legende!$B$12&amp;Legende!$C$12)</f>
        <v>9.99.05;;1;sound;glocke;zug_von_ln;?;#</v>
      </c>
      <c r="O141" s="29" t="str">
        <f t="shared" si="12"/>
        <v>messages.put("9.99.05", "9.99.05;;1;sound;glocke;zug_von_ln;?;#");</v>
      </c>
      <c r="P141" s="29" t="str">
        <f t="shared" si="13"/>
        <v>public void setGlocke(String port, String pin, String value){System.out.println("transmit setGlocke:"+ this.getClass());}</v>
      </c>
      <c r="Q141" s="29" t="str">
        <f t="shared" si="14"/>
        <v>public String getGlocke(String port, String pin){System.out.println(transmit setGlocke: '+ this.getClass());}</v>
      </c>
    </row>
    <row r="142" spans="1:17" x14ac:dyDescent="0.35">
      <c r="A142" s="26" t="s">
        <v>427</v>
      </c>
      <c r="B142" s="26" t="s">
        <v>247</v>
      </c>
      <c r="C142" s="50" t="s">
        <v>203</v>
      </c>
      <c r="D142" s="36" t="str">
        <f>VLOOKUP(C142,[1]Verdrahtungsliste!$B$18:$N$254,13,FALSE)</f>
        <v/>
      </c>
      <c r="E142" s="36">
        <f>VLOOKUP(C142,[1]Verdrahtungsliste!$B$18:$N$254,3,FALSE)</f>
        <v>1</v>
      </c>
      <c r="F142" s="24" t="s">
        <v>202</v>
      </c>
      <c r="G142" s="26" t="s">
        <v>344</v>
      </c>
      <c r="H142" s="26" t="s">
        <v>561</v>
      </c>
      <c r="I142" s="26" t="s">
        <v>562</v>
      </c>
      <c r="J142" s="26" t="s">
        <v>565</v>
      </c>
      <c r="K142" s="53" t="s">
        <v>249</v>
      </c>
      <c r="L142" s="53"/>
      <c r="M142" s="37" t="str">
        <f t="shared" si="15"/>
        <v>9.99.06</v>
      </c>
      <c r="N142" s="37" t="str">
        <f>LOWER(C142&amp;Legende!$B$12&amp;D142&amp;Legende!$B$12&amp;E142&amp;Legende!$B$12&amp;H142&amp;Legende!$B$12&amp;I142&amp;Legende!$B$12&amp;J142&amp;Legende!$B$12&amp;Legende!$D$12&amp;Legende!$B$12&amp;Legende!$C$12)</f>
        <v>9.99.06;;1;sound;glocke;zug_von_zb;?;#</v>
      </c>
      <c r="O142" s="29" t="str">
        <f t="shared" si="12"/>
        <v>messages.put("9.99.06", "9.99.06;;1;sound;glocke;zug_von_zb;?;#");</v>
      </c>
      <c r="P142" s="29" t="str">
        <f t="shared" si="13"/>
        <v>public void setGlocke(String port, String pin, String value){System.out.println("transmit setGlocke:"+ this.getClass());}</v>
      </c>
      <c r="Q142" s="29" t="str">
        <f t="shared" si="14"/>
        <v>public String getGlocke(String port, String pin){System.out.println(transmit setGlocke: '+ this.getClass());}</v>
      </c>
    </row>
    <row r="143" spans="1:17" x14ac:dyDescent="0.35">
      <c r="A143" s="26" t="s">
        <v>427</v>
      </c>
      <c r="B143" s="26" t="s">
        <v>247</v>
      </c>
      <c r="C143" s="50" t="s">
        <v>205</v>
      </c>
      <c r="D143" s="36" t="str">
        <f>VLOOKUP(C143,[1]Verdrahtungsliste!$B$18:$N$254,13,FALSE)</f>
        <v/>
      </c>
      <c r="E143" s="36">
        <f>VLOOKUP(C143,[1]Verdrahtungsliste!$B$18:$N$254,3,FALSE)</f>
        <v>1</v>
      </c>
      <c r="F143" s="24" t="s">
        <v>204</v>
      </c>
      <c r="G143" s="26" t="s">
        <v>346</v>
      </c>
      <c r="H143" s="26" t="s">
        <v>561</v>
      </c>
      <c r="I143" s="26" t="s">
        <v>562</v>
      </c>
      <c r="J143" s="26" t="s">
        <v>566</v>
      </c>
      <c r="K143" s="53" t="s">
        <v>249</v>
      </c>
      <c r="L143" s="53"/>
      <c r="M143" s="37" t="str">
        <f t="shared" si="15"/>
        <v>9.99.07</v>
      </c>
      <c r="N143" s="37" t="str">
        <f>LOWER(C143&amp;Legende!$B$12&amp;D143&amp;Legende!$B$12&amp;E143&amp;Legende!$B$12&amp;H143&amp;Legende!$B$12&amp;I143&amp;Legende!$B$12&amp;J143&amp;Legende!$B$12&amp;Legende!$D$12&amp;Legende!$B$12&amp;Legende!$C$12)</f>
        <v>9.99.07;;1;sound;glocke;zug_nach_emm;?;#</v>
      </c>
      <c r="O143" s="29" t="str">
        <f t="shared" si="12"/>
        <v>messages.put("9.99.07", "9.99.07;;1;sound;glocke;zug_nach_emm;?;#");</v>
      </c>
      <c r="P143" s="29" t="str">
        <f t="shared" si="13"/>
        <v>public void setGlocke(String port, String pin, String value){System.out.println("transmit setGlocke:"+ this.getClass());}</v>
      </c>
      <c r="Q143" s="29" t="str">
        <f t="shared" si="14"/>
        <v>public String getGlocke(String port, String pin){System.out.println(transmit setGlocke: '+ this.getClass());}</v>
      </c>
    </row>
    <row r="144" spans="1:17" x14ac:dyDescent="0.35">
      <c r="A144" s="26" t="s">
        <v>427</v>
      </c>
      <c r="B144" s="26" t="s">
        <v>247</v>
      </c>
      <c r="C144" s="50" t="s">
        <v>207</v>
      </c>
      <c r="D144" s="36" t="str">
        <f>VLOOKUP(C144,[1]Verdrahtungsliste!$B$18:$N$254,13,FALSE)</f>
        <v/>
      </c>
      <c r="E144" s="36">
        <f>VLOOKUP(C144,[1]Verdrahtungsliste!$B$18:$N$254,3,FALSE)</f>
        <v>1</v>
      </c>
      <c r="F144" s="24" t="s">
        <v>206</v>
      </c>
      <c r="G144" s="26" t="s">
        <v>347</v>
      </c>
      <c r="H144" s="26" t="s">
        <v>561</v>
      </c>
      <c r="I144" s="26" t="s">
        <v>562</v>
      </c>
      <c r="J144" s="26" t="s">
        <v>567</v>
      </c>
      <c r="K144" s="53" t="s">
        <v>249</v>
      </c>
      <c r="L144" s="53"/>
      <c r="M144" s="37" t="str">
        <f t="shared" si="15"/>
        <v>9.99.08</v>
      </c>
      <c r="N144" s="37" t="str">
        <f>LOWER(C144&amp;Legende!$B$12&amp;D144&amp;Legende!$B$12&amp;E144&amp;Legende!$B$12&amp;H144&amp;Legende!$B$12&amp;I144&amp;Legende!$B$12&amp;J144&amp;Legende!$B$12&amp;Legende!$D$12&amp;Legende!$B$12&amp;Legende!$C$12)</f>
        <v>9.99.08;;1;sound;glocke;zug_nach_ln;?;#</v>
      </c>
      <c r="O144" s="29" t="str">
        <f t="shared" si="12"/>
        <v>messages.put("9.99.08", "9.99.08;;1;sound;glocke;zug_nach_ln;?;#");</v>
      </c>
      <c r="P144" s="29" t="str">
        <f t="shared" si="13"/>
        <v>public void setGlocke(String port, String pin, String value){System.out.println("transmit setGlocke:"+ this.getClass());}</v>
      </c>
      <c r="Q144" s="29" t="str">
        <f t="shared" si="14"/>
        <v>public String getGlocke(String port, String pin){System.out.println(transmit setGlocke: '+ this.getClass());}</v>
      </c>
    </row>
    <row r="145" spans="1:17" x14ac:dyDescent="0.35">
      <c r="A145" s="26" t="s">
        <v>427</v>
      </c>
      <c r="B145" s="26" t="s">
        <v>247</v>
      </c>
      <c r="C145" s="50" t="s">
        <v>209</v>
      </c>
      <c r="D145" s="36" t="str">
        <f>VLOOKUP(C145,[1]Verdrahtungsliste!$B$18:$N$254,13,FALSE)</f>
        <v/>
      </c>
      <c r="E145" s="36">
        <f>VLOOKUP(C145,[1]Verdrahtungsliste!$B$18:$N$254,3,FALSE)</f>
        <v>1</v>
      </c>
      <c r="F145" s="24" t="s">
        <v>208</v>
      </c>
      <c r="G145" s="26" t="s">
        <v>345</v>
      </c>
      <c r="H145" s="26" t="s">
        <v>561</v>
      </c>
      <c r="I145" s="26" t="s">
        <v>562</v>
      </c>
      <c r="J145" s="26" t="s">
        <v>568</v>
      </c>
      <c r="K145" s="53" t="s">
        <v>249</v>
      </c>
      <c r="L145" s="53"/>
      <c r="M145" s="37" t="str">
        <f t="shared" si="15"/>
        <v>9.99.09</v>
      </c>
      <c r="N145" s="37" t="str">
        <f>LOWER(C145&amp;Legende!$B$12&amp;D145&amp;Legende!$B$12&amp;E145&amp;Legende!$B$12&amp;H145&amp;Legende!$B$12&amp;I145&amp;Legende!$B$12&amp;J145&amp;Legende!$B$12&amp;Legende!$D$12&amp;Legende!$B$12&amp;Legende!$C$12)</f>
        <v>9.99.09;;1;sound;glocke;zug_nach_zb;?;#</v>
      </c>
      <c r="O145" s="29" t="str">
        <f t="shared" si="12"/>
        <v>messages.put("9.99.09", "9.99.09;;1;sound;glocke;zug_nach_zb;?;#");</v>
      </c>
      <c r="P145" s="29" t="str">
        <f t="shared" si="13"/>
        <v>public void setGlocke(String port, String pin, String value){System.out.println("transmit setGlocke:"+ this.getClass());}</v>
      </c>
      <c r="Q145" s="29" t="str">
        <f t="shared" si="14"/>
        <v>public String getGlocke(String port, String pin){System.out.println(transmit setGlocke: '+ this.getClass());}</v>
      </c>
    </row>
    <row r="146" spans="1:17" x14ac:dyDescent="0.35">
      <c r="A146" s="26" t="s">
        <v>427</v>
      </c>
      <c r="B146" s="26" t="s">
        <v>247</v>
      </c>
      <c r="C146" s="50" t="s">
        <v>211</v>
      </c>
      <c r="D146" s="36" t="str">
        <f>VLOOKUP(C146,[1]Verdrahtungsliste!$B$18:$N$254,13,FALSE)</f>
        <v>I</v>
      </c>
      <c r="E146" s="36">
        <f>VLOOKUP(C146,[1]Verdrahtungsliste!$B$18:$N$254,3,FALSE)</f>
        <v>0</v>
      </c>
      <c r="F146" s="24" t="s">
        <v>210</v>
      </c>
      <c r="G146" s="26" t="s">
        <v>349</v>
      </c>
      <c r="H146" s="51" t="s">
        <v>353</v>
      </c>
      <c r="I146" s="26" t="s">
        <v>210</v>
      </c>
      <c r="J146" s="26" t="s">
        <v>591</v>
      </c>
      <c r="K146" s="53" t="s">
        <v>249</v>
      </c>
      <c r="L146" s="53"/>
      <c r="M146" s="37" t="str">
        <f t="shared" si="15"/>
        <v>9.99.10</v>
      </c>
      <c r="N146" s="37" t="str">
        <f>LOWER(C146&amp;Legende!$B$12&amp;D146&amp;Legende!$B$12&amp;E146&amp;Legende!$B$12&amp;H146&amp;Legende!$B$12&amp;I146&amp;Legende!$B$12&amp;J146&amp;Legende!$B$12&amp;Legende!$D$12&amp;Legende!$B$12&amp;Legende!$C$12)</f>
        <v>9.99.10;i;0;lampe;stellstrom;zeiger;?;#</v>
      </c>
      <c r="O146" s="29" t="str">
        <f t="shared" si="12"/>
        <v>messages.put("9.99.10", "9.99.10;i;0;lampe;stellstrom;zeiger;?;#");</v>
      </c>
      <c r="P146" s="29" t="str">
        <f t="shared" si="13"/>
        <v>public void setStellstrom(String port, String pin, String value){System.out.println("transmit setStellstrom:"+ this.getClass());}</v>
      </c>
      <c r="Q146" s="29" t="str">
        <f t="shared" si="14"/>
        <v>public String getStellstrom(String port, String pin){System.out.println(transmit setStellstrom: '+ this.getClass());}</v>
      </c>
    </row>
    <row r="147" spans="1:17" x14ac:dyDescent="0.35">
      <c r="A147" s="26" t="s">
        <v>427</v>
      </c>
      <c r="B147" s="26" t="s">
        <v>247</v>
      </c>
      <c r="C147" s="50" t="s">
        <v>213</v>
      </c>
      <c r="D147" s="36" t="str">
        <f>VLOOKUP(C147,[1]Verdrahtungsliste!$B$18:$N$254,13,FALSE)</f>
        <v>I</v>
      </c>
      <c r="E147" s="36">
        <f>VLOOKUP(C147,[1]Verdrahtungsliste!$B$18:$N$254,3,FALSE)</f>
        <v>0</v>
      </c>
      <c r="F147" s="24" t="s">
        <v>212</v>
      </c>
      <c r="G147" s="26" t="s">
        <v>350</v>
      </c>
      <c r="H147" s="51" t="s">
        <v>353</v>
      </c>
      <c r="I147" s="26" t="s">
        <v>592</v>
      </c>
      <c r="J147" s="26" t="s">
        <v>591</v>
      </c>
      <c r="K147" s="53" t="s">
        <v>249</v>
      </c>
      <c r="L147" s="53"/>
      <c r="M147" s="37" t="str">
        <f t="shared" si="15"/>
        <v>9.99.11</v>
      </c>
      <c r="N147" s="37" t="str">
        <f>LOWER(C147&amp;Legende!$B$12&amp;D147&amp;Legende!$B$12&amp;E147&amp;Legende!$B$12&amp;H147&amp;Legende!$B$12&amp;I147&amp;Legende!$B$12&amp;J147&amp;Legende!$B$12&amp;Legende!$D$12&amp;Legende!$B$12&amp;Legende!$C$12)</f>
        <v>9.99.11;i;0;lampe;weichenüberw;zeiger;?;#</v>
      </c>
      <c r="O147" s="29" t="str">
        <f t="shared" si="12"/>
        <v>messages.put("9.99.11", "9.99.11;i;0;lampe;weichenüberw;zeiger;?;#");</v>
      </c>
      <c r="P147" s="29" t="str">
        <f t="shared" si="13"/>
        <v>public void setWeichenüberw(String port, String pin, String value){System.out.println("transmit setWeichenüberw:"+ this.getClass());}</v>
      </c>
      <c r="Q147" s="29" t="str">
        <f t="shared" si="14"/>
        <v>public String getWeichenüberw(String port, String pin){System.out.println(transmit setWeichenüberw: '+ this.getClass());}</v>
      </c>
    </row>
    <row r="148" spans="1:17" x14ac:dyDescent="0.35">
      <c r="A148" s="26" t="s">
        <v>427</v>
      </c>
      <c r="B148" s="26" t="s">
        <v>247</v>
      </c>
      <c r="C148" s="50" t="s">
        <v>215</v>
      </c>
      <c r="D148" s="36" t="str">
        <f>VLOOKUP(C148,[1]Verdrahtungsliste!$B$18:$N$254,13,FALSE)</f>
        <v>I</v>
      </c>
      <c r="E148" s="36">
        <f>VLOOKUP(C148,[1]Verdrahtungsliste!$B$18:$N$254,3,FALSE)</f>
        <v>0</v>
      </c>
      <c r="F148" s="24" t="s">
        <v>214</v>
      </c>
      <c r="G148" s="26" t="s">
        <v>351</v>
      </c>
      <c r="H148" s="51" t="s">
        <v>353</v>
      </c>
      <c r="I148" s="26" t="s">
        <v>593</v>
      </c>
      <c r="J148" s="26" t="s">
        <v>591</v>
      </c>
      <c r="K148" s="53" t="s">
        <v>249</v>
      </c>
      <c r="L148" s="53"/>
      <c r="M148" s="37" t="str">
        <f t="shared" si="15"/>
        <v>9.99.12</v>
      </c>
      <c r="N148" s="37" t="str">
        <f>LOWER(C148&amp;Legende!$B$12&amp;D148&amp;Legende!$B$12&amp;E148&amp;Legende!$B$12&amp;H148&amp;Legende!$B$12&amp;I148&amp;Legende!$B$12&amp;J148&amp;Legende!$B$12&amp;Legende!$D$12&amp;Legende!$B$12&amp;Legende!$C$12)</f>
        <v>9.99.12;i;0;lampe;schienenstrom;zeiger;?;#</v>
      </c>
      <c r="O148" s="29" t="str">
        <f t="shared" si="12"/>
        <v>messages.put("9.99.12", "9.99.12;i;0;lampe;schienenstrom;zeiger;?;#");</v>
      </c>
      <c r="P148" s="29" t="str">
        <f t="shared" si="13"/>
        <v>public void setSchienenstrom(String port, String pin, String value){System.out.println("transmit setSchienenstrom:"+ this.getClass());}</v>
      </c>
      <c r="Q148" s="29" t="str">
        <f t="shared" si="14"/>
        <v>public String getSchienenstrom(String port, String pin){System.out.println(transmit setSchienenstrom: '+ this.getClass());}</v>
      </c>
    </row>
    <row r="149" spans="1:17" x14ac:dyDescent="0.35">
      <c r="A149" s="26" t="s">
        <v>427</v>
      </c>
      <c r="B149" s="26" t="s">
        <v>247</v>
      </c>
      <c r="C149" s="50" t="s">
        <v>217</v>
      </c>
      <c r="D149" s="36" t="str">
        <f>VLOOKUP(C149,[1]Verdrahtungsliste!$B$18:$N$254,13,FALSE)</f>
        <v>O</v>
      </c>
      <c r="E149" s="36">
        <f>VLOOKUP(C149,[1]Verdrahtungsliste!$B$18:$N$254,3,FALSE)</f>
        <v>0</v>
      </c>
      <c r="F149" s="24" t="s">
        <v>216</v>
      </c>
      <c r="G149" s="24" t="s">
        <v>216</v>
      </c>
      <c r="H149" s="51" t="s">
        <v>354</v>
      </c>
      <c r="I149" s="26" t="s">
        <v>554</v>
      </c>
      <c r="J149" s="26" t="s">
        <v>354</v>
      </c>
      <c r="K149" s="53" t="s">
        <v>249</v>
      </c>
      <c r="L149" s="53"/>
      <c r="M149" s="37" t="str">
        <f t="shared" si="15"/>
        <v>3.01.01</v>
      </c>
      <c r="N149" s="37" t="str">
        <f>LOWER(C149&amp;Legende!$B$12&amp;D149&amp;Legende!$B$12&amp;E149&amp;Legende!$B$12&amp;H149&amp;Legende!$B$12&amp;I149&amp;Legende!$B$12&amp;J149&amp;Legende!$B$12&amp;Legende!$D$12&amp;Legende!$B$12&amp;Legende!$C$12)</f>
        <v>3.01.01;o;0;magnet;ws1;magnet;?;#</v>
      </c>
      <c r="O149" s="29" t="str">
        <f t="shared" si="12"/>
        <v>messages.put("3.01.01", "3.01.01;o;0;magnet;ws1;magnet;?;#");</v>
      </c>
      <c r="P149" s="29" t="str">
        <f t="shared" si="13"/>
        <v>public void setWS1(String port, String pin, String value){System.out.println("transmit setWS1:"+ this.getClass());}</v>
      </c>
      <c r="Q149" s="29" t="str">
        <f t="shared" si="14"/>
        <v>public String getWS1(String port, String pin){System.out.println(transmit setWS1: '+ this.getClass());}</v>
      </c>
    </row>
    <row r="150" spans="1:17" x14ac:dyDescent="0.35">
      <c r="A150" s="26" t="s">
        <v>427</v>
      </c>
      <c r="B150" s="26" t="s">
        <v>247</v>
      </c>
      <c r="C150" s="50" t="s">
        <v>219</v>
      </c>
      <c r="D150" s="36" t="str">
        <f>VLOOKUP(C150,[1]Verdrahtungsliste!$B$18:$N$254,13,FALSE)</f>
        <v>I</v>
      </c>
      <c r="E150" s="36">
        <f>VLOOKUP(C150,[1]Verdrahtungsliste!$B$18:$N$254,3,FALSE)</f>
        <v>0</v>
      </c>
      <c r="F150" s="24" t="s">
        <v>218</v>
      </c>
      <c r="G150" s="24" t="s">
        <v>218</v>
      </c>
      <c r="H150" s="51" t="s">
        <v>354</v>
      </c>
      <c r="I150" s="26" t="s">
        <v>611</v>
      </c>
      <c r="J150" s="26" t="s">
        <v>594</v>
      </c>
      <c r="K150" s="53" t="s">
        <v>249</v>
      </c>
      <c r="L150" s="53"/>
      <c r="M150" s="37" t="str">
        <f t="shared" si="15"/>
        <v>3.04.01</v>
      </c>
      <c r="N150" s="37" t="str">
        <f>LOWER(C150&amp;Legende!$B$12&amp;D150&amp;Legende!$B$12&amp;E150&amp;Legende!$B$12&amp;H150&amp;Legende!$B$12&amp;I150&amp;Legende!$B$12&amp;J150&amp;Legende!$B$12&amp;Legende!$D$12&amp;Legende!$B$12&amp;Legende!$C$12)</f>
        <v>3.04.01;i;0;magnet;fssegf;sperrmagnet;?;#</v>
      </c>
      <c r="O150" s="29" t="str">
        <f t="shared" si="12"/>
        <v>messages.put("3.04.01", "3.04.01;i;0;magnet;fssegf;sperrmagnet;?;#");</v>
      </c>
      <c r="P150" s="29" t="str">
        <f t="shared" si="13"/>
        <v>public void setFSSEGF(String port, String pin, String value){System.out.println("transmit setFSSEGF:"+ this.getClass());}</v>
      </c>
      <c r="Q150" s="29" t="str">
        <f t="shared" si="14"/>
        <v>public String getFSSEGF(String port, String pin){System.out.println(transmit setFSSEGF: '+ this.getClass());}</v>
      </c>
    </row>
    <row r="151" spans="1:17" x14ac:dyDescent="0.35">
      <c r="A151" s="23" t="s">
        <v>427</v>
      </c>
      <c r="B151" s="23" t="s">
        <v>247</v>
      </c>
      <c r="C151" s="50" t="s">
        <v>221</v>
      </c>
      <c r="D151" s="36" t="str">
        <f>VLOOKUP(C151,[1]Verdrahtungsliste!$B$18:$N$254,13,FALSE)</f>
        <v>I</v>
      </c>
      <c r="E151" s="36">
        <f>VLOOKUP(C151,[1]Verdrahtungsliste!$B$18:$N$254,3,FALSE)</f>
        <v>0</v>
      </c>
      <c r="F151" s="24" t="s">
        <v>220</v>
      </c>
      <c r="G151" s="24" t="s">
        <v>220</v>
      </c>
      <c r="H151" s="51" t="s">
        <v>354</v>
      </c>
      <c r="I151" s="26" t="s">
        <v>611</v>
      </c>
      <c r="J151" s="26" t="s">
        <v>595</v>
      </c>
      <c r="K151" s="53" t="s">
        <v>249</v>
      </c>
      <c r="L151" s="53"/>
      <c r="M151" s="37" t="str">
        <f t="shared" si="15"/>
        <v>3.04.02</v>
      </c>
      <c r="N151" s="37" t="str">
        <f>LOWER(C151&amp;Legende!$B$12&amp;D151&amp;Legende!$B$12&amp;E151&amp;Legende!$B$12&amp;H151&amp;Legende!$B$12&amp;I151&amp;Legende!$B$12&amp;J151&amp;Legende!$B$12&amp;Legende!$D$12&amp;Legende!$B$12&amp;Legende!$C$12)</f>
        <v>3.04.02;i;0;magnet;fssegf;kuppelstrommagnet;?;#</v>
      </c>
      <c r="O151" s="29" t="str">
        <f t="shared" si="12"/>
        <v>messages.put("3.04.02", "3.04.02;i;0;magnet;fssegf;kuppelstrommagnet;?;#");</v>
      </c>
      <c r="P151" s="29" t="str">
        <f t="shared" si="13"/>
        <v>public void setFSSEGF(String port, String pin, String value){System.out.println("transmit setFSSEGF:"+ this.getClass());}</v>
      </c>
      <c r="Q151" s="29" t="str">
        <f t="shared" si="14"/>
        <v>public String getFSSEGF(String port, String pin){System.out.println(transmit setFSSEGF: '+ this.getClass());}</v>
      </c>
    </row>
    <row r="152" spans="1:17" x14ac:dyDescent="0.35">
      <c r="A152" s="54"/>
      <c r="B152" s="54"/>
      <c r="I152" s="21"/>
      <c r="J152" s="21"/>
    </row>
  </sheetData>
  <autoFilter ref="B5:M151"/>
  <pageMargins left="0.75000000000000011" right="0.75000000000000011" top="1" bottom="0" header="0.43000000000000005" footer="0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306"/>
  <sheetViews>
    <sheetView tabSelected="1" zoomScale="78" workbookViewId="0">
      <selection activeCell="C6" sqref="C6"/>
    </sheetView>
  </sheetViews>
  <sheetFormatPr baseColWidth="10" defaultRowHeight="15.5" x14ac:dyDescent="0.35"/>
  <cols>
    <col min="1" max="1" width="10.83203125" style="72"/>
    <col min="2" max="16384" width="10.6640625" style="74"/>
  </cols>
  <sheetData>
    <row r="5" spans="1:9" ht="46.5" x14ac:dyDescent="0.35">
      <c r="A5" s="73"/>
      <c r="C5" s="18" t="s">
        <v>0</v>
      </c>
      <c r="D5" s="19" t="s">
        <v>49</v>
      </c>
      <c r="E5" s="19" t="s">
        <v>258</v>
      </c>
      <c r="F5" s="19" t="s">
        <v>260</v>
      </c>
      <c r="G5" s="19" t="s">
        <v>261</v>
      </c>
      <c r="H5" s="19" t="s">
        <v>259</v>
      </c>
      <c r="I5" s="19" t="s">
        <v>793</v>
      </c>
    </row>
    <row r="6" spans="1:9" x14ac:dyDescent="0.35">
      <c r="A6" s="72" t="str">
        <f>[1]Verdrahtungsliste!$B16</f>
        <v>1.90.01</v>
      </c>
      <c r="B6" s="55" t="str">
        <f>[1]Verdrahtungsliste!$A16</f>
        <v xml:space="preserve">Stellwerk Obermatt </v>
      </c>
      <c r="C6" s="74" t="str">
        <f>VLOOKUP(Tabelle1!A6,middleware_messages!C4:L151,4,FALSE)</f>
        <v>Störungslampe Einfahrvorsignal F*</v>
      </c>
    </row>
    <row r="7" spans="1:9" x14ac:dyDescent="0.35">
      <c r="A7" s="72" t="str">
        <f>[1]Verdrahtungsliste!$B17</f>
        <v>1.90.02</v>
      </c>
      <c r="B7" s="55" t="str">
        <f>[1]Verdrahtungsliste!$A17</f>
        <v xml:space="preserve">Stellwerk Obermatt </v>
      </c>
    </row>
    <row r="8" spans="1:9" x14ac:dyDescent="0.35">
      <c r="A8" s="72" t="str">
        <f>[1]Verdrahtungsliste!$B18</f>
        <v>1.90.03</v>
      </c>
      <c r="B8" s="55" t="str">
        <f>[1]Verdrahtungsliste!$A18</f>
        <v xml:space="preserve">Stellwerk Obermatt </v>
      </c>
    </row>
    <row r="9" spans="1:9" x14ac:dyDescent="0.35">
      <c r="A9" s="72" t="str">
        <f>[1]Verdrahtungsliste!$B19</f>
        <v>1.90.04</v>
      </c>
      <c r="B9" s="55" t="str">
        <f>[1]Verdrahtungsliste!$A19</f>
        <v xml:space="preserve">Stellwerk Obermatt </v>
      </c>
    </row>
    <row r="10" spans="1:9" x14ac:dyDescent="0.35">
      <c r="A10" s="72" t="str">
        <f>[1]Verdrahtungsliste!$B20</f>
        <v>1.90.05</v>
      </c>
      <c r="B10" s="55" t="str">
        <f>[1]Verdrahtungsliste!$A20</f>
        <v xml:space="preserve">Stellwerk Obermatt </v>
      </c>
    </row>
    <row r="11" spans="1:9" x14ac:dyDescent="0.35">
      <c r="A11" s="72" t="str">
        <f>[1]Verdrahtungsliste!$B21</f>
        <v>1.90.06</v>
      </c>
      <c r="B11" s="55" t="str">
        <f>[1]Verdrahtungsliste!$A21</f>
        <v xml:space="preserve">Stellwerk Obermatt </v>
      </c>
    </row>
    <row r="12" spans="1:9" x14ac:dyDescent="0.35">
      <c r="A12" s="72" t="str">
        <f>[1]Verdrahtungsliste!$B22</f>
        <v>1.90.07</v>
      </c>
      <c r="B12" s="55" t="str">
        <f>[1]Verdrahtungsliste!$A22</f>
        <v xml:space="preserve">Stellwerk Obermatt </v>
      </c>
    </row>
    <row r="13" spans="1:9" x14ac:dyDescent="0.35">
      <c r="A13" s="72" t="str">
        <f>[1]Verdrahtungsliste!$B23</f>
        <v>1.90.08</v>
      </c>
      <c r="B13" s="55" t="str">
        <f>[1]Verdrahtungsliste!$A23</f>
        <v xml:space="preserve">Stellwerk Obermatt </v>
      </c>
    </row>
    <row r="14" spans="1:9" x14ac:dyDescent="0.35">
      <c r="A14" s="72" t="str">
        <f>[1]Verdrahtungsliste!$B24</f>
        <v>1.90.09</v>
      </c>
      <c r="B14" s="55" t="str">
        <f>[1]Verdrahtungsliste!$A24</f>
        <v xml:space="preserve">Stellwerk Obermatt </v>
      </c>
    </row>
    <row r="15" spans="1:9" x14ac:dyDescent="0.35">
      <c r="A15" s="72" t="str">
        <f>[1]Verdrahtungsliste!$B25</f>
        <v>1.90.10</v>
      </c>
      <c r="B15" s="55" t="str">
        <f>[1]Verdrahtungsliste!$A25</f>
        <v xml:space="preserve">Stellwerk Obermatt </v>
      </c>
    </row>
    <row r="16" spans="1:9" x14ac:dyDescent="0.35">
      <c r="A16" s="72" t="str">
        <f>[1]Verdrahtungsliste!$B26</f>
        <v>1.90.11</v>
      </c>
      <c r="B16" s="55" t="str">
        <f>[1]Verdrahtungsliste!$A26</f>
        <v xml:space="preserve">Stellwerk Obermatt </v>
      </c>
    </row>
    <row r="17" spans="1:2" x14ac:dyDescent="0.35">
      <c r="A17" s="72" t="str">
        <f>[1]Verdrahtungsliste!$B27</f>
        <v>1.90.12</v>
      </c>
      <c r="B17" s="55" t="str">
        <f>[1]Verdrahtungsliste!$A27</f>
        <v xml:space="preserve">Stellwerk Obermatt </v>
      </c>
    </row>
    <row r="18" spans="1:2" x14ac:dyDescent="0.35">
      <c r="A18" s="72" t="str">
        <f>[1]Verdrahtungsliste!$B28</f>
        <v>1.90.13</v>
      </c>
      <c r="B18" s="55" t="str">
        <f>[1]Verdrahtungsliste!$A28</f>
        <v xml:space="preserve">Stellwerk Obermatt </v>
      </c>
    </row>
    <row r="19" spans="1:2" x14ac:dyDescent="0.35">
      <c r="A19" s="72" t="str">
        <f>[1]Verdrahtungsliste!$B29</f>
        <v>1.90.14</v>
      </c>
      <c r="B19" s="55" t="str">
        <f>[1]Verdrahtungsliste!$A29</f>
        <v xml:space="preserve">Stellwerk Obermatt </v>
      </c>
    </row>
    <row r="20" spans="1:2" x14ac:dyDescent="0.35">
      <c r="A20" s="72" t="str">
        <f>[1]Verdrahtungsliste!$B30</f>
        <v>1.90.15</v>
      </c>
      <c r="B20" s="55" t="str">
        <f>[1]Verdrahtungsliste!$A30</f>
        <v xml:space="preserve">Stellwerk Obermatt </v>
      </c>
    </row>
    <row r="21" spans="1:2" x14ac:dyDescent="0.35">
      <c r="A21" s="72" t="str">
        <f>[1]Verdrahtungsliste!$B31</f>
        <v>1.90.16</v>
      </c>
      <c r="B21" s="55" t="str">
        <f>[1]Verdrahtungsliste!$A31</f>
        <v xml:space="preserve">Stellwerk Obermatt </v>
      </c>
    </row>
    <row r="22" spans="1:2" x14ac:dyDescent="0.35">
      <c r="A22" s="72" t="str">
        <f>[1]Verdrahtungsliste!$B32</f>
        <v>1.91.21</v>
      </c>
      <c r="B22" s="55" t="str">
        <f>[1]Verdrahtungsliste!$A32</f>
        <v xml:space="preserve">Stellwerk Obermatt </v>
      </c>
    </row>
    <row r="23" spans="1:2" x14ac:dyDescent="0.35">
      <c r="A23" s="72" t="str">
        <f>[1]Verdrahtungsliste!$B33</f>
        <v>1.91.22</v>
      </c>
      <c r="B23" s="55" t="str">
        <f>[1]Verdrahtungsliste!$A33</f>
        <v xml:space="preserve">Stellwerk Obermatt </v>
      </c>
    </row>
    <row r="24" spans="1:2" x14ac:dyDescent="0.35">
      <c r="A24" s="72" t="str">
        <f>[1]Verdrahtungsliste!$B34</f>
        <v>1.90.31</v>
      </c>
      <c r="B24" s="55" t="str">
        <f>[1]Verdrahtungsliste!$A34</f>
        <v xml:space="preserve">Stellwerk Obermatt </v>
      </c>
    </row>
    <row r="25" spans="1:2" x14ac:dyDescent="0.35">
      <c r="A25" s="72" t="str">
        <f>[1]Verdrahtungsliste!$B35</f>
        <v>1.90.32</v>
      </c>
      <c r="B25" s="55" t="str">
        <f>[1]Verdrahtungsliste!$A35</f>
        <v xml:space="preserve">Stellwerk Obermatt </v>
      </c>
    </row>
    <row r="26" spans="1:2" x14ac:dyDescent="0.35">
      <c r="A26" s="72" t="str">
        <f>[1]Verdrahtungsliste!$B36</f>
        <v>1.90.33</v>
      </c>
      <c r="B26" s="55" t="str">
        <f>[1]Verdrahtungsliste!$A36</f>
        <v xml:space="preserve">Stellwerk Obermatt </v>
      </c>
    </row>
    <row r="27" spans="1:2" x14ac:dyDescent="0.35">
      <c r="A27" s="72" t="str">
        <f>[1]Verdrahtungsliste!$B37</f>
        <v>1.90.34</v>
      </c>
      <c r="B27" s="55" t="str">
        <f>[1]Verdrahtungsliste!$A37</f>
        <v xml:space="preserve">Stellwerk Obermatt </v>
      </c>
    </row>
    <row r="28" spans="1:2" x14ac:dyDescent="0.35">
      <c r="A28" s="72" t="str">
        <f>[1]Verdrahtungsliste!$B38</f>
        <v>1.90.35</v>
      </c>
      <c r="B28" s="55" t="str">
        <f>[1]Verdrahtungsliste!$A38</f>
        <v xml:space="preserve">Stellwerk Obermatt </v>
      </c>
    </row>
    <row r="29" spans="1:2" x14ac:dyDescent="0.35">
      <c r="A29" s="72" t="str">
        <f>[1]Verdrahtungsliste!$B39</f>
        <v>1.90.36</v>
      </c>
      <c r="B29" s="55" t="str">
        <f>[1]Verdrahtungsliste!$A39</f>
        <v xml:space="preserve">Stellwerk Obermatt </v>
      </c>
    </row>
    <row r="30" spans="1:2" x14ac:dyDescent="0.35">
      <c r="A30" s="72" t="str">
        <f>[1]Verdrahtungsliste!$B40</f>
        <v>1.90.37</v>
      </c>
      <c r="B30" s="55" t="str">
        <f>[1]Verdrahtungsliste!$A40</f>
        <v xml:space="preserve">Stellwerk Obermatt </v>
      </c>
    </row>
    <row r="31" spans="1:2" x14ac:dyDescent="0.35">
      <c r="A31" s="72" t="str">
        <f>[1]Verdrahtungsliste!$B41</f>
        <v>1.90.38</v>
      </c>
      <c r="B31" s="55" t="str">
        <f>[1]Verdrahtungsliste!$A41</f>
        <v xml:space="preserve">Stellwerk Obermatt </v>
      </c>
    </row>
    <row r="32" spans="1:2" x14ac:dyDescent="0.35">
      <c r="A32" s="72" t="str">
        <f>[1]Verdrahtungsliste!$B42</f>
        <v>1.90.39</v>
      </c>
      <c r="B32" s="55" t="str">
        <f>[1]Verdrahtungsliste!$A42</f>
        <v xml:space="preserve">Stellwerk Obermatt </v>
      </c>
    </row>
    <row r="33" spans="1:2" x14ac:dyDescent="0.35">
      <c r="A33" s="72" t="str">
        <f>[1]Verdrahtungsliste!$B43</f>
        <v>1.90.40</v>
      </c>
      <c r="B33" s="55" t="str">
        <f>[1]Verdrahtungsliste!$A43</f>
        <v xml:space="preserve">Stellwerk Obermatt </v>
      </c>
    </row>
    <row r="34" spans="1:2" x14ac:dyDescent="0.35">
      <c r="A34" s="72" t="str">
        <f>[1]Verdrahtungsliste!$B44</f>
        <v>1.90.41</v>
      </c>
      <c r="B34" s="55" t="str">
        <f>[1]Verdrahtungsliste!$A44</f>
        <v xml:space="preserve">Stellwerk Obermatt </v>
      </c>
    </row>
    <row r="35" spans="1:2" x14ac:dyDescent="0.35">
      <c r="A35" s="72" t="str">
        <f>[1]Verdrahtungsliste!$B45</f>
        <v>1.90.42</v>
      </c>
      <c r="B35" s="55" t="str">
        <f>[1]Verdrahtungsliste!$A45</f>
        <v xml:space="preserve">Stellwerk Obermatt </v>
      </c>
    </row>
    <row r="36" spans="1:2" x14ac:dyDescent="0.35">
      <c r="A36" s="72" t="str">
        <f>[1]Verdrahtungsliste!$B46</f>
        <v>1.90.43</v>
      </c>
      <c r="B36" s="55" t="str">
        <f>[1]Verdrahtungsliste!$A46</f>
        <v xml:space="preserve">Stellwerk Obermatt </v>
      </c>
    </row>
    <row r="37" spans="1:2" x14ac:dyDescent="0.35">
      <c r="A37" s="72" t="str">
        <f>[1]Verdrahtungsliste!$B47</f>
        <v>1.90.44</v>
      </c>
      <c r="B37" s="55" t="str">
        <f>[1]Verdrahtungsliste!$A47</f>
        <v xml:space="preserve">Stellwerk Obermatt </v>
      </c>
    </row>
    <row r="38" spans="1:2" x14ac:dyDescent="0.35">
      <c r="A38" s="72" t="str">
        <f>[1]Verdrahtungsliste!$B48</f>
        <v>1.91.01</v>
      </c>
      <c r="B38" s="55" t="str">
        <f>[1]Verdrahtungsliste!$A48</f>
        <v xml:space="preserve">Stellwerk Obermatt </v>
      </c>
    </row>
    <row r="39" spans="1:2" x14ac:dyDescent="0.35">
      <c r="A39" s="72" t="str">
        <f>[1]Verdrahtungsliste!$B49</f>
        <v>1.91.02</v>
      </c>
      <c r="B39" s="55" t="str">
        <f>[1]Verdrahtungsliste!$A49</f>
        <v xml:space="preserve">Stellwerk Obermatt </v>
      </c>
    </row>
    <row r="40" spans="1:2" x14ac:dyDescent="0.35">
      <c r="A40" s="72" t="str">
        <f>[1]Verdrahtungsliste!$B50</f>
        <v>1.91.03</v>
      </c>
      <c r="B40" s="55" t="str">
        <f>[1]Verdrahtungsliste!$A50</f>
        <v xml:space="preserve">Stellwerk Obermatt </v>
      </c>
    </row>
    <row r="41" spans="1:2" x14ac:dyDescent="0.35">
      <c r="A41" s="72" t="str">
        <f>[1]Verdrahtungsliste!$B51</f>
        <v>1.01.01</v>
      </c>
      <c r="B41" s="55" t="str">
        <f>[1]Verdrahtungsliste!$A51</f>
        <v xml:space="preserve">Stellwerk Obermatt </v>
      </c>
    </row>
    <row r="42" spans="1:2" x14ac:dyDescent="0.35">
      <c r="A42" s="72" t="str">
        <f>[1]Verdrahtungsliste!$B52</f>
        <v>1.01.02</v>
      </c>
      <c r="B42" s="55" t="str">
        <f>[1]Verdrahtungsliste!$A52</f>
        <v xml:space="preserve">Stellwerk Obermatt </v>
      </c>
    </row>
    <row r="43" spans="1:2" x14ac:dyDescent="0.35">
      <c r="A43" s="72" t="str">
        <f>[1]Verdrahtungsliste!$B53</f>
        <v>1.04.01</v>
      </c>
      <c r="B43" s="55" t="str">
        <f>[1]Verdrahtungsliste!$A53</f>
        <v xml:space="preserve">Stellwerk Obermatt </v>
      </c>
    </row>
    <row r="44" spans="1:2" x14ac:dyDescent="0.35">
      <c r="A44" s="72" t="str">
        <f>[1]Verdrahtungsliste!$B54</f>
        <v>1.04.02</v>
      </c>
      <c r="B44" s="55" t="str">
        <f>[1]Verdrahtungsliste!$A54</f>
        <v xml:space="preserve">Stellwerk Obermatt </v>
      </c>
    </row>
    <row r="45" spans="1:2" x14ac:dyDescent="0.35">
      <c r="A45" s="72" t="str">
        <f>[1]Verdrahtungsliste!$B55</f>
        <v>2.92.01</v>
      </c>
      <c r="B45" s="55" t="str">
        <f>[1]Verdrahtungsliste!$A55</f>
        <v xml:space="preserve">Stellwerk Obermatt </v>
      </c>
    </row>
    <row r="46" spans="1:2" x14ac:dyDescent="0.35">
      <c r="A46" s="72" t="str">
        <f>[1]Verdrahtungsliste!$B56</f>
        <v>2.92.02</v>
      </c>
      <c r="B46" s="55" t="str">
        <f>[1]Verdrahtungsliste!$A56</f>
        <v xml:space="preserve">Stellwerk Obermatt </v>
      </c>
    </row>
    <row r="47" spans="1:2" x14ac:dyDescent="0.35">
      <c r="A47" s="72" t="str">
        <f>[1]Verdrahtungsliste!$B57</f>
        <v>2.90.01</v>
      </c>
      <c r="B47" s="55" t="str">
        <f>[1]Verdrahtungsliste!$A57</f>
        <v xml:space="preserve">Stellwerk Obermatt </v>
      </c>
    </row>
    <row r="48" spans="1:2" x14ac:dyDescent="0.35">
      <c r="A48" s="72" t="str">
        <f>[1]Verdrahtungsliste!$B58</f>
        <v>9.99.04</v>
      </c>
      <c r="B48" s="55" t="str">
        <f>[1]Verdrahtungsliste!$A58</f>
        <v xml:space="preserve">Stellwerk Obermatt </v>
      </c>
    </row>
    <row r="49" spans="1:2" x14ac:dyDescent="0.35">
      <c r="A49" s="72" t="str">
        <f>[1]Verdrahtungsliste!$B59</f>
        <v>9.99.05</v>
      </c>
      <c r="B49" s="55" t="str">
        <f>[1]Verdrahtungsliste!$A59</f>
        <v xml:space="preserve">Stellwerk Obermatt </v>
      </c>
    </row>
    <row r="50" spans="1:2" x14ac:dyDescent="0.35">
      <c r="A50" s="72" t="str">
        <f>[1]Verdrahtungsliste!$B60</f>
        <v>9.99.06</v>
      </c>
      <c r="B50" s="55" t="str">
        <f>[1]Verdrahtungsliste!$A60</f>
        <v xml:space="preserve">Stellwerk Obermatt </v>
      </c>
    </row>
    <row r="51" spans="1:2" x14ac:dyDescent="0.35">
      <c r="A51" s="72" t="str">
        <f>[1]Verdrahtungsliste!$B61</f>
        <v>9.99.07</v>
      </c>
      <c r="B51" s="55" t="str">
        <f>[1]Verdrahtungsliste!$A61</f>
        <v xml:space="preserve">Stellwerk Obermatt </v>
      </c>
    </row>
    <row r="52" spans="1:2" x14ac:dyDescent="0.35">
      <c r="A52" s="72" t="str">
        <f>[1]Verdrahtungsliste!$B62</f>
        <v>9.99.08</v>
      </c>
      <c r="B52" s="55" t="str">
        <f>[1]Verdrahtungsliste!$A62</f>
        <v xml:space="preserve">Stellwerk Obermatt </v>
      </c>
    </row>
    <row r="53" spans="1:2" x14ac:dyDescent="0.35">
      <c r="A53" s="72" t="str">
        <f>[1]Verdrahtungsliste!$B63</f>
        <v>9.99.09</v>
      </c>
      <c r="B53" s="55" t="str">
        <f>[1]Verdrahtungsliste!$A63</f>
        <v xml:space="preserve">Stellwerk Obermatt </v>
      </c>
    </row>
    <row r="54" spans="1:2" x14ac:dyDescent="0.35">
      <c r="A54" s="72" t="str">
        <f>[1]Verdrahtungsliste!$B64</f>
        <v>9.99.10</v>
      </c>
      <c r="B54" s="55" t="str">
        <f>[1]Verdrahtungsliste!$A64</f>
        <v xml:space="preserve">Stellwerk Obermatt </v>
      </c>
    </row>
    <row r="55" spans="1:2" x14ac:dyDescent="0.35">
      <c r="A55" s="72" t="str">
        <f>[1]Verdrahtungsliste!$B65</f>
        <v>9.99.11</v>
      </c>
      <c r="B55" s="55" t="str">
        <f>[1]Verdrahtungsliste!$A65</f>
        <v xml:space="preserve">Stellwerk Obermatt </v>
      </c>
    </row>
    <row r="56" spans="1:2" x14ac:dyDescent="0.35">
      <c r="A56" s="72" t="str">
        <f>[1]Verdrahtungsliste!$B66</f>
        <v>9.99.12</v>
      </c>
      <c r="B56" s="55" t="str">
        <f>[1]Verdrahtungsliste!$A66</f>
        <v xml:space="preserve">Stellwerk Obermatt </v>
      </c>
    </row>
    <row r="57" spans="1:2" x14ac:dyDescent="0.35">
      <c r="A57" s="72" t="str">
        <f>[1]Verdrahtungsliste!$B67</f>
        <v>3.01.01</v>
      </c>
      <c r="B57" s="55" t="str">
        <f>[1]Verdrahtungsliste!$A67</f>
        <v xml:space="preserve">Stellwerk Obermatt </v>
      </c>
    </row>
    <row r="58" spans="1:2" x14ac:dyDescent="0.35">
      <c r="A58" s="72" t="str">
        <f>[1]Verdrahtungsliste!$B68</f>
        <v>3.04.01</v>
      </c>
      <c r="B58" s="55" t="str">
        <f>[1]Verdrahtungsliste!$A68</f>
        <v xml:space="preserve">Stellwerk Obermatt </v>
      </c>
    </row>
    <row r="59" spans="1:2" x14ac:dyDescent="0.35">
      <c r="A59" s="72" t="str">
        <f>[1]Verdrahtungsliste!$B69</f>
        <v>3.04.02</v>
      </c>
      <c r="B59" s="55" t="str">
        <f>[1]Verdrahtungsliste!$A69</f>
        <v xml:space="preserve">Stellwerk Obermatt </v>
      </c>
    </row>
    <row r="60" spans="1:2" x14ac:dyDescent="0.35">
      <c r="A60" s="72" t="str">
        <f>[1]Verdrahtungsliste!$B70</f>
        <v>9.93.01</v>
      </c>
      <c r="B60" s="55" t="str">
        <f>[1]Verdrahtungsliste!$A70</f>
        <v xml:space="preserve">Stellwerk Obermatt </v>
      </c>
    </row>
    <row r="61" spans="1:2" x14ac:dyDescent="0.35">
      <c r="A61" s="72" t="str">
        <f>[1]Verdrahtungsliste!$B71</f>
        <v>6.90.01</v>
      </c>
      <c r="B61" s="55" t="str">
        <f>[1]Verdrahtungsliste!$A71</f>
        <v xml:space="preserve">Stellwerk Obermatt </v>
      </c>
    </row>
    <row r="62" spans="1:2" x14ac:dyDescent="0.35">
      <c r="A62" s="72" t="str">
        <f>[1]Verdrahtungsliste!$B72</f>
        <v>6.91.02</v>
      </c>
      <c r="B62" s="55" t="str">
        <f>[1]Verdrahtungsliste!$A72</f>
        <v xml:space="preserve">Stellwerk Obermatt </v>
      </c>
    </row>
    <row r="63" spans="1:2" x14ac:dyDescent="0.35">
      <c r="A63" s="72" t="str">
        <f>[1]Verdrahtungsliste!$B73</f>
        <v>6.91.01</v>
      </c>
      <c r="B63" s="55" t="str">
        <f>[1]Verdrahtungsliste!$A73</f>
        <v xml:space="preserve">Stellwerk Obermatt </v>
      </c>
    </row>
    <row r="64" spans="1:2" x14ac:dyDescent="0.35">
      <c r="A64" s="72" t="str">
        <f>[1]Verdrahtungsliste!$B74</f>
        <v>6.91.03</v>
      </c>
      <c r="B64" s="55" t="str">
        <f>[1]Verdrahtungsliste!$A74</f>
        <v xml:space="preserve">Stellwerk Obermatt </v>
      </c>
    </row>
    <row r="65" spans="1:2" x14ac:dyDescent="0.35">
      <c r="A65" s="72" t="str">
        <f>[1]Verdrahtungsliste!$B75</f>
        <v>6.91.04</v>
      </c>
      <c r="B65" s="55" t="str">
        <f>[1]Verdrahtungsliste!$A75</f>
        <v xml:space="preserve">Stellwerk Obermatt </v>
      </c>
    </row>
    <row r="66" spans="1:2" x14ac:dyDescent="0.35">
      <c r="A66" s="72" t="str">
        <f>[1]Verdrahtungsliste!$B76</f>
        <v>6.91.05</v>
      </c>
      <c r="B66" s="55" t="str">
        <f>[1]Verdrahtungsliste!$A76</f>
        <v xml:space="preserve">Stellwerk Obermatt </v>
      </c>
    </row>
    <row r="67" spans="1:2" x14ac:dyDescent="0.35">
      <c r="A67" s="72" t="str">
        <f>[1]Verdrahtungsliste!$B77</f>
        <v>6.91.06</v>
      </c>
      <c r="B67" s="55" t="str">
        <f>[1]Verdrahtungsliste!$A77</f>
        <v xml:space="preserve">Stellwerk Obermatt </v>
      </c>
    </row>
    <row r="68" spans="1:2" x14ac:dyDescent="0.35">
      <c r="A68" s="72" t="str">
        <f>[1]Verdrahtungsliste!$B78</f>
        <v>6.91.07</v>
      </c>
      <c r="B68" s="55" t="str">
        <f>[1]Verdrahtungsliste!$A78</f>
        <v xml:space="preserve">Stellwerk Obermatt </v>
      </c>
    </row>
    <row r="69" spans="1:2" x14ac:dyDescent="0.35">
      <c r="A69" s="72" t="str">
        <f>[1]Verdrahtungsliste!$B79</f>
        <v>6.91.08</v>
      </c>
      <c r="B69" s="55" t="str">
        <f>[1]Verdrahtungsliste!$A79</f>
        <v xml:space="preserve">Stellwerk Obermatt </v>
      </c>
    </row>
    <row r="70" spans="1:2" x14ac:dyDescent="0.35">
      <c r="A70" s="72" t="str">
        <f>[1]Verdrahtungsliste!$B80</f>
        <v>6.91.09</v>
      </c>
      <c r="B70" s="55" t="str">
        <f>[1]Verdrahtungsliste!$A80</f>
        <v xml:space="preserve">Stellwerk Obermatt </v>
      </c>
    </row>
    <row r="71" spans="1:2" x14ac:dyDescent="0.35">
      <c r="A71" s="72" t="str">
        <f>[1]Verdrahtungsliste!$B81</f>
        <v>6.91.10</v>
      </c>
      <c r="B71" s="55" t="str">
        <f>[1]Verdrahtungsliste!$A81</f>
        <v xml:space="preserve">Stellwerk Obermatt </v>
      </c>
    </row>
    <row r="72" spans="1:2" x14ac:dyDescent="0.35">
      <c r="A72" s="72" t="str">
        <f>[1]Verdrahtungsliste!$B82</f>
        <v>6.91.11</v>
      </c>
      <c r="B72" s="55" t="str">
        <f>[1]Verdrahtungsliste!$A82</f>
        <v xml:space="preserve">Stellwerk Obermatt </v>
      </c>
    </row>
    <row r="73" spans="1:2" x14ac:dyDescent="0.35">
      <c r="A73" s="72" t="str">
        <f>[1]Verdrahtungsliste!$B83</f>
        <v>6.91.12</v>
      </c>
      <c r="B73" s="55" t="str">
        <f>[1]Verdrahtungsliste!$A83</f>
        <v xml:space="preserve">Stellwerk Obermatt </v>
      </c>
    </row>
    <row r="74" spans="1:2" x14ac:dyDescent="0.35">
      <c r="A74" s="72" t="str">
        <f>[1]Verdrahtungsliste!$B84</f>
        <v>6.91.13</v>
      </c>
      <c r="B74" s="55" t="str">
        <f>[1]Verdrahtungsliste!$A84</f>
        <v xml:space="preserve">Stellwerk Obermatt </v>
      </c>
    </row>
    <row r="75" spans="1:2" x14ac:dyDescent="0.35">
      <c r="A75" s="72" t="str">
        <f>[1]Verdrahtungsliste!$B85</f>
        <v>6.91.14</v>
      </c>
      <c r="B75" s="55" t="str">
        <f>[1]Verdrahtungsliste!$A85</f>
        <v xml:space="preserve">Stellwerk Obermatt </v>
      </c>
    </row>
    <row r="76" spans="1:2" x14ac:dyDescent="0.35">
      <c r="A76" s="72" t="str">
        <f>[1]Verdrahtungsliste!$B86</f>
        <v>6.91.15</v>
      </c>
      <c r="B76" s="55" t="str">
        <f>[1]Verdrahtungsliste!$A86</f>
        <v xml:space="preserve">Stellwerk Obermatt </v>
      </c>
    </row>
    <row r="77" spans="1:2" x14ac:dyDescent="0.35">
      <c r="A77" s="72" t="str">
        <f>[1]Verdrahtungsliste!$B87</f>
        <v>7.91.01</v>
      </c>
      <c r="B77" s="55" t="str">
        <f>[1]Verdrahtungsliste!$A87</f>
        <v xml:space="preserve">Stellwerk Obermatt </v>
      </c>
    </row>
    <row r="78" spans="1:2" x14ac:dyDescent="0.35">
      <c r="A78" s="72" t="str">
        <f>[1]Verdrahtungsliste!$B88</f>
        <v>7.91.02</v>
      </c>
      <c r="B78" s="55" t="str">
        <f>[1]Verdrahtungsliste!$A88</f>
        <v xml:space="preserve">Stellwerk Obermatt </v>
      </c>
    </row>
    <row r="79" spans="1:2" x14ac:dyDescent="0.35">
      <c r="A79" s="72" t="str">
        <f>[1]Verdrahtungsliste!$B89</f>
        <v>7.91.04</v>
      </c>
      <c r="B79" s="55" t="str">
        <f>[1]Verdrahtungsliste!$A89</f>
        <v xml:space="preserve">Stellwerk Obermatt </v>
      </c>
    </row>
    <row r="80" spans="1:2" x14ac:dyDescent="0.35">
      <c r="A80" s="72" t="str">
        <f>[1]Verdrahtungsliste!$B90</f>
        <v>8.91.02</v>
      </c>
      <c r="B80" s="55" t="str">
        <f>[1]Verdrahtungsliste!$A90</f>
        <v xml:space="preserve">Stellwerk Obermatt </v>
      </c>
    </row>
    <row r="81" spans="1:2" x14ac:dyDescent="0.35">
      <c r="A81" s="72" t="str">
        <f>[1]Verdrahtungsliste!$B91</f>
        <v>8.91.01</v>
      </c>
      <c r="B81" s="55" t="str">
        <f>[1]Verdrahtungsliste!$A91</f>
        <v xml:space="preserve">Stellwerk Obermatt </v>
      </c>
    </row>
    <row r="82" spans="1:2" x14ac:dyDescent="0.35">
      <c r="A82" s="72" t="str">
        <f>[1]Verdrahtungsliste!$B92</f>
        <v>8.91.03</v>
      </c>
      <c r="B82" s="55" t="str">
        <f>[1]Verdrahtungsliste!$A92</f>
        <v xml:space="preserve">Stellwerk Obermatt </v>
      </c>
    </row>
    <row r="83" spans="1:2" x14ac:dyDescent="0.35">
      <c r="A83" s="72" t="str">
        <f>[1]Verdrahtungsliste!$B93</f>
        <v>8.91.04</v>
      </c>
      <c r="B83" s="55" t="str">
        <f>[1]Verdrahtungsliste!$A93</f>
        <v xml:space="preserve">Stellwerk Obermatt </v>
      </c>
    </row>
    <row r="84" spans="1:2" x14ac:dyDescent="0.35">
      <c r="A84" s="72" t="str">
        <f>[1]Verdrahtungsliste!$B94</f>
        <v>8.91.05</v>
      </c>
      <c r="B84" s="55" t="str">
        <f>[1]Verdrahtungsliste!$A94</f>
        <v xml:space="preserve">Stellwerk Obermatt </v>
      </c>
    </row>
    <row r="85" spans="1:2" x14ac:dyDescent="0.35">
      <c r="A85" s="72" t="str">
        <f>[1]Verdrahtungsliste!$B95</f>
        <v>8.91.06</v>
      </c>
      <c r="B85" s="55" t="str">
        <f>[1]Verdrahtungsliste!$A95</f>
        <v xml:space="preserve">Stellwerk Obermatt </v>
      </c>
    </row>
    <row r="86" spans="1:2" x14ac:dyDescent="0.35">
      <c r="A86" s="72" t="str">
        <f>[1]Verdrahtungsliste!$B96</f>
        <v>8.91.07</v>
      </c>
      <c r="B86" s="55" t="str">
        <f>[1]Verdrahtungsliste!$A96</f>
        <v xml:space="preserve">Stellwerk Obermatt </v>
      </c>
    </row>
    <row r="87" spans="1:2" x14ac:dyDescent="0.35">
      <c r="A87" s="72" t="str">
        <f>[1]Verdrahtungsliste!$B97</f>
        <v>8.91.19</v>
      </c>
      <c r="B87" s="55" t="str">
        <f>[1]Verdrahtungsliste!$A97</f>
        <v xml:space="preserve">Stellwerk Obermatt </v>
      </c>
    </row>
    <row r="88" spans="1:2" x14ac:dyDescent="0.35">
      <c r="A88" s="72" t="str">
        <f>[1]Verdrahtungsliste!$B98</f>
        <v>8.91.20</v>
      </c>
      <c r="B88" s="55" t="str">
        <f>[1]Verdrahtungsliste!$A98</f>
        <v xml:space="preserve">Stellwerk Obermatt </v>
      </c>
    </row>
    <row r="89" spans="1:2" x14ac:dyDescent="0.35">
      <c r="A89" s="72" t="str">
        <f>[1]Verdrahtungsliste!$B99</f>
        <v>8.91.21</v>
      </c>
      <c r="B89" s="55" t="str">
        <f>[1]Verdrahtungsliste!$A99</f>
        <v xml:space="preserve">Stellwerk Obermatt </v>
      </c>
    </row>
    <row r="90" spans="1:2" x14ac:dyDescent="0.35">
      <c r="A90" s="72" t="str">
        <f>[1]Verdrahtungsliste!$B100</f>
        <v>8.91.22</v>
      </c>
      <c r="B90" s="55" t="str">
        <f>[1]Verdrahtungsliste!$A100</f>
        <v xml:space="preserve">Stellwerk Obermatt </v>
      </c>
    </row>
    <row r="91" spans="1:2" x14ac:dyDescent="0.35">
      <c r="A91" s="72" t="str">
        <f>[1]Verdrahtungsliste!$B101</f>
        <v>8.91.23</v>
      </c>
      <c r="B91" s="55" t="str">
        <f>[1]Verdrahtungsliste!$A101</f>
        <v xml:space="preserve">Stellwerk Obermatt </v>
      </c>
    </row>
    <row r="92" spans="1:2" x14ac:dyDescent="0.35">
      <c r="A92" s="72" t="str">
        <f>[1]Verdrahtungsliste!$B102</f>
        <v>10.99.01</v>
      </c>
      <c r="B92" s="55" t="str">
        <f>[1]Verdrahtungsliste!$A102</f>
        <v xml:space="preserve">Stellwerk Obermatt </v>
      </c>
    </row>
    <row r="93" spans="1:2" x14ac:dyDescent="0.35">
      <c r="A93" s="72" t="str">
        <f>[1]Verdrahtungsliste!$B103</f>
        <v>10.99.02</v>
      </c>
      <c r="B93" s="55" t="str">
        <f>[1]Verdrahtungsliste!$A103</f>
        <v xml:space="preserve">Stellwerk Obermatt </v>
      </c>
    </row>
    <row r="94" spans="1:2" x14ac:dyDescent="0.35">
      <c r="A94" s="72" t="str">
        <f>[1]Verdrahtungsliste!$B104</f>
        <v>10.99.03</v>
      </c>
      <c r="B94" s="55" t="str">
        <f>[1]Verdrahtungsliste!$A104</f>
        <v xml:space="preserve">Stellwerk Obermatt </v>
      </c>
    </row>
    <row r="95" spans="1:2" x14ac:dyDescent="0.35">
      <c r="A95" s="72" t="str">
        <f>[1]Verdrahtungsliste!$B105</f>
        <v>10.99.04</v>
      </c>
      <c r="B95" s="55" t="str">
        <f>[1]Verdrahtungsliste!$A105</f>
        <v xml:space="preserve">Stellwerk Obermatt </v>
      </c>
    </row>
    <row r="96" spans="1:2" x14ac:dyDescent="0.35">
      <c r="A96" s="72" t="str">
        <f>[1]Verdrahtungsliste!$B106</f>
        <v>10.99.05</v>
      </c>
      <c r="B96" s="55" t="str">
        <f>[1]Verdrahtungsliste!$A106</f>
        <v xml:space="preserve">Stellwerk Obermatt </v>
      </c>
    </row>
    <row r="97" spans="1:2" x14ac:dyDescent="0.35">
      <c r="A97" s="72" t="str">
        <f>[1]Verdrahtungsliste!$B107</f>
        <v>10.99.06</v>
      </c>
      <c r="B97" s="55" t="str">
        <f>[1]Verdrahtungsliste!$A107</f>
        <v xml:space="preserve">Stellwerk Obermatt </v>
      </c>
    </row>
    <row r="98" spans="1:2" x14ac:dyDescent="0.35">
      <c r="A98" s="72" t="str">
        <f>[1]Verdrahtungsliste!$B108</f>
        <v>10.99.07</v>
      </c>
      <c r="B98" s="55" t="str">
        <f>[1]Verdrahtungsliste!$A108</f>
        <v xml:space="preserve">Stellwerk Obermatt </v>
      </c>
    </row>
    <row r="99" spans="1:2" x14ac:dyDescent="0.35">
      <c r="A99" s="72" t="str">
        <f>[1]Verdrahtungsliste!$B109</f>
        <v>10.99.08</v>
      </c>
      <c r="B99" s="55" t="str">
        <f>[1]Verdrahtungsliste!$A109</f>
        <v xml:space="preserve">Stellwerk Obermatt </v>
      </c>
    </row>
    <row r="100" spans="1:2" x14ac:dyDescent="0.35">
      <c r="A100" s="72" t="str">
        <f>[1]Verdrahtungsliste!$B110</f>
        <v>10.99.09</v>
      </c>
      <c r="B100" s="55" t="str">
        <f>[1]Verdrahtungsliste!$A110</f>
        <v xml:space="preserve">Stellwerk Obermatt </v>
      </c>
    </row>
    <row r="101" spans="1:2" x14ac:dyDescent="0.35">
      <c r="A101" s="72" t="str">
        <f>[1]Verdrahtungsliste!$B111</f>
        <v>10.99.10</v>
      </c>
      <c r="B101" s="55" t="str">
        <f>[1]Verdrahtungsliste!$A111</f>
        <v xml:space="preserve">Stellwerk Obermatt </v>
      </c>
    </row>
    <row r="102" spans="1:2" x14ac:dyDescent="0.35">
      <c r="A102" s="72" t="str">
        <f>[1]Verdrahtungsliste!$B112</f>
        <v>11.99.01</v>
      </c>
      <c r="B102" s="55" t="str">
        <f>[1]Verdrahtungsliste!$A112</f>
        <v xml:space="preserve">Stellwerk Obermatt </v>
      </c>
    </row>
    <row r="103" spans="1:2" x14ac:dyDescent="0.35">
      <c r="A103" s="72" t="str">
        <f>[1]Verdrahtungsliste!$B113</f>
        <v>11.99.02</v>
      </c>
      <c r="B103" s="55" t="str">
        <f>[1]Verdrahtungsliste!$A113</f>
        <v xml:space="preserve">Stellwerk Obermatt </v>
      </c>
    </row>
    <row r="104" spans="1:2" x14ac:dyDescent="0.35">
      <c r="A104" s="72" t="str">
        <f>[1]Verdrahtungsliste!$B114</f>
        <v>11.99.03</v>
      </c>
      <c r="B104" s="55" t="str">
        <f>[1]Verdrahtungsliste!$A114</f>
        <v xml:space="preserve">Stellwerk Obermatt </v>
      </c>
    </row>
    <row r="105" spans="1:2" x14ac:dyDescent="0.35">
      <c r="A105" s="72" t="str">
        <f>[1]Verdrahtungsliste!$B115</f>
        <v>11.99.04</v>
      </c>
      <c r="B105" s="55" t="str">
        <f>[1]Verdrahtungsliste!$A115</f>
        <v xml:space="preserve">Stellwerk Obermatt </v>
      </c>
    </row>
    <row r="106" spans="1:2" x14ac:dyDescent="0.35">
      <c r="A106" s="72" t="str">
        <f>[1]Verdrahtungsliste!$B116</f>
        <v>11.99.05</v>
      </c>
      <c r="B106" s="55" t="str">
        <f>[1]Verdrahtungsliste!$A116</f>
        <v xml:space="preserve">Stellwerk Obermatt </v>
      </c>
    </row>
    <row r="107" spans="1:2" x14ac:dyDescent="0.35">
      <c r="A107" s="72" t="str">
        <f>[1]Verdrahtungsliste!$B117</f>
        <v>11.99.06</v>
      </c>
      <c r="B107" s="55" t="str">
        <f>[1]Verdrahtungsliste!$A117</f>
        <v xml:space="preserve">Stellwerk Obermatt </v>
      </c>
    </row>
    <row r="108" spans="1:2" x14ac:dyDescent="0.35">
      <c r="A108" s="72" t="str">
        <f>[1]Verdrahtungsliste!$B118</f>
        <v>11.99.07</v>
      </c>
      <c r="B108" s="55" t="str">
        <f>[1]Verdrahtungsliste!$A118</f>
        <v xml:space="preserve">Stellwerk Obermatt </v>
      </c>
    </row>
    <row r="109" spans="1:2" x14ac:dyDescent="0.35">
      <c r="A109" s="72" t="str">
        <f>[1]Verdrahtungsliste!$B119</f>
        <v>11.99.08</v>
      </c>
      <c r="B109" s="55" t="str">
        <f>[1]Verdrahtungsliste!$A119</f>
        <v xml:space="preserve">Stellwerk Obermatt </v>
      </c>
    </row>
    <row r="110" spans="1:2" x14ac:dyDescent="0.35">
      <c r="A110" s="72" t="str">
        <f>[1]Verdrahtungsliste!$B120</f>
        <v>9.99.13</v>
      </c>
      <c r="B110" s="55" t="str">
        <f>[1]Verdrahtungsliste!$A120</f>
        <v xml:space="preserve">Stellwerk Obermatt </v>
      </c>
    </row>
    <row r="111" spans="1:2" x14ac:dyDescent="0.35">
      <c r="A111" s="72" t="str">
        <f>[1]Verdrahtungsliste!$B121</f>
        <v>9.99.14</v>
      </c>
      <c r="B111" s="55" t="str">
        <f>[1]Verdrahtungsliste!$A121</f>
        <v xml:space="preserve">Stellwerk Obermatt </v>
      </c>
    </row>
    <row r="112" spans="1:2" x14ac:dyDescent="0.35">
      <c r="A112" s="72" t="str">
        <f>[1]Verdrahtungsliste!$B122</f>
        <v>9.99.15</v>
      </c>
      <c r="B112" s="55" t="str">
        <f>[1]Verdrahtungsliste!$A122</f>
        <v xml:space="preserve">Stellwerk Obermatt </v>
      </c>
    </row>
    <row r="113" spans="1:2" x14ac:dyDescent="0.35">
      <c r="A113" s="72" t="str">
        <f>[1]Verdrahtungsliste!$B123</f>
        <v>11.99.09</v>
      </c>
      <c r="B113" s="55" t="str">
        <f>[1]Verdrahtungsliste!$A123</f>
        <v xml:space="preserve">Stellwerk Obermatt </v>
      </c>
    </row>
    <row r="114" spans="1:2" x14ac:dyDescent="0.35">
      <c r="A114" s="72" t="str">
        <f>[1]Verdrahtungsliste!$B124</f>
        <v>11.99.10</v>
      </c>
      <c r="B114" s="55" t="str">
        <f>[1]Verdrahtungsliste!$A124</f>
        <v xml:space="preserve">Stellwerk Obermatt </v>
      </c>
    </row>
    <row r="115" spans="1:2" x14ac:dyDescent="0.35">
      <c r="A115" s="72" t="str">
        <f>[1]Verdrahtungsliste!$B125</f>
        <v>9.99.01</v>
      </c>
      <c r="B115" s="55" t="str">
        <f>[1]Verdrahtungsliste!$A125</f>
        <v xml:space="preserve">Stellwerk Obermatt </v>
      </c>
    </row>
    <row r="116" spans="1:2" x14ac:dyDescent="0.35">
      <c r="A116" s="72" t="str">
        <f>[1]Verdrahtungsliste!$B126</f>
        <v>9.99.02</v>
      </c>
      <c r="B116" s="55" t="str">
        <f>[1]Verdrahtungsliste!$A126</f>
        <v xml:space="preserve">Stellwerk Obermatt </v>
      </c>
    </row>
    <row r="117" spans="1:2" x14ac:dyDescent="0.35">
      <c r="A117" s="72" t="str">
        <f>[1]Verdrahtungsliste!$B127</f>
        <v>9.99.03</v>
      </c>
      <c r="B117" s="55" t="str">
        <f>[1]Verdrahtungsliste!$A127</f>
        <v xml:space="preserve">Stellwerk Obermatt </v>
      </c>
    </row>
    <row r="118" spans="1:2" x14ac:dyDescent="0.35">
      <c r="A118" s="72" t="str">
        <f>[1]Verdrahtungsliste!$B128</f>
        <v>6.99.01</v>
      </c>
      <c r="B118" s="55" t="str">
        <f>[1]Verdrahtungsliste!$A128</f>
        <v xml:space="preserve">Stellwerk Obermatt </v>
      </c>
    </row>
    <row r="119" spans="1:2" x14ac:dyDescent="0.35">
      <c r="A119" s="72" t="str">
        <f>[1]Verdrahtungsliste!$B129</f>
        <v>6.99.02</v>
      </c>
      <c r="B119" s="55" t="str">
        <f>[1]Verdrahtungsliste!$A129</f>
        <v xml:space="preserve">Stellwerk Obermatt </v>
      </c>
    </row>
    <row r="120" spans="1:2" x14ac:dyDescent="0.35">
      <c r="A120" s="72" t="str">
        <f>[1]Verdrahtungsliste!$B130</f>
        <v>6.99.03</v>
      </c>
      <c r="B120" s="55" t="str">
        <f>[1]Verdrahtungsliste!$A130</f>
        <v xml:space="preserve">Stellwerk Obermatt </v>
      </c>
    </row>
    <row r="121" spans="1:2" x14ac:dyDescent="0.35">
      <c r="A121" s="72" t="str">
        <f>[1]Verdrahtungsliste!$B131</f>
        <v>12.99.01</v>
      </c>
      <c r="B121" s="55" t="str">
        <f>[1]Verdrahtungsliste!$A131</f>
        <v xml:space="preserve">Stellwerk Obermatt </v>
      </c>
    </row>
    <row r="122" spans="1:2" x14ac:dyDescent="0.35">
      <c r="A122" s="72" t="str">
        <f>[1]Verdrahtungsliste!$B132</f>
        <v>12.99.02</v>
      </c>
      <c r="B122" s="55" t="str">
        <f>[1]Verdrahtungsliste!$A132</f>
        <v xml:space="preserve">Stellwerk Obermatt </v>
      </c>
    </row>
    <row r="123" spans="1:2" x14ac:dyDescent="0.35">
      <c r="A123" s="72" t="str">
        <f>[1]Verdrahtungsliste!$B133</f>
        <v>12.99.03</v>
      </c>
      <c r="B123" s="55" t="str">
        <f>[1]Verdrahtungsliste!$A133</f>
        <v xml:space="preserve">Stellwerk Obermatt </v>
      </c>
    </row>
    <row r="124" spans="1:2" x14ac:dyDescent="0.35">
      <c r="A124" s="72" t="str">
        <f>[1]Verdrahtungsliste!$B134</f>
        <v>12.99.04</v>
      </c>
      <c r="B124" s="55" t="str">
        <f>[1]Verdrahtungsliste!$A134</f>
        <v xml:space="preserve">Stellwerk Obermatt </v>
      </c>
    </row>
    <row r="125" spans="1:2" x14ac:dyDescent="0.35">
      <c r="A125" s="72" t="str">
        <f>[1]Verdrahtungsliste!$B135</f>
        <v>90.99.01</v>
      </c>
      <c r="B125" s="55" t="str">
        <f>[1]Verdrahtungsliste!$A135</f>
        <v xml:space="preserve">Stellwerk Obermatt </v>
      </c>
    </row>
    <row r="126" spans="1:2" x14ac:dyDescent="0.35">
      <c r="A126" s="72" t="str">
        <f>[1]Verdrahtungsliste!$B136</f>
        <v>90.99.02</v>
      </c>
      <c r="B126" s="55" t="str">
        <f>[1]Verdrahtungsliste!$A136</f>
        <v xml:space="preserve">Stellwerk Obermatt </v>
      </c>
    </row>
    <row r="127" spans="1:2" x14ac:dyDescent="0.35">
      <c r="A127" s="72" t="str">
        <f>[1]Verdrahtungsliste!$B137</f>
        <v>90.99.03</v>
      </c>
      <c r="B127" s="55" t="str">
        <f>[1]Verdrahtungsliste!$A137</f>
        <v xml:space="preserve">Stellwerk Obermatt </v>
      </c>
    </row>
    <row r="128" spans="1:2" x14ac:dyDescent="0.35">
      <c r="A128" s="72" t="str">
        <f>[1]Verdrahtungsliste!$B138</f>
        <v>90.99.04</v>
      </c>
      <c r="B128" s="55" t="str">
        <f>[1]Verdrahtungsliste!$A138</f>
        <v xml:space="preserve">Stellwerk Obermatt </v>
      </c>
    </row>
    <row r="129" spans="1:2" x14ac:dyDescent="0.35">
      <c r="A129" s="72" t="str">
        <f>[1]Verdrahtungsliste!$B139</f>
        <v>90.99.05</v>
      </c>
      <c r="B129" s="55" t="str">
        <f>[1]Verdrahtungsliste!$A139</f>
        <v xml:space="preserve">Stellwerk Obermatt </v>
      </c>
    </row>
    <row r="130" spans="1:2" x14ac:dyDescent="0.35">
      <c r="A130" s="72" t="str">
        <f>[1]Verdrahtungsliste!$B140</f>
        <v>90.99.06</v>
      </c>
      <c r="B130" s="55" t="str">
        <f>[1]Verdrahtungsliste!$A140</f>
        <v xml:space="preserve">Stellwerk Obermatt </v>
      </c>
    </row>
    <row r="131" spans="1:2" x14ac:dyDescent="0.35">
      <c r="A131" s="72" t="str">
        <f>[1]Verdrahtungsliste!$B141</f>
        <v>90.99.07</v>
      </c>
      <c r="B131" s="55" t="str">
        <f>[1]Verdrahtungsliste!$A141</f>
        <v xml:space="preserve">Stellwerk Obermatt </v>
      </c>
    </row>
    <row r="132" spans="1:2" x14ac:dyDescent="0.35">
      <c r="A132" s="72" t="str">
        <f>[1]Verdrahtungsliste!$B142</f>
        <v>90.99.08</v>
      </c>
      <c r="B132" s="55" t="str">
        <f>[1]Verdrahtungsliste!$A142</f>
        <v xml:space="preserve">Stellwerk Obermatt </v>
      </c>
    </row>
    <row r="133" spans="1:2" x14ac:dyDescent="0.35">
      <c r="A133" s="72" t="str">
        <f>[1]Verdrahtungsliste!$B143</f>
        <v>90.99.09</v>
      </c>
      <c r="B133" s="55" t="str">
        <f>[1]Verdrahtungsliste!$A143</f>
        <v xml:space="preserve">Stellwerk Obermatt </v>
      </c>
    </row>
    <row r="134" spans="1:2" x14ac:dyDescent="0.35">
      <c r="A134" s="72" t="str">
        <f>[1]Verdrahtungsliste!$B144</f>
        <v>90.99.10</v>
      </c>
      <c r="B134" s="55" t="str">
        <f>[1]Verdrahtungsliste!$A144</f>
        <v xml:space="preserve">Stellwerk Obermatt </v>
      </c>
    </row>
    <row r="135" spans="1:2" x14ac:dyDescent="0.35">
      <c r="A135" s="72" t="str">
        <f>[1]Verdrahtungsliste!$B145</f>
        <v>90.99.11</v>
      </c>
      <c r="B135" s="55" t="str">
        <f>[1]Verdrahtungsliste!$A145</f>
        <v xml:space="preserve">Stellwerk Obermatt </v>
      </c>
    </row>
    <row r="136" spans="1:2" x14ac:dyDescent="0.35">
      <c r="A136" s="72" t="str">
        <f>[1]Verdrahtungsliste!$B146</f>
        <v>90.99.12</v>
      </c>
      <c r="B136" s="55" t="str">
        <f>[1]Verdrahtungsliste!$A146</f>
        <v xml:space="preserve">Stellwerk Obermatt </v>
      </c>
    </row>
    <row r="137" spans="1:2" x14ac:dyDescent="0.35">
      <c r="A137" s="72" t="str">
        <f>[1]Verdrahtungsliste!$B147</f>
        <v>90.99.13</v>
      </c>
      <c r="B137" s="55" t="str">
        <f>[1]Verdrahtungsliste!$A147</f>
        <v xml:space="preserve">Stellwerk Obermatt </v>
      </c>
    </row>
    <row r="138" spans="1:2" x14ac:dyDescent="0.35">
      <c r="A138" s="72" t="str">
        <f>[1]Verdrahtungsliste!$B148</f>
        <v>90.99.14</v>
      </c>
      <c r="B138" s="55" t="str">
        <f>[1]Verdrahtungsliste!$A148</f>
        <v xml:space="preserve">Stellwerk Obermatt </v>
      </c>
    </row>
    <row r="139" spans="1:2" x14ac:dyDescent="0.35">
      <c r="A139" s="72" t="str">
        <f>[1]Verdrahtungsliste!$B149</f>
        <v>90.99.15</v>
      </c>
      <c r="B139" s="55" t="str">
        <f>[1]Verdrahtungsliste!$A149</f>
        <v xml:space="preserve">Stellwerk Obermatt </v>
      </c>
    </row>
    <row r="140" spans="1:2" x14ac:dyDescent="0.35">
      <c r="A140" s="72" t="str">
        <f>[1]Verdrahtungsliste!$B150</f>
        <v>90.99.16</v>
      </c>
      <c r="B140" s="55" t="str">
        <f>[1]Verdrahtungsliste!$A150</f>
        <v xml:space="preserve">Stellwerk Obermatt </v>
      </c>
    </row>
    <row r="141" spans="1:2" x14ac:dyDescent="0.35">
      <c r="A141" s="72" t="str">
        <f>[1]Verdrahtungsliste!$B151</f>
        <v>90.99.17</v>
      </c>
      <c r="B141" s="55" t="str">
        <f>[1]Verdrahtungsliste!$A151</f>
        <v xml:space="preserve">Stellwerk Obermatt </v>
      </c>
    </row>
    <row r="142" spans="1:2" x14ac:dyDescent="0.35">
      <c r="A142" s="72" t="str">
        <f>[1]Verdrahtungsliste!$B152</f>
        <v>90.99.18</v>
      </c>
      <c r="B142" s="55" t="str">
        <f>[1]Verdrahtungsliste!$A152</f>
        <v xml:space="preserve">Stellwerk Obermatt </v>
      </c>
    </row>
    <row r="143" spans="1:2" x14ac:dyDescent="0.35">
      <c r="A143" s="72" t="str">
        <f>[1]Verdrahtungsliste!$B153</f>
        <v>90.99.19</v>
      </c>
      <c r="B143" s="55" t="str">
        <f>[1]Verdrahtungsliste!$A153</f>
        <v xml:space="preserve">Stellwerk Obermatt </v>
      </c>
    </row>
    <row r="144" spans="1:2" x14ac:dyDescent="0.35">
      <c r="A144" s="72">
        <f>[1]Verdrahtungsliste!$B154</f>
        <v>0</v>
      </c>
      <c r="B144" s="55">
        <f>[1]Verdrahtungsliste!$A154</f>
        <v>0</v>
      </c>
    </row>
    <row r="145" spans="1:2" x14ac:dyDescent="0.35">
      <c r="A145" s="72">
        <f>[1]Verdrahtungsliste!$B155</f>
        <v>0</v>
      </c>
      <c r="B145" s="55">
        <f>[1]Verdrahtungsliste!$A155</f>
        <v>0</v>
      </c>
    </row>
    <row r="146" spans="1:2" x14ac:dyDescent="0.35">
      <c r="A146" s="72" t="str">
        <f>[1]Verdrahtungsliste!$B156</f>
        <v>S126.1</v>
      </c>
      <c r="B146" s="55" t="str">
        <f>[1]Verdrahtungsliste!$A156</f>
        <v>Kabine Re420</v>
      </c>
    </row>
    <row r="147" spans="1:2" x14ac:dyDescent="0.35">
      <c r="A147" s="72" t="str">
        <f>[1]Verdrahtungsliste!$B157</f>
        <v>S126</v>
      </c>
      <c r="B147" s="55" t="str">
        <f>[1]Verdrahtungsliste!$A157</f>
        <v>Kabine Re420</v>
      </c>
    </row>
    <row r="148" spans="1:2" x14ac:dyDescent="0.35">
      <c r="A148" s="72" t="str">
        <f>[1]Verdrahtungsliste!$B158</f>
        <v>S129</v>
      </c>
      <c r="B148" s="55" t="str">
        <f>[1]Verdrahtungsliste!$A158</f>
        <v>Kabine Re420</v>
      </c>
    </row>
    <row r="149" spans="1:2" x14ac:dyDescent="0.35">
      <c r="A149" s="72" t="str">
        <f>[1]Verdrahtungsliste!$B159</f>
        <v>S132</v>
      </c>
      <c r="B149" s="55" t="str">
        <f>[1]Verdrahtungsliste!$A159</f>
        <v>Kabine Re420</v>
      </c>
    </row>
    <row r="150" spans="1:2" x14ac:dyDescent="0.35">
      <c r="A150" s="72" t="str">
        <f>[1]Verdrahtungsliste!$B160</f>
        <v>S172.1</v>
      </c>
      <c r="B150" s="55" t="str">
        <f>[1]Verdrahtungsliste!$A160</f>
        <v>Kabine Re420</v>
      </c>
    </row>
    <row r="151" spans="1:2" x14ac:dyDescent="0.35">
      <c r="A151" s="72" t="str">
        <f>[1]Verdrahtungsliste!$B161</f>
        <v>S172.2</v>
      </c>
      <c r="B151" s="55" t="str">
        <f>[1]Verdrahtungsliste!$A161</f>
        <v>Kabine Re420</v>
      </c>
    </row>
    <row r="152" spans="1:2" x14ac:dyDescent="0.35">
      <c r="A152" s="72" t="str">
        <f>[1]Verdrahtungsliste!$B162</f>
        <v>S169</v>
      </c>
      <c r="B152" s="55" t="str">
        <f>[1]Verdrahtungsliste!$A162</f>
        <v>Kabine Re420</v>
      </c>
    </row>
    <row r="153" spans="1:2" x14ac:dyDescent="0.35">
      <c r="A153" s="72" t="str">
        <f>[1]Verdrahtungsliste!$B163</f>
        <v>S311</v>
      </c>
      <c r="B153" s="55" t="str">
        <f>[1]Verdrahtungsliste!$A163</f>
        <v>Kabine Re420</v>
      </c>
    </row>
    <row r="154" spans="1:2" x14ac:dyDescent="0.35">
      <c r="A154" s="72" t="str">
        <f>[1]Verdrahtungsliste!$B164</f>
        <v>S316_1</v>
      </c>
      <c r="B154" s="55" t="str">
        <f>[1]Verdrahtungsliste!$A164</f>
        <v>Kabine Re420</v>
      </c>
    </row>
    <row r="155" spans="1:2" x14ac:dyDescent="0.35">
      <c r="A155" s="72" t="str">
        <f>[1]Verdrahtungsliste!$B165</f>
        <v>S316_2</v>
      </c>
      <c r="B155" s="55" t="str">
        <f>[1]Verdrahtungsliste!$A165</f>
        <v>Kabine Re420</v>
      </c>
    </row>
    <row r="156" spans="1:2" x14ac:dyDescent="0.35">
      <c r="A156" s="72" t="str">
        <f>[1]Verdrahtungsliste!$B166</f>
        <v>S140a</v>
      </c>
      <c r="B156" s="55" t="str">
        <f>[1]Verdrahtungsliste!$A166</f>
        <v>Kabine Re420</v>
      </c>
    </row>
    <row r="157" spans="1:2" x14ac:dyDescent="0.35">
      <c r="A157" s="72" t="str">
        <f>[1]Verdrahtungsliste!$B167</f>
        <v>S140b</v>
      </c>
      <c r="B157" s="55" t="str">
        <f>[1]Verdrahtungsliste!$A167</f>
        <v>Kabine Re420</v>
      </c>
    </row>
    <row r="158" spans="1:2" x14ac:dyDescent="0.35">
      <c r="A158" s="72" t="str">
        <f>[1]Verdrahtungsliste!$B168</f>
        <v>S150a</v>
      </c>
      <c r="B158" s="55" t="str">
        <f>[1]Verdrahtungsliste!$A168</f>
        <v>Kabine Re420</v>
      </c>
    </row>
    <row r="159" spans="1:2" x14ac:dyDescent="0.35">
      <c r="A159" s="72" t="str">
        <f>[1]Verdrahtungsliste!$B169</f>
        <v>S150b</v>
      </c>
      <c r="B159" s="55" t="str">
        <f>[1]Verdrahtungsliste!$A169</f>
        <v>Kabine Re420</v>
      </c>
    </row>
    <row r="160" spans="1:2" x14ac:dyDescent="0.35">
      <c r="A160" s="72" t="str">
        <f>[1]Verdrahtungsliste!$B170</f>
        <v>S150d</v>
      </c>
      <c r="B160" s="55" t="str">
        <f>[1]Verdrahtungsliste!$A170</f>
        <v>Kabine Re420</v>
      </c>
    </row>
    <row r="161" spans="1:2" x14ac:dyDescent="0.35">
      <c r="A161" s="72" t="str">
        <f>[1]Verdrahtungsliste!$B171</f>
        <v>S150e</v>
      </c>
      <c r="B161" s="55" t="str">
        <f>[1]Verdrahtungsliste!$A171</f>
        <v>Kabine Re420</v>
      </c>
    </row>
    <row r="162" spans="1:2" x14ac:dyDescent="0.35">
      <c r="A162" s="72" t="str">
        <f>[1]Verdrahtungsliste!$B172</f>
        <v>S150f</v>
      </c>
      <c r="B162" s="55" t="str">
        <f>[1]Verdrahtungsliste!$A172</f>
        <v>Kabine Re420</v>
      </c>
    </row>
    <row r="163" spans="1:2" x14ac:dyDescent="0.35">
      <c r="A163" s="72" t="str">
        <f>[1]Verdrahtungsliste!$B173</f>
        <v>S150g</v>
      </c>
      <c r="B163" s="55" t="str">
        <f>[1]Verdrahtungsliste!$A173</f>
        <v>Kabine Re420</v>
      </c>
    </row>
    <row r="164" spans="1:2" x14ac:dyDescent="0.35">
      <c r="A164" s="72" t="str">
        <f>[1]Verdrahtungsliste!$B174</f>
        <v>S150l</v>
      </c>
      <c r="B164" s="55" t="str">
        <f>[1]Verdrahtungsliste!$A174</f>
        <v>Kabine Re420</v>
      </c>
    </row>
    <row r="165" spans="1:2" x14ac:dyDescent="0.35">
      <c r="A165" s="72" t="str">
        <f>[1]Verdrahtungsliste!$B175</f>
        <v>S189.1</v>
      </c>
      <c r="B165" s="55" t="str">
        <f>[1]Verdrahtungsliste!$A175</f>
        <v>Kabine Re420</v>
      </c>
    </row>
    <row r="166" spans="1:2" x14ac:dyDescent="0.35">
      <c r="A166" s="72" t="str">
        <f>[1]Verdrahtungsliste!$B176</f>
        <v>S189.2</v>
      </c>
      <c r="B166" s="55" t="str">
        <f>[1]Verdrahtungsliste!$A176</f>
        <v>Kabine Re420</v>
      </c>
    </row>
    <row r="167" spans="1:2" x14ac:dyDescent="0.35">
      <c r="A167" s="72" t="str">
        <f>[1]Verdrahtungsliste!$B177</f>
        <v>S242.01</v>
      </c>
      <c r="B167" s="55" t="str">
        <f>[1]Verdrahtungsliste!$A177</f>
        <v>Kabine Re420</v>
      </c>
    </row>
    <row r="168" spans="1:2" x14ac:dyDescent="0.35">
      <c r="A168" s="72" t="str">
        <f>[1]Verdrahtungsliste!$B178</f>
        <v>S242.03</v>
      </c>
      <c r="B168" s="55" t="str">
        <f>[1]Verdrahtungsliste!$A178</f>
        <v>Kabine Re420</v>
      </c>
    </row>
    <row r="169" spans="1:2" x14ac:dyDescent="0.35">
      <c r="A169" s="72" t="str">
        <f>[1]Verdrahtungsliste!$B179</f>
        <v>S242.02</v>
      </c>
      <c r="B169" s="55" t="str">
        <f>[1]Verdrahtungsliste!$A179</f>
        <v>Kabine Re420</v>
      </c>
    </row>
    <row r="170" spans="1:2" x14ac:dyDescent="0.35">
      <c r="A170" s="72" t="str">
        <f>[1]Verdrahtungsliste!$B180</f>
        <v>S174</v>
      </c>
      <c r="B170" s="55" t="str">
        <f>[1]Verdrahtungsliste!$A180</f>
        <v>Kabine Re420</v>
      </c>
    </row>
    <row r="171" spans="1:2" x14ac:dyDescent="0.35">
      <c r="A171" s="72" t="str">
        <f>[1]Verdrahtungsliste!$B181</f>
        <v>S276_1</v>
      </c>
      <c r="B171" s="55" t="str">
        <f>[1]Verdrahtungsliste!$A181</f>
        <v>Kabine Re420</v>
      </c>
    </row>
    <row r="172" spans="1:2" x14ac:dyDescent="0.35">
      <c r="A172" s="72" t="str">
        <f>[1]Verdrahtungsliste!$B182</f>
        <v>S276_2</v>
      </c>
      <c r="B172" s="55" t="str">
        <f>[1]Verdrahtungsliste!$A182</f>
        <v>Kabine Re420</v>
      </c>
    </row>
    <row r="173" spans="1:2" x14ac:dyDescent="0.35">
      <c r="A173" s="72" t="str">
        <f>[1]Verdrahtungsliste!$B183</f>
        <v>S276_3</v>
      </c>
      <c r="B173" s="55" t="str">
        <f>[1]Verdrahtungsliste!$A183</f>
        <v>Kabine Re420</v>
      </c>
    </row>
    <row r="174" spans="1:2" x14ac:dyDescent="0.35">
      <c r="A174" s="72" t="str">
        <f>[1]Verdrahtungsliste!$B184</f>
        <v>S241</v>
      </c>
      <c r="B174" s="55" t="str">
        <f>[1]Verdrahtungsliste!$A184</f>
        <v>Kabine Re420</v>
      </c>
    </row>
    <row r="175" spans="1:2" x14ac:dyDescent="0.35">
      <c r="A175" s="72" t="str">
        <f>[1]Verdrahtungsliste!$B185</f>
        <v>S281</v>
      </c>
      <c r="B175" s="55" t="str">
        <f>[1]Verdrahtungsliste!$A185</f>
        <v>Kabine Re420</v>
      </c>
    </row>
    <row r="176" spans="1:2" x14ac:dyDescent="0.35">
      <c r="A176" s="72" t="str">
        <f>[1]Verdrahtungsliste!$B186</f>
        <v>S182.3</v>
      </c>
      <c r="B176" s="55" t="str">
        <f>[1]Verdrahtungsliste!$A186</f>
        <v>Kabine Re420</v>
      </c>
    </row>
    <row r="177" spans="1:2" x14ac:dyDescent="0.35">
      <c r="A177" s="72" t="str">
        <f>[1]Verdrahtungsliste!$B187</f>
        <v>S182.4</v>
      </c>
      <c r="B177" s="55" t="str">
        <f>[1]Verdrahtungsliste!$A187</f>
        <v>Kabine Re420</v>
      </c>
    </row>
    <row r="178" spans="1:2" x14ac:dyDescent="0.35">
      <c r="A178" s="72" t="str">
        <f>[1]Verdrahtungsliste!$B188</f>
        <v>S182</v>
      </c>
      <c r="B178" s="55" t="str">
        <f>[1]Verdrahtungsliste!$A188</f>
        <v>Kabine Re420</v>
      </c>
    </row>
    <row r="179" spans="1:2" x14ac:dyDescent="0.35">
      <c r="A179" s="72" t="str">
        <f>[1]Verdrahtungsliste!$B189</f>
        <v>S324.1</v>
      </c>
      <c r="B179" s="55" t="str">
        <f>[1]Verdrahtungsliste!$A189</f>
        <v>Kabine Re420</v>
      </c>
    </row>
    <row r="180" spans="1:2" x14ac:dyDescent="0.35">
      <c r="A180" s="72" t="str">
        <f>[1]Verdrahtungsliste!$B190</f>
        <v>S324.2</v>
      </c>
      <c r="B180" s="55" t="str">
        <f>[1]Verdrahtungsliste!$A190</f>
        <v>Kabine Re420</v>
      </c>
    </row>
    <row r="181" spans="1:2" x14ac:dyDescent="0.35">
      <c r="A181" s="72" t="str">
        <f>[1]Verdrahtungsliste!$B191</f>
        <v>S317</v>
      </c>
      <c r="B181" s="55" t="str">
        <f>[1]Verdrahtungsliste!$A191</f>
        <v>Kabine Re420</v>
      </c>
    </row>
    <row r="182" spans="1:2" x14ac:dyDescent="0.35">
      <c r="A182" s="72" t="str">
        <f>[1]Verdrahtungsliste!$B192</f>
        <v>S316.1</v>
      </c>
      <c r="B182" s="55" t="str">
        <f>[1]Verdrahtungsliste!$A192</f>
        <v>Kabine Re420</v>
      </c>
    </row>
    <row r="183" spans="1:2" x14ac:dyDescent="0.35">
      <c r="A183" s="72" t="str">
        <f>[1]Verdrahtungsliste!$B193</f>
        <v>S316.4</v>
      </c>
      <c r="B183" s="55" t="str">
        <f>[1]Verdrahtungsliste!$A193</f>
        <v>Kabine Re420</v>
      </c>
    </row>
    <row r="184" spans="1:2" x14ac:dyDescent="0.35">
      <c r="A184" s="72" t="str">
        <f>[1]Verdrahtungsliste!$B194</f>
        <v>S316.2</v>
      </c>
      <c r="B184" s="55" t="str">
        <f>[1]Verdrahtungsliste!$A194</f>
        <v>Kabine Re420</v>
      </c>
    </row>
    <row r="185" spans="1:2" x14ac:dyDescent="0.35">
      <c r="A185" s="72" t="str">
        <f>[1]Verdrahtungsliste!$B195</f>
        <v>S316.5</v>
      </c>
      <c r="B185" s="55" t="str">
        <f>[1]Verdrahtungsliste!$A195</f>
        <v>Kabine Re420</v>
      </c>
    </row>
    <row r="186" spans="1:2" x14ac:dyDescent="0.35">
      <c r="A186" s="72" t="str">
        <f>[1]Verdrahtungsliste!$B196</f>
        <v>S316.3</v>
      </c>
      <c r="B186" s="55" t="str">
        <f>[1]Verdrahtungsliste!$A196</f>
        <v>Kabine Re420</v>
      </c>
    </row>
    <row r="187" spans="1:2" x14ac:dyDescent="0.35">
      <c r="A187" s="72" t="str">
        <f>[1]Verdrahtungsliste!$B197</f>
        <v>S316.6</v>
      </c>
      <c r="B187" s="55" t="str">
        <f>[1]Verdrahtungsliste!$A197</f>
        <v>Kabine Re420</v>
      </c>
    </row>
    <row r="188" spans="1:2" x14ac:dyDescent="0.35">
      <c r="A188" s="72" t="str">
        <f>[1]Verdrahtungsliste!$B198</f>
        <v>S324</v>
      </c>
      <c r="B188" s="55" t="str">
        <f>[1]Verdrahtungsliste!$A198</f>
        <v>Kabine Re420</v>
      </c>
    </row>
    <row r="189" spans="1:2" x14ac:dyDescent="0.35">
      <c r="A189" s="72" t="str">
        <f>[1]Verdrahtungsliste!$B199</f>
        <v>S333</v>
      </c>
      <c r="B189" s="55" t="str">
        <f>[1]Verdrahtungsliste!$A199</f>
        <v>Kabine Re420</v>
      </c>
    </row>
    <row r="190" spans="1:2" x14ac:dyDescent="0.35">
      <c r="A190" s="72" t="str">
        <f>[1]Verdrahtungsliste!$B200</f>
        <v>S235</v>
      </c>
      <c r="B190" s="55" t="str">
        <f>[1]Verdrahtungsliste!$A200</f>
        <v>Kabine Re420</v>
      </c>
    </row>
    <row r="191" spans="1:2" x14ac:dyDescent="0.35">
      <c r="A191" s="72" t="str">
        <f>[1]Verdrahtungsliste!$B201</f>
        <v>W238_t</v>
      </c>
      <c r="B191" s="55" t="str">
        <f>[1]Verdrahtungsliste!$A201</f>
        <v>Kabine Re420</v>
      </c>
    </row>
    <row r="192" spans="1:2" x14ac:dyDescent="0.35">
      <c r="A192" s="72" t="str">
        <f>[1]Verdrahtungsliste!$B202</f>
        <v>W238_h</v>
      </c>
      <c r="B192" s="55" t="str">
        <f>[1]Verdrahtungsliste!$A202</f>
        <v>Kabine Re420</v>
      </c>
    </row>
    <row r="193" spans="1:2" x14ac:dyDescent="0.35">
      <c r="A193" s="72" t="str">
        <f>[1]Verdrahtungsliste!$B203</f>
        <v>L317</v>
      </c>
      <c r="B193" s="55" t="str">
        <f>[1]Verdrahtungsliste!$A203</f>
        <v>Kabine Re420</v>
      </c>
    </row>
    <row r="194" spans="1:2" x14ac:dyDescent="0.35">
      <c r="A194" s="72" t="str">
        <f>[1]Verdrahtungsliste!$B204</f>
        <v>L242b</v>
      </c>
      <c r="B194" s="55" t="str">
        <f>[1]Verdrahtungsliste!$A204</f>
        <v>Kabine Re420</v>
      </c>
    </row>
    <row r="195" spans="1:2" x14ac:dyDescent="0.35">
      <c r="A195" s="72" t="str">
        <f>[1]Verdrahtungsliste!$B205</f>
        <v>L242a</v>
      </c>
      <c r="B195" s="55" t="str">
        <f>[1]Verdrahtungsliste!$A205</f>
        <v>Kabine Re420</v>
      </c>
    </row>
    <row r="196" spans="1:2" x14ac:dyDescent="0.35">
      <c r="A196" s="72" t="str">
        <f>[1]Verdrahtungsliste!$B206</f>
        <v>D94VI.1</v>
      </c>
      <c r="B196" s="55" t="str">
        <f>[1]Verdrahtungsliste!$A206</f>
        <v>Kabine Re420</v>
      </c>
    </row>
    <row r="197" spans="1:2" x14ac:dyDescent="0.35">
      <c r="A197" s="72" t="str">
        <f>[1]Verdrahtungsliste!$B207</f>
        <v>D94VI.2</v>
      </c>
      <c r="B197" s="55" t="str">
        <f>[1]Verdrahtungsliste!$A207</f>
        <v>Kabine Re420</v>
      </c>
    </row>
    <row r="198" spans="1:2" x14ac:dyDescent="0.35">
      <c r="A198" s="72" t="str">
        <f>[1]Verdrahtungsliste!$B208</f>
        <v>D94VI.3</v>
      </c>
      <c r="B198" s="55" t="str">
        <f>[1]Verdrahtungsliste!$A208</f>
        <v>Kabine Re420</v>
      </c>
    </row>
    <row r="199" spans="1:2" x14ac:dyDescent="0.35">
      <c r="A199" s="72" t="str">
        <f>[1]Verdrahtungsliste!$B209</f>
        <v>D94VI.4</v>
      </c>
      <c r="B199" s="55" t="str">
        <f>[1]Verdrahtungsliste!$A209</f>
        <v>Kabine Re420</v>
      </c>
    </row>
    <row r="200" spans="1:2" x14ac:dyDescent="0.35">
      <c r="A200" s="72" t="str">
        <f>[1]Verdrahtungsliste!$B210</f>
        <v>D94VI.5</v>
      </c>
      <c r="B200" s="55" t="str">
        <f>[1]Verdrahtungsliste!$A210</f>
        <v>Kabine Re420</v>
      </c>
    </row>
    <row r="201" spans="1:2" x14ac:dyDescent="0.35">
      <c r="A201" s="72" t="str">
        <f>[1]Verdrahtungsliste!$B211</f>
        <v>D94VI.6</v>
      </c>
      <c r="B201" s="55" t="str">
        <f>[1]Verdrahtungsliste!$A211</f>
        <v>Kabine Re420</v>
      </c>
    </row>
    <row r="202" spans="1:2" x14ac:dyDescent="0.35">
      <c r="A202" s="72" t="str">
        <f>[1]Verdrahtungsliste!$B212</f>
        <v>D94VI.7</v>
      </c>
      <c r="B202" s="55" t="str">
        <f>[1]Verdrahtungsliste!$A212</f>
        <v>Kabine Re420</v>
      </c>
    </row>
    <row r="203" spans="1:2" x14ac:dyDescent="0.35">
      <c r="A203" s="72" t="str">
        <f>[1]Verdrahtungsliste!$B213</f>
        <v>D94VI.8</v>
      </c>
      <c r="B203" s="55" t="str">
        <f>[1]Verdrahtungsliste!$A213</f>
        <v>Kabine Re420</v>
      </c>
    </row>
    <row r="204" spans="1:2" x14ac:dyDescent="0.35">
      <c r="A204" s="72">
        <f>[1]Verdrahtungsliste!$B214</f>
        <v>0</v>
      </c>
      <c r="B204" s="55" t="str">
        <f>[1]Verdrahtungsliste!$A214</f>
        <v>Kabine Re420</v>
      </c>
    </row>
    <row r="205" spans="1:2" x14ac:dyDescent="0.35">
      <c r="A205" s="72">
        <f>[1]Verdrahtungsliste!$B215</f>
        <v>0</v>
      </c>
      <c r="B205" s="55" t="str">
        <f>[1]Verdrahtungsliste!$A215</f>
        <v>Kabine Re420</v>
      </c>
    </row>
    <row r="206" spans="1:2" x14ac:dyDescent="0.35">
      <c r="A206" s="72">
        <f>[1]Verdrahtungsliste!$B216</f>
        <v>0</v>
      </c>
      <c r="B206" s="55" t="str">
        <f>[1]Verdrahtungsliste!$A216</f>
        <v>Kabine Re420</v>
      </c>
    </row>
    <row r="207" spans="1:2" x14ac:dyDescent="0.35">
      <c r="A207" s="72">
        <f>[1]Verdrahtungsliste!$B217</f>
        <v>0</v>
      </c>
      <c r="B207" s="55" t="str">
        <f>[1]Verdrahtungsliste!$A217</f>
        <v>Kabine Re420</v>
      </c>
    </row>
    <row r="208" spans="1:2" x14ac:dyDescent="0.35">
      <c r="A208" s="72">
        <f>[1]Verdrahtungsliste!$B218</f>
        <v>0</v>
      </c>
      <c r="B208" s="55" t="str">
        <f>[1]Verdrahtungsliste!$A218</f>
        <v>Kabine Re420</v>
      </c>
    </row>
    <row r="209" spans="1:2" x14ac:dyDescent="0.35">
      <c r="A209" s="72">
        <f>[1]Verdrahtungsliste!$B219</f>
        <v>0</v>
      </c>
      <c r="B209" s="55" t="str">
        <f>[1]Verdrahtungsliste!$A219</f>
        <v>Kabine Re420</v>
      </c>
    </row>
    <row r="210" spans="1:2" x14ac:dyDescent="0.35">
      <c r="A210" s="72">
        <f>[1]Verdrahtungsliste!$B220</f>
        <v>0</v>
      </c>
      <c r="B210" s="55" t="str">
        <f>[1]Verdrahtungsliste!$A220</f>
        <v>Kabine Re420</v>
      </c>
    </row>
    <row r="211" spans="1:2" x14ac:dyDescent="0.35">
      <c r="A211" s="72">
        <f>[1]Verdrahtungsliste!$B221</f>
        <v>0</v>
      </c>
      <c r="B211" s="55" t="str">
        <f>[1]Verdrahtungsliste!$A221</f>
        <v>Kabine Re420</v>
      </c>
    </row>
    <row r="212" spans="1:2" x14ac:dyDescent="0.35">
      <c r="A212" s="72" t="str">
        <f>[1]Verdrahtungsliste!$B222</f>
        <v>D94m</v>
      </c>
      <c r="B212" s="55" t="str">
        <f>[1]Verdrahtungsliste!$A222</f>
        <v>Kabine Re420</v>
      </c>
    </row>
    <row r="213" spans="1:2" x14ac:dyDescent="0.35">
      <c r="A213" s="72" t="str">
        <f>[1]Verdrahtungsliste!$B223</f>
        <v>D94u.1</v>
      </c>
      <c r="B213" s="55" t="str">
        <f>[1]Verdrahtungsliste!$A223</f>
        <v>Kabine Re420</v>
      </c>
    </row>
    <row r="214" spans="1:2" x14ac:dyDescent="0.35">
      <c r="A214" s="72" t="str">
        <f>[1]Verdrahtungsliste!$B224</f>
        <v>D94u.2</v>
      </c>
      <c r="B214" s="55" t="str">
        <f>[1]Verdrahtungsliste!$A224</f>
        <v>Kabine Re420</v>
      </c>
    </row>
    <row r="215" spans="1:2" x14ac:dyDescent="0.35">
      <c r="A215" s="72" t="str">
        <f>[1]Verdrahtungsliste!$B225</f>
        <v>D94U.3</v>
      </c>
      <c r="B215" s="55" t="str">
        <f>[1]Verdrahtungsliste!$A225</f>
        <v>Kabine Re420</v>
      </c>
    </row>
    <row r="216" spans="1:2" x14ac:dyDescent="0.35">
      <c r="A216" s="72" t="str">
        <f>[1]Verdrahtungsliste!$B226</f>
        <v>D94LZB_Z5</v>
      </c>
      <c r="B216" s="55" t="str">
        <f>[1]Verdrahtungsliste!$A226</f>
        <v>Kabine Re420</v>
      </c>
    </row>
    <row r="217" spans="1:2" x14ac:dyDescent="0.35">
      <c r="A217" s="72" t="str">
        <f>[1]Verdrahtungsliste!$B227</f>
        <v>D94LZB_Z3</v>
      </c>
      <c r="B217" s="55" t="str">
        <f>[1]Verdrahtungsliste!$A227</f>
        <v>Kabine Re420</v>
      </c>
    </row>
    <row r="218" spans="1:2" x14ac:dyDescent="0.35">
      <c r="A218" s="72" t="str">
        <f>[1]Verdrahtungsliste!$B228</f>
        <v>L94_LZB_r</v>
      </c>
      <c r="B218" s="55" t="str">
        <f>[1]Verdrahtungsliste!$A228</f>
        <v>Kabine Re420</v>
      </c>
    </row>
    <row r="219" spans="1:2" x14ac:dyDescent="0.35">
      <c r="A219" s="72" t="str">
        <f>[1]Verdrahtungsliste!$B229</f>
        <v>L94_LZB_gr</v>
      </c>
      <c r="B219" s="55" t="str">
        <f>[1]Verdrahtungsliste!$A229</f>
        <v>Kabine Re420</v>
      </c>
    </row>
    <row r="220" spans="1:2" x14ac:dyDescent="0.35">
      <c r="A220" s="72" t="str">
        <f>[1]Verdrahtungsliste!$B230</f>
        <v>L94_LZB_gb</v>
      </c>
      <c r="B220" s="55" t="str">
        <f>[1]Verdrahtungsliste!$A230</f>
        <v>Kabine Re420</v>
      </c>
    </row>
    <row r="221" spans="1:2" x14ac:dyDescent="0.35">
      <c r="A221" s="72" t="str">
        <f>[1]Verdrahtungsliste!$B231</f>
        <v>L94_LZB_w</v>
      </c>
      <c r="B221" s="55" t="str">
        <f>[1]Verdrahtungsliste!$A231</f>
        <v>Kabine Re420</v>
      </c>
    </row>
    <row r="222" spans="1:2" x14ac:dyDescent="0.35">
      <c r="A222" s="72" t="str">
        <f>[1]Verdrahtungsliste!$B232</f>
        <v>A74</v>
      </c>
      <c r="B222" s="55" t="str">
        <f>[1]Verdrahtungsliste!$A232</f>
        <v>Kabine Re420</v>
      </c>
    </row>
    <row r="223" spans="1:2" x14ac:dyDescent="0.35">
      <c r="A223" s="72" t="str">
        <f>[1]Verdrahtungsliste!$B233</f>
        <v>A79</v>
      </c>
      <c r="B223" s="55" t="str">
        <f>[1]Verdrahtungsliste!$A233</f>
        <v>Kabine Re420</v>
      </c>
    </row>
    <row r="224" spans="1:2" x14ac:dyDescent="0.35">
      <c r="A224" s="72" t="str">
        <f>[1]Verdrahtungsliste!$B234</f>
        <v>A79.1</v>
      </c>
      <c r="B224" s="55" t="str">
        <f>[1]Verdrahtungsliste!$A234</f>
        <v>Kabine Re420</v>
      </c>
    </row>
    <row r="225" spans="1:2" x14ac:dyDescent="0.35">
      <c r="A225" s="72" t="str">
        <f>[1]Verdrahtungsliste!$B235</f>
        <v>P13c_HB</v>
      </c>
      <c r="B225" s="55" t="str">
        <f>[1]Verdrahtungsliste!$A235</f>
        <v>Kabine Re420</v>
      </c>
    </row>
    <row r="226" spans="1:2" x14ac:dyDescent="0.35">
      <c r="A226" s="72" t="str">
        <f>[1]Verdrahtungsliste!$B236</f>
        <v>P13c_HL</v>
      </c>
      <c r="B226" s="55" t="str">
        <f>[1]Verdrahtungsliste!$A236</f>
        <v>Kabine Re420</v>
      </c>
    </row>
    <row r="227" spans="1:2" x14ac:dyDescent="0.35">
      <c r="A227" s="72" t="str">
        <f>[1]Verdrahtungsliste!$B237</f>
        <v>P13c_BZ</v>
      </c>
      <c r="B227" s="55" t="str">
        <f>[1]Verdrahtungsliste!$A237</f>
        <v>Kabine Re420</v>
      </c>
    </row>
    <row r="228" spans="1:2" x14ac:dyDescent="0.35">
      <c r="A228" s="72" t="str">
        <f>[1]Verdrahtungsliste!$B238</f>
        <v>AO269</v>
      </c>
      <c r="B228" s="55" t="str">
        <f>[1]Verdrahtungsliste!$A238</f>
        <v>Kabine Re420</v>
      </c>
    </row>
    <row r="229" spans="1:2" x14ac:dyDescent="0.35">
      <c r="A229" s="72" t="str">
        <f>[1]Verdrahtungsliste!$B239</f>
        <v>AO173</v>
      </c>
      <c r="B229" s="55" t="str">
        <f>[1]Verdrahtungsliste!$A239</f>
        <v>Kabine Re420</v>
      </c>
    </row>
    <row r="230" spans="1:2" x14ac:dyDescent="0.35">
      <c r="A230" s="72" t="str">
        <f>[1]Verdrahtungsliste!$B240</f>
        <v>L281</v>
      </c>
      <c r="B230" s="55" t="str">
        <f>[1]Verdrahtungsliste!$A240</f>
        <v>Kabine Re420</v>
      </c>
    </row>
    <row r="231" spans="1:2" x14ac:dyDescent="0.35">
      <c r="A231" s="72" t="str">
        <f>[1]Verdrahtungsliste!$B241</f>
        <v>L281.1</v>
      </c>
      <c r="B231" s="55" t="str">
        <f>[1]Verdrahtungsliste!$A241</f>
        <v>Kabine Re420</v>
      </c>
    </row>
    <row r="232" spans="1:2" x14ac:dyDescent="0.35">
      <c r="A232" s="72" t="str">
        <f>[1]Verdrahtungsliste!$B242</f>
        <v>L83</v>
      </c>
      <c r="B232" s="55" t="str">
        <f>[1]Verdrahtungsliste!$A242</f>
        <v>Kabine Re420</v>
      </c>
    </row>
    <row r="233" spans="1:2" x14ac:dyDescent="0.35">
      <c r="A233" s="72" t="str">
        <f>[1]Verdrahtungsliste!$B243</f>
        <v>L175</v>
      </c>
      <c r="B233" s="55" t="str">
        <f>[1]Verdrahtungsliste!$A243</f>
        <v>Kabine Re420</v>
      </c>
    </row>
    <row r="234" spans="1:2" x14ac:dyDescent="0.35">
      <c r="A234" s="72" t="str">
        <f>[1]Verdrahtungsliste!$B244</f>
        <v>L163</v>
      </c>
      <c r="B234" s="55" t="str">
        <f>[1]Verdrahtungsliste!$A244</f>
        <v>Kabine Re420</v>
      </c>
    </row>
    <row r="235" spans="1:2" x14ac:dyDescent="0.35">
      <c r="A235" s="72" t="str">
        <f>[1]Verdrahtungsliste!$B245</f>
        <v>L181</v>
      </c>
      <c r="B235" s="55" t="str">
        <f>[1]Verdrahtungsliste!$A245</f>
        <v>Kabine Re420</v>
      </c>
    </row>
    <row r="236" spans="1:2" x14ac:dyDescent="0.35">
      <c r="A236" s="72" t="str">
        <f>[1]Verdrahtungsliste!$B246</f>
        <v>L182.3</v>
      </c>
      <c r="B236" s="55" t="str">
        <f>[1]Verdrahtungsliste!$A246</f>
        <v>Kabine Re420</v>
      </c>
    </row>
    <row r="237" spans="1:2" x14ac:dyDescent="0.35">
      <c r="A237" s="72" t="str">
        <f>[1]Verdrahtungsliste!$B247</f>
        <v>L185</v>
      </c>
      <c r="B237" s="55" t="str">
        <f>[1]Verdrahtungsliste!$A247</f>
        <v>Kabine Re420</v>
      </c>
    </row>
    <row r="238" spans="1:2" x14ac:dyDescent="0.35">
      <c r="A238" s="72" t="str">
        <f>[1]Verdrahtungsliste!$B248</f>
        <v>L182.4</v>
      </c>
      <c r="B238" s="55" t="str">
        <f>[1]Verdrahtungsliste!$A248</f>
        <v>Kabine Re420</v>
      </c>
    </row>
    <row r="239" spans="1:2" x14ac:dyDescent="0.35">
      <c r="A239" s="72" t="str">
        <f>[1]Verdrahtungsliste!$B249</f>
        <v>L242.2</v>
      </c>
      <c r="B239" s="55" t="str">
        <f>[1]Verdrahtungsliste!$A249</f>
        <v>Kabine Re420</v>
      </c>
    </row>
    <row r="240" spans="1:2" x14ac:dyDescent="0.35">
      <c r="A240" s="72" t="str">
        <f>[1]Verdrahtungsliste!$B250</f>
        <v>L318a</v>
      </c>
      <c r="B240" s="55" t="str">
        <f>[1]Verdrahtungsliste!$A250</f>
        <v>Kabine Re420</v>
      </c>
    </row>
    <row r="241" spans="1:2" x14ac:dyDescent="0.35">
      <c r="A241" s="72" t="str">
        <f>[1]Verdrahtungsliste!$B251</f>
        <v>L318b</v>
      </c>
      <c r="B241" s="55" t="str">
        <f>[1]Verdrahtungsliste!$A251</f>
        <v>Kabine Re420</v>
      </c>
    </row>
    <row r="242" spans="1:2" x14ac:dyDescent="0.35">
      <c r="A242" s="72" t="str">
        <f>[1]Verdrahtungsliste!$B252</f>
        <v>L325.2</v>
      </c>
      <c r="B242" s="55" t="str">
        <f>[1]Verdrahtungsliste!$A252</f>
        <v>Kabine Re420</v>
      </c>
    </row>
    <row r="243" spans="1:2" x14ac:dyDescent="0.35">
      <c r="A243" s="72">
        <f>[1]Verdrahtungsliste!$B253</f>
        <v>0</v>
      </c>
      <c r="B243" s="55" t="str">
        <f>[1]Verdrahtungsliste!$A253</f>
        <v>Kabine Re420</v>
      </c>
    </row>
    <row r="244" spans="1:2" x14ac:dyDescent="0.35">
      <c r="A244" s="72">
        <f>[1]Verdrahtungsliste!$B254</f>
        <v>0</v>
      </c>
      <c r="B244" s="55" t="str">
        <f>[1]Verdrahtungsliste!$A254</f>
        <v>Kabine Re420</v>
      </c>
    </row>
    <row r="245" spans="1:2" x14ac:dyDescent="0.35">
      <c r="A245" s="72">
        <f>[1]Verdrahtungsliste!$B255</f>
        <v>0</v>
      </c>
      <c r="B245" s="55" t="str">
        <f>[1]Verdrahtungsliste!$A255</f>
        <v>Kabine Re420</v>
      </c>
    </row>
    <row r="246" spans="1:2" x14ac:dyDescent="0.35">
      <c r="A246" s="72">
        <f>[1]Verdrahtungsliste!$B256</f>
        <v>0</v>
      </c>
      <c r="B246" s="55" t="str">
        <f>[1]Verdrahtungsliste!$A256</f>
        <v>Kabine Re420</v>
      </c>
    </row>
    <row r="247" spans="1:2" x14ac:dyDescent="0.35">
      <c r="A247" s="72">
        <f>[1]Verdrahtungsliste!$B257</f>
        <v>0</v>
      </c>
      <c r="B247" s="55" t="str">
        <f>[1]Verdrahtungsliste!$A257</f>
        <v>Kabine Re420</v>
      </c>
    </row>
    <row r="248" spans="1:2" x14ac:dyDescent="0.35">
      <c r="A248" s="72">
        <f>[1]Verdrahtungsliste!$B258</f>
        <v>0</v>
      </c>
      <c r="B248" s="55" t="str">
        <f>[1]Verdrahtungsliste!$A258</f>
        <v>Kabine Re420</v>
      </c>
    </row>
    <row r="249" spans="1:2" x14ac:dyDescent="0.35">
      <c r="A249" s="72">
        <f>[1]Verdrahtungsliste!$B259</f>
        <v>0</v>
      </c>
      <c r="B249" s="55">
        <f>[1]Verdrahtungsliste!$A259</f>
        <v>0</v>
      </c>
    </row>
    <row r="250" spans="1:2" x14ac:dyDescent="0.35">
      <c r="A250" s="72">
        <f>[1]Verdrahtungsliste!$B260</f>
        <v>0</v>
      </c>
      <c r="B250" s="55">
        <f>[1]Verdrahtungsliste!$A260</f>
        <v>0</v>
      </c>
    </row>
    <row r="251" spans="1:2" x14ac:dyDescent="0.35">
      <c r="A251" s="72">
        <f>[1]Verdrahtungsliste!$B261</f>
        <v>0</v>
      </c>
      <c r="B251" s="55">
        <f>[1]Verdrahtungsliste!$A261</f>
        <v>0</v>
      </c>
    </row>
    <row r="252" spans="1:2" x14ac:dyDescent="0.35">
      <c r="A252" s="72">
        <f>[1]Verdrahtungsliste!$B262</f>
        <v>0</v>
      </c>
      <c r="B252" s="55">
        <f>[1]Verdrahtungsliste!$A262</f>
        <v>0</v>
      </c>
    </row>
    <row r="253" spans="1:2" x14ac:dyDescent="0.35">
      <c r="A253" s="72">
        <f>[1]Verdrahtungsliste!$B263</f>
        <v>0</v>
      </c>
      <c r="B253" s="55">
        <f>[1]Verdrahtungsliste!$A263</f>
        <v>0</v>
      </c>
    </row>
    <row r="254" spans="1:2" x14ac:dyDescent="0.35">
      <c r="A254" s="72">
        <f>[1]Verdrahtungsliste!$B264</f>
        <v>0</v>
      </c>
      <c r="B254" s="55">
        <f>[1]Verdrahtungsliste!$A264</f>
        <v>0</v>
      </c>
    </row>
    <row r="255" spans="1:2" x14ac:dyDescent="0.35">
      <c r="A255" s="72">
        <f>[1]Verdrahtungsliste!$B265</f>
        <v>0</v>
      </c>
      <c r="B255" s="55">
        <f>[1]Verdrahtungsliste!$A265</f>
        <v>0</v>
      </c>
    </row>
    <row r="256" spans="1:2" x14ac:dyDescent="0.35">
      <c r="A256" s="72">
        <f>[1]Verdrahtungsliste!$B266</f>
        <v>0</v>
      </c>
      <c r="B256" s="55">
        <f>[1]Verdrahtungsliste!$A266</f>
        <v>0</v>
      </c>
    </row>
    <row r="257" spans="1:2" x14ac:dyDescent="0.35">
      <c r="A257" s="72">
        <f>[1]Verdrahtungsliste!$B267</f>
        <v>0</v>
      </c>
      <c r="B257" s="55">
        <f>[1]Verdrahtungsliste!$A267</f>
        <v>0</v>
      </c>
    </row>
    <row r="258" spans="1:2" x14ac:dyDescent="0.35">
      <c r="A258" s="72">
        <f>[1]Verdrahtungsliste!$B268</f>
        <v>0</v>
      </c>
      <c r="B258" s="55">
        <f>[1]Verdrahtungsliste!$A268</f>
        <v>0</v>
      </c>
    </row>
    <row r="259" spans="1:2" x14ac:dyDescent="0.35">
      <c r="A259" s="72">
        <f>[1]Verdrahtungsliste!$B269</f>
        <v>0</v>
      </c>
      <c r="B259" s="55">
        <f>[1]Verdrahtungsliste!$A269</f>
        <v>0</v>
      </c>
    </row>
    <row r="260" spans="1:2" x14ac:dyDescent="0.35">
      <c r="A260" s="72">
        <f>[1]Verdrahtungsliste!$B270</f>
        <v>0</v>
      </c>
      <c r="B260" s="55">
        <f>[1]Verdrahtungsliste!$A270</f>
        <v>0</v>
      </c>
    </row>
    <row r="261" spans="1:2" x14ac:dyDescent="0.35">
      <c r="A261" s="72">
        <f>[1]Verdrahtungsliste!$B271</f>
        <v>0</v>
      </c>
      <c r="B261" s="55">
        <f>[1]Verdrahtungsliste!$A271</f>
        <v>0</v>
      </c>
    </row>
    <row r="262" spans="1:2" x14ac:dyDescent="0.35">
      <c r="A262" s="72">
        <f>[1]Verdrahtungsliste!$B272</f>
        <v>0</v>
      </c>
      <c r="B262" s="55">
        <f>[1]Verdrahtungsliste!$A272</f>
        <v>0</v>
      </c>
    </row>
    <row r="263" spans="1:2" x14ac:dyDescent="0.35">
      <c r="A263" s="72">
        <f>[1]Verdrahtungsliste!$B273</f>
        <v>0</v>
      </c>
      <c r="B263" s="55">
        <f>[1]Verdrahtungsliste!$A273</f>
        <v>0</v>
      </c>
    </row>
    <row r="264" spans="1:2" x14ac:dyDescent="0.35">
      <c r="A264" s="72">
        <f>[1]Verdrahtungsliste!$B274</f>
        <v>0</v>
      </c>
      <c r="B264" s="55">
        <f>[1]Verdrahtungsliste!$A274</f>
        <v>0</v>
      </c>
    </row>
    <row r="265" spans="1:2" x14ac:dyDescent="0.35">
      <c r="A265" s="72">
        <f>[1]Verdrahtungsliste!$B275</f>
        <v>0</v>
      </c>
      <c r="B265" s="55">
        <f>[1]Verdrahtungsliste!$A275</f>
        <v>0</v>
      </c>
    </row>
    <row r="266" spans="1:2" x14ac:dyDescent="0.35">
      <c r="A266" s="72">
        <f>[1]Verdrahtungsliste!$B276</f>
        <v>0</v>
      </c>
      <c r="B266" s="55">
        <f>[1]Verdrahtungsliste!$A276</f>
        <v>0</v>
      </c>
    </row>
    <row r="267" spans="1:2" x14ac:dyDescent="0.35">
      <c r="A267" s="72">
        <f>[1]Verdrahtungsliste!$B277</f>
        <v>0</v>
      </c>
      <c r="B267" s="55">
        <f>[1]Verdrahtungsliste!$A277</f>
        <v>0</v>
      </c>
    </row>
    <row r="268" spans="1:2" x14ac:dyDescent="0.35">
      <c r="A268" s="72">
        <f>[1]Verdrahtungsliste!$B278</f>
        <v>0</v>
      </c>
      <c r="B268" s="55">
        <f>[1]Verdrahtungsliste!$A278</f>
        <v>0</v>
      </c>
    </row>
    <row r="269" spans="1:2" x14ac:dyDescent="0.35">
      <c r="A269" s="72">
        <f>[1]Verdrahtungsliste!$B279</f>
        <v>0</v>
      </c>
      <c r="B269" s="55">
        <f>[1]Verdrahtungsliste!$A279</f>
        <v>0</v>
      </c>
    </row>
    <row r="270" spans="1:2" x14ac:dyDescent="0.35">
      <c r="A270" s="72">
        <f>[1]Verdrahtungsliste!$B280</f>
        <v>0</v>
      </c>
      <c r="B270" s="55">
        <f>[1]Verdrahtungsliste!$A280</f>
        <v>0</v>
      </c>
    </row>
    <row r="271" spans="1:2" x14ac:dyDescent="0.35">
      <c r="A271" s="72">
        <f>[1]Verdrahtungsliste!$B281</f>
        <v>0</v>
      </c>
      <c r="B271" s="55">
        <f>[1]Verdrahtungsliste!$A281</f>
        <v>0</v>
      </c>
    </row>
    <row r="272" spans="1:2" x14ac:dyDescent="0.35">
      <c r="A272" s="72">
        <f>[1]Verdrahtungsliste!$B282</f>
        <v>0</v>
      </c>
      <c r="B272" s="55">
        <f>[1]Verdrahtungsliste!$A282</f>
        <v>0</v>
      </c>
    </row>
    <row r="273" spans="1:2" x14ac:dyDescent="0.35">
      <c r="A273" s="72">
        <f>[1]Verdrahtungsliste!$B283</f>
        <v>0</v>
      </c>
      <c r="B273" s="55">
        <f>[1]Verdrahtungsliste!$A283</f>
        <v>0</v>
      </c>
    </row>
    <row r="274" spans="1:2" x14ac:dyDescent="0.35">
      <c r="A274" s="72">
        <f>[1]Verdrahtungsliste!$B284</f>
        <v>0</v>
      </c>
      <c r="B274" s="55">
        <f>[1]Verdrahtungsliste!$A284</f>
        <v>0</v>
      </c>
    </row>
    <row r="275" spans="1:2" x14ac:dyDescent="0.35">
      <c r="A275" s="72">
        <f>[1]Verdrahtungsliste!$B285</f>
        <v>0</v>
      </c>
      <c r="B275" s="55">
        <f>[1]Verdrahtungsliste!$A285</f>
        <v>0</v>
      </c>
    </row>
    <row r="276" spans="1:2" x14ac:dyDescent="0.35">
      <c r="A276" s="72">
        <f>[1]Verdrahtungsliste!$B286</f>
        <v>0</v>
      </c>
      <c r="B276" s="55">
        <f>[1]Verdrahtungsliste!$A286</f>
        <v>0</v>
      </c>
    </row>
    <row r="277" spans="1:2" x14ac:dyDescent="0.35">
      <c r="A277" s="72">
        <f>[1]Verdrahtungsliste!$B287</f>
        <v>0</v>
      </c>
      <c r="B277" s="55">
        <f>[1]Verdrahtungsliste!$A287</f>
        <v>0</v>
      </c>
    </row>
    <row r="278" spans="1:2" x14ac:dyDescent="0.35">
      <c r="A278" s="72">
        <f>[1]Verdrahtungsliste!$B288</f>
        <v>0</v>
      </c>
      <c r="B278" s="55">
        <f>[1]Verdrahtungsliste!$A288</f>
        <v>0</v>
      </c>
    </row>
    <row r="279" spans="1:2" x14ac:dyDescent="0.35">
      <c r="A279" s="72">
        <f>[1]Verdrahtungsliste!$B289</f>
        <v>0</v>
      </c>
      <c r="B279" s="55">
        <f>[1]Verdrahtungsliste!$A289</f>
        <v>0</v>
      </c>
    </row>
    <row r="280" spans="1:2" x14ac:dyDescent="0.35">
      <c r="A280" s="72">
        <f>[1]Verdrahtungsliste!$B290</f>
        <v>0</v>
      </c>
      <c r="B280" s="55">
        <f>[1]Verdrahtungsliste!$A290</f>
        <v>0</v>
      </c>
    </row>
    <row r="281" spans="1:2" x14ac:dyDescent="0.35">
      <c r="A281" s="72">
        <f>[1]Verdrahtungsliste!$B291</f>
        <v>0</v>
      </c>
      <c r="B281" s="55">
        <f>[1]Verdrahtungsliste!$A291</f>
        <v>0</v>
      </c>
    </row>
    <row r="282" spans="1:2" x14ac:dyDescent="0.35">
      <c r="A282" s="72">
        <f>[1]Verdrahtungsliste!$B292</f>
        <v>0</v>
      </c>
      <c r="B282" s="55">
        <f>[1]Verdrahtungsliste!$A292</f>
        <v>0</v>
      </c>
    </row>
    <row r="283" spans="1:2" x14ac:dyDescent="0.35">
      <c r="A283" s="72">
        <f>[1]Verdrahtungsliste!$B293</f>
        <v>0</v>
      </c>
      <c r="B283" s="55">
        <f>[1]Verdrahtungsliste!$A293</f>
        <v>0</v>
      </c>
    </row>
    <row r="284" spans="1:2" x14ac:dyDescent="0.35">
      <c r="A284" s="72">
        <f>[1]Verdrahtungsliste!$B294</f>
        <v>0</v>
      </c>
      <c r="B284" s="55">
        <f>[1]Verdrahtungsliste!$A294</f>
        <v>0</v>
      </c>
    </row>
    <row r="285" spans="1:2" x14ac:dyDescent="0.35">
      <c r="A285" s="72">
        <f>[1]Verdrahtungsliste!$B295</f>
        <v>0</v>
      </c>
      <c r="B285" s="55">
        <f>[1]Verdrahtungsliste!$A295</f>
        <v>0</v>
      </c>
    </row>
    <row r="286" spans="1:2" x14ac:dyDescent="0.35">
      <c r="A286" s="72">
        <f>[1]Verdrahtungsliste!$B296</f>
        <v>0</v>
      </c>
      <c r="B286" s="55">
        <f>[1]Verdrahtungsliste!$A296</f>
        <v>0</v>
      </c>
    </row>
    <row r="287" spans="1:2" x14ac:dyDescent="0.35">
      <c r="A287" s="72">
        <f>[1]Verdrahtungsliste!$B297</f>
        <v>0</v>
      </c>
      <c r="B287" s="55">
        <f>[1]Verdrahtungsliste!$A297</f>
        <v>0</v>
      </c>
    </row>
    <row r="288" spans="1:2" x14ac:dyDescent="0.35">
      <c r="A288" s="72">
        <f>[1]Verdrahtungsliste!$B298</f>
        <v>0</v>
      </c>
      <c r="B288" s="55">
        <f>[1]Verdrahtungsliste!$A298</f>
        <v>0</v>
      </c>
    </row>
    <row r="289" spans="1:2" x14ac:dyDescent="0.35">
      <c r="A289" s="72">
        <f>[1]Verdrahtungsliste!$B299</f>
        <v>0</v>
      </c>
      <c r="B289" s="55">
        <f>[1]Verdrahtungsliste!$A299</f>
        <v>0</v>
      </c>
    </row>
    <row r="290" spans="1:2" x14ac:dyDescent="0.35">
      <c r="A290" s="72">
        <f>[1]Verdrahtungsliste!$B300</f>
        <v>0</v>
      </c>
      <c r="B290" s="55">
        <f>[1]Verdrahtungsliste!$A300</f>
        <v>0</v>
      </c>
    </row>
    <row r="291" spans="1:2" x14ac:dyDescent="0.35">
      <c r="A291" s="72">
        <f>[1]Verdrahtungsliste!$B301</f>
        <v>0</v>
      </c>
      <c r="B291" s="55">
        <f>[1]Verdrahtungsliste!$A301</f>
        <v>0</v>
      </c>
    </row>
    <row r="292" spans="1:2" x14ac:dyDescent="0.35">
      <c r="A292" s="72">
        <f>[1]Verdrahtungsliste!$B302</f>
        <v>0</v>
      </c>
      <c r="B292" s="55">
        <f>[1]Verdrahtungsliste!$A302</f>
        <v>0</v>
      </c>
    </row>
    <row r="293" spans="1:2" x14ac:dyDescent="0.35">
      <c r="A293" s="72">
        <f>[1]Verdrahtungsliste!$B303</f>
        <v>0</v>
      </c>
      <c r="B293" s="55">
        <f>[1]Verdrahtungsliste!$A303</f>
        <v>0</v>
      </c>
    </row>
    <row r="294" spans="1:2" x14ac:dyDescent="0.35">
      <c r="A294" s="72">
        <f>[1]Verdrahtungsliste!$B304</f>
        <v>0</v>
      </c>
      <c r="B294" s="55">
        <f>[1]Verdrahtungsliste!$A304</f>
        <v>0</v>
      </c>
    </row>
    <row r="295" spans="1:2" x14ac:dyDescent="0.35">
      <c r="A295" s="72">
        <f>[1]Verdrahtungsliste!$B305</f>
        <v>0</v>
      </c>
      <c r="B295" s="55">
        <f>[1]Verdrahtungsliste!$A305</f>
        <v>0</v>
      </c>
    </row>
    <row r="296" spans="1:2" x14ac:dyDescent="0.35">
      <c r="A296" s="72">
        <f>[1]Verdrahtungsliste!$B306</f>
        <v>0</v>
      </c>
      <c r="B296" s="55">
        <f>[1]Verdrahtungsliste!$A306</f>
        <v>0</v>
      </c>
    </row>
    <row r="297" spans="1:2" x14ac:dyDescent="0.35">
      <c r="A297" s="72">
        <f>[1]Verdrahtungsliste!$B307</f>
        <v>0</v>
      </c>
      <c r="B297" s="55">
        <f>[1]Verdrahtungsliste!$A307</f>
        <v>0</v>
      </c>
    </row>
    <row r="298" spans="1:2" x14ac:dyDescent="0.35">
      <c r="A298" s="72">
        <f>[1]Verdrahtungsliste!$B308</f>
        <v>0</v>
      </c>
      <c r="B298" s="55">
        <f>[1]Verdrahtungsliste!$A308</f>
        <v>0</v>
      </c>
    </row>
    <row r="299" spans="1:2" x14ac:dyDescent="0.35">
      <c r="A299" s="72">
        <f>[1]Verdrahtungsliste!$B309</f>
        <v>0</v>
      </c>
      <c r="B299" s="55">
        <f>[1]Verdrahtungsliste!$A309</f>
        <v>0</v>
      </c>
    </row>
    <row r="300" spans="1:2" x14ac:dyDescent="0.35">
      <c r="A300" s="72">
        <f>[1]Verdrahtungsliste!$B310</f>
        <v>0</v>
      </c>
      <c r="B300" s="55">
        <f>[1]Verdrahtungsliste!$A310</f>
        <v>0</v>
      </c>
    </row>
    <row r="301" spans="1:2" x14ac:dyDescent="0.35">
      <c r="A301" s="72">
        <f>[1]Verdrahtungsliste!$B311</f>
        <v>0</v>
      </c>
      <c r="B301" s="55">
        <f>[1]Verdrahtungsliste!$A311</f>
        <v>0</v>
      </c>
    </row>
    <row r="302" spans="1:2" x14ac:dyDescent="0.35">
      <c r="A302" s="72">
        <f>[1]Verdrahtungsliste!$B312</f>
        <v>0</v>
      </c>
      <c r="B302" s="55">
        <f>[1]Verdrahtungsliste!$A312</f>
        <v>0</v>
      </c>
    </row>
    <row r="303" spans="1:2" x14ac:dyDescent="0.35">
      <c r="A303" s="72">
        <f>[1]Verdrahtungsliste!$B313</f>
        <v>0</v>
      </c>
      <c r="B303" s="55">
        <f>[1]Verdrahtungsliste!$A313</f>
        <v>0</v>
      </c>
    </row>
    <row r="304" spans="1:2" x14ac:dyDescent="0.35">
      <c r="A304" s="72">
        <f>[1]Verdrahtungsliste!$B314</f>
        <v>0</v>
      </c>
      <c r="B304" s="55">
        <f>[1]Verdrahtungsliste!$A314</f>
        <v>0</v>
      </c>
    </row>
    <row r="305" spans="1:2" x14ac:dyDescent="0.35">
      <c r="A305" s="72">
        <f>[1]Verdrahtungsliste!$B315</f>
        <v>0</v>
      </c>
      <c r="B305" s="55">
        <f>[1]Verdrahtungsliste!$A315</f>
        <v>0</v>
      </c>
    </row>
    <row r="306" spans="1:2" x14ac:dyDescent="0.35">
      <c r="B306" s="55">
        <f>[1]Verdrahtungsliste!$A316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73" workbookViewId="0">
      <selection activeCell="B58" sqref="B58"/>
    </sheetView>
  </sheetViews>
  <sheetFormatPr baseColWidth="10" defaultColWidth="10.83203125" defaultRowHeight="15.5" x14ac:dyDescent="0.35"/>
  <cols>
    <col min="1" max="1" width="10.83203125" style="55"/>
    <col min="2" max="2" width="30.6640625" style="55" bestFit="1" customWidth="1"/>
    <col min="3" max="3" width="27.83203125" style="55" bestFit="1" customWidth="1"/>
    <col min="4" max="4" width="14.1640625" style="55" customWidth="1"/>
    <col min="5" max="8" width="10.83203125" style="55"/>
    <col min="9" max="9" width="20.6640625" style="55" customWidth="1"/>
    <col min="10" max="16384" width="10.83203125" style="55"/>
  </cols>
  <sheetData>
    <row r="1" spans="1:11" x14ac:dyDescent="0.35">
      <c r="B1" s="56" t="s">
        <v>652</v>
      </c>
      <c r="C1" s="56" t="s">
        <v>653</v>
      </c>
      <c r="D1" s="56" t="s">
        <v>655</v>
      </c>
      <c r="E1" s="56" t="s">
        <v>656</v>
      </c>
      <c r="F1" s="56" t="s">
        <v>657</v>
      </c>
      <c r="G1" s="56" t="s">
        <v>654</v>
      </c>
      <c r="H1" s="56" t="s">
        <v>729</v>
      </c>
      <c r="I1" s="56" t="s">
        <v>730</v>
      </c>
      <c r="J1" s="56" t="s">
        <v>731</v>
      </c>
    </row>
    <row r="2" spans="1:11" x14ac:dyDescent="0.35">
      <c r="B2" s="55" t="s">
        <v>644</v>
      </c>
      <c r="C2" s="55" t="s">
        <v>645</v>
      </c>
      <c r="D2" s="55" t="s">
        <v>646</v>
      </c>
      <c r="E2" s="55" t="s">
        <v>647</v>
      </c>
      <c r="F2" s="55" t="s">
        <v>651</v>
      </c>
      <c r="G2" s="55" t="s">
        <v>650</v>
      </c>
      <c r="H2" s="56" t="s">
        <v>732</v>
      </c>
      <c r="I2" s="56" t="s">
        <v>733</v>
      </c>
      <c r="J2" s="56" t="s">
        <v>734</v>
      </c>
    </row>
    <row r="3" spans="1:11" x14ac:dyDescent="0.35">
      <c r="B3" s="55" t="s">
        <v>648</v>
      </c>
      <c r="C3" s="55" t="s">
        <v>645</v>
      </c>
      <c r="D3" s="55" t="s">
        <v>649</v>
      </c>
      <c r="E3" s="55" t="s">
        <v>647</v>
      </c>
      <c r="F3" s="55" t="s">
        <v>651</v>
      </c>
      <c r="G3" s="55" t="s">
        <v>650</v>
      </c>
    </row>
    <row r="5" spans="1:11" s="56" customFormat="1" x14ac:dyDescent="0.35">
      <c r="A5" s="56" t="s">
        <v>792</v>
      </c>
      <c r="B5" s="59" t="s">
        <v>0</v>
      </c>
      <c r="C5" s="59" t="s">
        <v>668</v>
      </c>
      <c r="D5" s="59" t="s">
        <v>665</v>
      </c>
      <c r="E5" s="59" t="s">
        <v>655</v>
      </c>
      <c r="F5" s="59" t="s">
        <v>656</v>
      </c>
      <c r="G5" s="59" t="s">
        <v>674</v>
      </c>
      <c r="H5" s="59" t="s">
        <v>666</v>
      </c>
      <c r="I5" s="59" t="s">
        <v>794</v>
      </c>
      <c r="J5" s="59" t="s">
        <v>667</v>
      </c>
      <c r="K5" s="59"/>
    </row>
    <row r="6" spans="1:11" x14ac:dyDescent="0.35">
      <c r="A6" s="70" t="s">
        <v>404</v>
      </c>
      <c r="B6" s="58" t="s">
        <v>612</v>
      </c>
      <c r="C6" s="58"/>
      <c r="D6" s="58" t="s">
        <v>659</v>
      </c>
      <c r="E6" s="58" t="s">
        <v>660</v>
      </c>
      <c r="F6" s="58">
        <v>40</v>
      </c>
      <c r="G6" s="58" t="s">
        <v>673</v>
      </c>
      <c r="H6" s="58" t="s">
        <v>662</v>
      </c>
      <c r="I6" s="58" t="s">
        <v>771</v>
      </c>
      <c r="J6" s="58"/>
      <c r="K6" s="58"/>
    </row>
    <row r="7" spans="1:11" x14ac:dyDescent="0.35">
      <c r="A7" s="69"/>
      <c r="B7" s="58" t="s">
        <v>624</v>
      </c>
      <c r="C7" s="58"/>
      <c r="D7" s="58" t="s">
        <v>659</v>
      </c>
      <c r="E7" s="58"/>
      <c r="F7" s="58"/>
      <c r="G7" s="58"/>
      <c r="H7" s="58" t="s">
        <v>662</v>
      </c>
      <c r="J7" s="58" t="s">
        <v>740</v>
      </c>
      <c r="K7" s="58"/>
    </row>
    <row r="8" spans="1:11" x14ac:dyDescent="0.35">
      <c r="A8" s="69"/>
      <c r="B8" s="58" t="s">
        <v>625</v>
      </c>
      <c r="C8" s="58"/>
      <c r="D8" s="58" t="s">
        <v>659</v>
      </c>
      <c r="E8" s="58"/>
      <c r="F8" s="58"/>
      <c r="G8" s="58"/>
      <c r="H8" s="58" t="s">
        <v>662</v>
      </c>
      <c r="I8" s="58"/>
      <c r="J8" s="58"/>
      <c r="K8" s="58"/>
    </row>
    <row r="9" spans="1:11" x14ac:dyDescent="0.35">
      <c r="A9" s="69"/>
      <c r="B9" s="58" t="s">
        <v>626</v>
      </c>
      <c r="C9" s="58"/>
      <c r="D9" s="58" t="s">
        <v>659</v>
      </c>
      <c r="E9" s="58"/>
      <c r="F9" s="58"/>
      <c r="G9" s="58"/>
      <c r="H9" s="58" t="s">
        <v>662</v>
      </c>
      <c r="I9" s="58"/>
      <c r="J9" s="58"/>
      <c r="K9" s="58"/>
    </row>
    <row r="10" spans="1:11" x14ac:dyDescent="0.35">
      <c r="A10" s="69"/>
      <c r="B10" s="58" t="s">
        <v>628</v>
      </c>
      <c r="C10" s="58"/>
      <c r="D10" s="58" t="s">
        <v>659</v>
      </c>
      <c r="E10" s="58"/>
      <c r="F10" s="58"/>
      <c r="G10" s="58"/>
      <c r="H10" s="58" t="s">
        <v>662</v>
      </c>
      <c r="I10" s="58"/>
      <c r="J10" s="58"/>
      <c r="K10" s="58"/>
    </row>
    <row r="11" spans="1:11" x14ac:dyDescent="0.35">
      <c r="A11" s="69"/>
      <c r="B11" s="58" t="s">
        <v>627</v>
      </c>
      <c r="C11" s="58"/>
      <c r="D11" s="58" t="s">
        <v>659</v>
      </c>
      <c r="E11" s="58"/>
      <c r="F11" s="58"/>
      <c r="G11" s="58"/>
      <c r="H11" s="58" t="s">
        <v>662</v>
      </c>
      <c r="I11" s="58"/>
      <c r="J11" s="58"/>
      <c r="K11" s="58"/>
    </row>
    <row r="12" spans="1:11" x14ac:dyDescent="0.35">
      <c r="A12" s="69"/>
      <c r="B12" s="58" t="s">
        <v>629</v>
      </c>
      <c r="C12" s="58"/>
      <c r="D12" s="58" t="s">
        <v>659</v>
      </c>
      <c r="E12" s="58"/>
      <c r="F12" s="58"/>
      <c r="G12" s="58"/>
      <c r="H12" s="58" t="s">
        <v>662</v>
      </c>
      <c r="J12" s="58" t="s">
        <v>741</v>
      </c>
      <c r="K12" s="58"/>
    </row>
    <row r="13" spans="1:11" x14ac:dyDescent="0.35">
      <c r="A13" s="55" t="s">
        <v>797</v>
      </c>
      <c r="B13" s="58" t="s">
        <v>623</v>
      </c>
      <c r="C13" s="58" t="s">
        <v>663</v>
      </c>
      <c r="D13" s="58" t="s">
        <v>659</v>
      </c>
      <c r="E13" s="58"/>
      <c r="F13" s="58" t="s">
        <v>682</v>
      </c>
      <c r="G13" s="58" t="s">
        <v>661</v>
      </c>
      <c r="H13" s="58" t="s">
        <v>662</v>
      </c>
      <c r="I13" s="58" t="s">
        <v>745</v>
      </c>
      <c r="J13" s="58"/>
      <c r="K13" s="58"/>
    </row>
    <row r="14" spans="1:11" x14ac:dyDescent="0.35">
      <c r="A14" s="69"/>
      <c r="B14" s="58" t="s">
        <v>623</v>
      </c>
      <c r="C14" s="58" t="s">
        <v>112</v>
      </c>
      <c r="D14" s="58" t="s">
        <v>659</v>
      </c>
      <c r="E14" s="58"/>
      <c r="F14" s="58" t="s">
        <v>682</v>
      </c>
      <c r="G14" s="58" t="s">
        <v>675</v>
      </c>
      <c r="H14" s="58" t="s">
        <v>662</v>
      </c>
      <c r="I14" s="58" t="s">
        <v>746</v>
      </c>
      <c r="J14" s="58"/>
      <c r="K14" s="58"/>
    </row>
    <row r="15" spans="1:11" x14ac:dyDescent="0.35">
      <c r="A15" s="55" t="s">
        <v>798</v>
      </c>
      <c r="B15" s="58" t="s">
        <v>623</v>
      </c>
      <c r="C15" s="58" t="s">
        <v>664</v>
      </c>
      <c r="D15" s="58" t="s">
        <v>659</v>
      </c>
      <c r="E15" s="58"/>
      <c r="F15" s="58" t="s">
        <v>683</v>
      </c>
      <c r="G15" s="58" t="s">
        <v>661</v>
      </c>
      <c r="H15" s="58" t="s">
        <v>662</v>
      </c>
      <c r="I15" s="58" t="s">
        <v>747</v>
      </c>
      <c r="J15" s="58"/>
      <c r="K15" s="58"/>
    </row>
    <row r="16" spans="1:11" x14ac:dyDescent="0.35">
      <c r="A16" s="71"/>
      <c r="B16" s="58" t="s">
        <v>630</v>
      </c>
      <c r="C16" s="60" t="s">
        <v>709</v>
      </c>
      <c r="D16" s="58" t="s">
        <v>659</v>
      </c>
      <c r="E16" s="58" t="s">
        <v>672</v>
      </c>
      <c r="F16" s="58" t="s">
        <v>676</v>
      </c>
      <c r="G16" s="58" t="s">
        <v>687</v>
      </c>
      <c r="H16" s="58" t="s">
        <v>662</v>
      </c>
      <c r="I16" s="58" t="s">
        <v>748</v>
      </c>
      <c r="J16" s="58"/>
      <c r="K16" s="58"/>
    </row>
    <row r="17" spans="1:11" x14ac:dyDescent="0.35">
      <c r="A17" s="71"/>
      <c r="B17" s="58" t="s">
        <v>630</v>
      </c>
      <c r="C17" s="60" t="s">
        <v>708</v>
      </c>
      <c r="D17" s="58" t="s">
        <v>659</v>
      </c>
      <c r="E17" s="58" t="s">
        <v>672</v>
      </c>
      <c r="F17" s="58" t="s">
        <v>677</v>
      </c>
      <c r="G17" s="58" t="s">
        <v>687</v>
      </c>
      <c r="H17" s="58" t="s">
        <v>662</v>
      </c>
      <c r="I17" s="58" t="s">
        <v>749</v>
      </c>
      <c r="J17" s="58"/>
      <c r="K17" s="58"/>
    </row>
    <row r="18" spans="1:11" x14ac:dyDescent="0.35">
      <c r="A18" s="71"/>
      <c r="B18" s="58" t="s">
        <v>630</v>
      </c>
      <c r="C18" s="60" t="s">
        <v>707</v>
      </c>
      <c r="D18" s="58" t="s">
        <v>659</v>
      </c>
      <c r="E18" s="58" t="s">
        <v>672</v>
      </c>
      <c r="F18" s="58" t="s">
        <v>678</v>
      </c>
      <c r="G18" s="58" t="s">
        <v>687</v>
      </c>
      <c r="H18" s="58" t="s">
        <v>662</v>
      </c>
      <c r="I18" s="58" t="s">
        <v>750</v>
      </c>
      <c r="J18" s="58"/>
      <c r="K18" s="58"/>
    </row>
    <row r="19" spans="1:11" x14ac:dyDescent="0.35">
      <c r="A19" s="71"/>
      <c r="B19" s="58" t="s">
        <v>630</v>
      </c>
      <c r="C19" s="60" t="s">
        <v>669</v>
      </c>
      <c r="D19" s="58" t="s">
        <v>659</v>
      </c>
      <c r="E19" s="58" t="s">
        <v>672</v>
      </c>
      <c r="F19" s="58" t="s">
        <v>679</v>
      </c>
      <c r="G19" s="58" t="s">
        <v>687</v>
      </c>
      <c r="H19" s="58" t="s">
        <v>662</v>
      </c>
      <c r="I19" s="58" t="s">
        <v>751</v>
      </c>
      <c r="J19" s="58"/>
      <c r="K19" s="58"/>
    </row>
    <row r="20" spans="1:11" x14ac:dyDescent="0.35">
      <c r="A20" s="71"/>
      <c r="B20" s="58" t="s">
        <v>630</v>
      </c>
      <c r="C20" s="60" t="s">
        <v>670</v>
      </c>
      <c r="D20" s="58" t="s">
        <v>659</v>
      </c>
      <c r="E20" s="58" t="s">
        <v>672</v>
      </c>
      <c r="F20" s="58" t="s">
        <v>680</v>
      </c>
      <c r="G20" s="58" t="s">
        <v>687</v>
      </c>
      <c r="H20" s="58" t="s">
        <v>662</v>
      </c>
      <c r="I20" s="58" t="s">
        <v>752</v>
      </c>
      <c r="J20" s="58"/>
      <c r="K20" s="58"/>
    </row>
    <row r="21" spans="1:11" x14ac:dyDescent="0.35">
      <c r="A21" s="71"/>
      <c r="B21" s="58" t="s">
        <v>630</v>
      </c>
      <c r="C21" s="60" t="s">
        <v>671</v>
      </c>
      <c r="D21" s="58" t="s">
        <v>659</v>
      </c>
      <c r="E21" s="58" t="s">
        <v>672</v>
      </c>
      <c r="F21" s="58" t="s">
        <v>681</v>
      </c>
      <c r="G21" s="58" t="s">
        <v>687</v>
      </c>
      <c r="H21" s="58" t="s">
        <v>662</v>
      </c>
      <c r="I21" s="58" t="s">
        <v>753</v>
      </c>
      <c r="J21" s="58"/>
      <c r="K21" s="58"/>
    </row>
    <row r="22" spans="1:11" x14ac:dyDescent="0.35">
      <c r="A22" s="71"/>
      <c r="B22" s="58" t="s">
        <v>630</v>
      </c>
      <c r="C22" s="58" t="s">
        <v>706</v>
      </c>
      <c r="D22" s="58" t="s">
        <v>659</v>
      </c>
      <c r="E22" s="58" t="s">
        <v>672</v>
      </c>
      <c r="F22" s="58" t="s">
        <v>684</v>
      </c>
      <c r="G22" s="58" t="s">
        <v>687</v>
      </c>
      <c r="H22" s="58" t="s">
        <v>662</v>
      </c>
      <c r="I22" s="58" t="s">
        <v>754</v>
      </c>
      <c r="J22" s="58"/>
      <c r="K22" s="58"/>
    </row>
    <row r="23" spans="1:11" x14ac:dyDescent="0.35">
      <c r="A23" s="71"/>
      <c r="B23" s="58" t="s">
        <v>630</v>
      </c>
      <c r="C23" s="58" t="s">
        <v>704</v>
      </c>
      <c r="D23" s="58" t="s">
        <v>659</v>
      </c>
      <c r="E23" s="58" t="s">
        <v>672</v>
      </c>
      <c r="F23" s="58" t="s">
        <v>685</v>
      </c>
      <c r="G23" s="58" t="s">
        <v>687</v>
      </c>
      <c r="H23" s="58" t="s">
        <v>662</v>
      </c>
      <c r="I23" s="58" t="s">
        <v>755</v>
      </c>
      <c r="J23" s="58"/>
      <c r="K23" s="58"/>
    </row>
    <row r="24" spans="1:11" x14ac:dyDescent="0.35">
      <c r="A24" s="71"/>
      <c r="B24" s="58" t="s">
        <v>630</v>
      </c>
      <c r="C24" s="58" t="s">
        <v>705</v>
      </c>
      <c r="D24" s="58" t="s">
        <v>659</v>
      </c>
      <c r="E24" s="58" t="s">
        <v>672</v>
      </c>
      <c r="F24" s="58" t="s">
        <v>686</v>
      </c>
      <c r="G24" s="58" t="s">
        <v>687</v>
      </c>
      <c r="H24" s="58" t="s">
        <v>662</v>
      </c>
      <c r="I24" s="58" t="s">
        <v>756</v>
      </c>
      <c r="J24" s="58"/>
      <c r="K24" s="58"/>
    </row>
    <row r="25" spans="1:11" x14ac:dyDescent="0.35">
      <c r="A25" s="55" t="s">
        <v>799</v>
      </c>
      <c r="B25" s="58" t="s">
        <v>631</v>
      </c>
      <c r="C25" s="58" t="s">
        <v>688</v>
      </c>
      <c r="D25" s="58" t="s">
        <v>659</v>
      </c>
      <c r="E25" s="58" t="s">
        <v>672</v>
      </c>
      <c r="F25" s="58" t="s">
        <v>691</v>
      </c>
      <c r="G25" s="58" t="s">
        <v>661</v>
      </c>
      <c r="H25" s="58" t="s">
        <v>662</v>
      </c>
      <c r="I25" s="58" t="s">
        <v>757</v>
      </c>
      <c r="K25" s="60"/>
    </row>
    <row r="26" spans="1:11" x14ac:dyDescent="0.35">
      <c r="A26" s="69"/>
      <c r="B26" s="58" t="s">
        <v>631</v>
      </c>
      <c r="C26" s="58" t="s">
        <v>689</v>
      </c>
      <c r="D26" s="58" t="s">
        <v>659</v>
      </c>
      <c r="E26" s="58" t="s">
        <v>672</v>
      </c>
      <c r="F26" s="58" t="s">
        <v>692</v>
      </c>
      <c r="G26" s="58" t="s">
        <v>675</v>
      </c>
      <c r="H26" s="58" t="s">
        <v>662</v>
      </c>
      <c r="I26" s="60" t="s">
        <v>795</v>
      </c>
      <c r="J26" s="60" t="s">
        <v>742</v>
      </c>
    </row>
    <row r="27" spans="1:11" x14ac:dyDescent="0.35">
      <c r="A27" s="55" t="s">
        <v>800</v>
      </c>
      <c r="B27" s="58" t="s">
        <v>631</v>
      </c>
      <c r="C27" s="58" t="s">
        <v>690</v>
      </c>
      <c r="D27" s="58" t="s">
        <v>659</v>
      </c>
      <c r="E27" s="58" t="s">
        <v>672</v>
      </c>
      <c r="F27" s="58" t="s">
        <v>692</v>
      </c>
      <c r="G27" s="58" t="s">
        <v>661</v>
      </c>
      <c r="H27" s="58" t="s">
        <v>662</v>
      </c>
      <c r="I27" s="58" t="s">
        <v>758</v>
      </c>
      <c r="J27" s="58"/>
      <c r="K27" s="58"/>
    </row>
    <row r="28" spans="1:11" x14ac:dyDescent="0.35">
      <c r="A28" s="69"/>
      <c r="B28" s="58" t="s">
        <v>632</v>
      </c>
      <c r="C28" s="58" t="s">
        <v>693</v>
      </c>
      <c r="D28" s="58" t="s">
        <v>659</v>
      </c>
      <c r="E28" s="58" t="s">
        <v>697</v>
      </c>
      <c r="F28" s="58" t="s">
        <v>695</v>
      </c>
      <c r="G28" s="58" t="s">
        <v>696</v>
      </c>
      <c r="H28" s="58" t="s">
        <v>662</v>
      </c>
      <c r="I28" s="58" t="s">
        <v>772</v>
      </c>
      <c r="J28" s="58"/>
      <c r="K28" s="58"/>
    </row>
    <row r="29" spans="1:11" x14ac:dyDescent="0.35">
      <c r="A29" s="55" t="s">
        <v>358</v>
      </c>
      <c r="B29" s="58" t="s">
        <v>632</v>
      </c>
      <c r="C29" s="58" t="s">
        <v>694</v>
      </c>
      <c r="D29" s="58" t="s">
        <v>659</v>
      </c>
      <c r="E29" s="58" t="s">
        <v>697</v>
      </c>
      <c r="F29" s="58" t="s">
        <v>695</v>
      </c>
      <c r="G29" s="58" t="s">
        <v>698</v>
      </c>
      <c r="H29" s="58" t="s">
        <v>662</v>
      </c>
      <c r="I29" s="58" t="s">
        <v>773</v>
      </c>
      <c r="J29" s="58"/>
      <c r="K29" s="58"/>
    </row>
    <row r="30" spans="1:11" x14ac:dyDescent="0.35">
      <c r="A30" s="70" t="s">
        <v>804</v>
      </c>
      <c r="B30" s="58" t="s">
        <v>633</v>
      </c>
      <c r="C30" s="58" t="s">
        <v>703</v>
      </c>
      <c r="D30" s="58" t="s">
        <v>659</v>
      </c>
      <c r="E30" s="58" t="s">
        <v>672</v>
      </c>
      <c r="F30" s="58" t="s">
        <v>699</v>
      </c>
      <c r="G30" s="58" t="s">
        <v>673</v>
      </c>
      <c r="H30" s="58" t="s">
        <v>662</v>
      </c>
      <c r="I30" s="58" t="s">
        <v>784</v>
      </c>
      <c r="J30" s="58"/>
      <c r="K30" s="58"/>
    </row>
    <row r="31" spans="1:11" x14ac:dyDescent="0.35">
      <c r="A31" s="70" t="s">
        <v>375</v>
      </c>
      <c r="B31" s="58" t="s">
        <v>633</v>
      </c>
      <c r="C31" s="58" t="s">
        <v>702</v>
      </c>
      <c r="D31" s="58" t="s">
        <v>659</v>
      </c>
      <c r="E31" s="58" t="s">
        <v>672</v>
      </c>
      <c r="F31" s="58" t="s">
        <v>700</v>
      </c>
      <c r="G31" s="58" t="s">
        <v>673</v>
      </c>
      <c r="H31" s="58" t="s">
        <v>662</v>
      </c>
      <c r="I31" s="58" t="s">
        <v>785</v>
      </c>
      <c r="J31" s="58"/>
      <c r="K31" s="58"/>
    </row>
    <row r="32" spans="1:11" x14ac:dyDescent="0.35">
      <c r="A32" s="70" t="s">
        <v>805</v>
      </c>
      <c r="B32" s="58" t="s">
        <v>633</v>
      </c>
      <c r="C32" s="60" t="s">
        <v>710</v>
      </c>
      <c r="D32" s="58" t="s">
        <v>659</v>
      </c>
      <c r="E32" s="58" t="s">
        <v>672</v>
      </c>
      <c r="F32" s="58" t="s">
        <v>711</v>
      </c>
      <c r="G32" s="58" t="s">
        <v>673</v>
      </c>
      <c r="H32" s="58" t="s">
        <v>662</v>
      </c>
      <c r="I32" s="58" t="s">
        <v>786</v>
      </c>
      <c r="J32" s="58"/>
      <c r="K32" s="58"/>
    </row>
    <row r="33" spans="1:11" x14ac:dyDescent="0.35">
      <c r="A33" s="70" t="s">
        <v>376</v>
      </c>
      <c r="B33" s="58" t="s">
        <v>633</v>
      </c>
      <c r="C33" s="58" t="s">
        <v>701</v>
      </c>
      <c r="D33" s="58" t="s">
        <v>659</v>
      </c>
      <c r="E33" s="58" t="s">
        <v>672</v>
      </c>
      <c r="F33" s="58" t="s">
        <v>712</v>
      </c>
      <c r="G33" s="58" t="s">
        <v>673</v>
      </c>
      <c r="H33" s="58" t="s">
        <v>662</v>
      </c>
      <c r="I33" s="58" t="s">
        <v>787</v>
      </c>
      <c r="J33" s="58"/>
      <c r="K33" s="58"/>
    </row>
    <row r="34" spans="1:11" x14ac:dyDescent="0.35">
      <c r="A34" s="70" t="s">
        <v>806</v>
      </c>
      <c r="B34" s="58" t="s">
        <v>633</v>
      </c>
      <c r="C34" s="58" t="s">
        <v>713</v>
      </c>
      <c r="D34" s="58" t="s">
        <v>659</v>
      </c>
      <c r="E34" s="58" t="s">
        <v>672</v>
      </c>
      <c r="F34" s="58" t="s">
        <v>714</v>
      </c>
      <c r="G34" s="58" t="s">
        <v>673</v>
      </c>
      <c r="H34" s="58" t="s">
        <v>662</v>
      </c>
      <c r="I34" s="58" t="s">
        <v>788</v>
      </c>
      <c r="J34" s="58"/>
      <c r="K34" s="58"/>
    </row>
    <row r="35" spans="1:11" x14ac:dyDescent="0.35">
      <c r="A35" s="70" t="s">
        <v>377</v>
      </c>
      <c r="B35" s="58" t="s">
        <v>633</v>
      </c>
      <c r="C35" s="58" t="s">
        <v>715</v>
      </c>
      <c r="D35" s="58" t="s">
        <v>659</v>
      </c>
      <c r="E35" s="58" t="s">
        <v>672</v>
      </c>
      <c r="F35" s="58" t="s">
        <v>716</v>
      </c>
      <c r="G35" s="58" t="s">
        <v>673</v>
      </c>
      <c r="H35" s="58" t="s">
        <v>662</v>
      </c>
      <c r="I35" s="58" t="s">
        <v>789</v>
      </c>
      <c r="J35" s="58"/>
      <c r="K35" s="58"/>
    </row>
    <row r="36" spans="1:11" x14ac:dyDescent="0.35">
      <c r="A36" s="70" t="s">
        <v>378</v>
      </c>
      <c r="B36" s="58" t="s">
        <v>634</v>
      </c>
      <c r="C36" s="58" t="s">
        <v>718</v>
      </c>
      <c r="D36" s="58" t="s">
        <v>659</v>
      </c>
      <c r="E36" s="58" t="s">
        <v>672</v>
      </c>
      <c r="F36" s="58" t="s">
        <v>717</v>
      </c>
      <c r="G36" s="58" t="s">
        <v>673</v>
      </c>
      <c r="H36" s="58" t="s">
        <v>662</v>
      </c>
      <c r="I36" s="58" t="s">
        <v>790</v>
      </c>
      <c r="J36" s="58"/>
      <c r="K36" s="58"/>
    </row>
    <row r="37" spans="1:11" x14ac:dyDescent="0.35">
      <c r="A37" s="55" t="s">
        <v>373</v>
      </c>
      <c r="B37" s="58" t="s">
        <v>634</v>
      </c>
      <c r="C37" s="58" t="s">
        <v>14</v>
      </c>
      <c r="D37" s="58" t="s">
        <v>659</v>
      </c>
      <c r="E37" s="58" t="s">
        <v>672</v>
      </c>
      <c r="F37" s="58" t="s">
        <v>719</v>
      </c>
      <c r="G37" s="58" t="s">
        <v>673</v>
      </c>
      <c r="H37" s="58" t="s">
        <v>662</v>
      </c>
      <c r="I37" s="58" t="s">
        <v>791</v>
      </c>
      <c r="J37" s="58"/>
      <c r="K37" s="58"/>
    </row>
    <row r="38" spans="1:11" x14ac:dyDescent="0.35">
      <c r="A38" s="55" t="s">
        <v>363</v>
      </c>
      <c r="B38" s="58" t="s">
        <v>8</v>
      </c>
      <c r="C38" s="58"/>
      <c r="D38" s="58" t="s">
        <v>659</v>
      </c>
      <c r="E38" s="58" t="s">
        <v>672</v>
      </c>
      <c r="F38" s="58" t="s">
        <v>720</v>
      </c>
      <c r="G38" s="58" t="s">
        <v>673</v>
      </c>
      <c r="H38" s="58" t="s">
        <v>662</v>
      </c>
      <c r="I38" s="58" t="s">
        <v>774</v>
      </c>
      <c r="J38" s="58"/>
      <c r="K38" s="58"/>
    </row>
    <row r="39" spans="1:11" x14ac:dyDescent="0.35">
      <c r="A39" s="55" t="s">
        <v>371</v>
      </c>
      <c r="B39" s="58" t="s">
        <v>723</v>
      </c>
      <c r="C39" s="58" t="s">
        <v>721</v>
      </c>
      <c r="D39" s="58" t="s">
        <v>659</v>
      </c>
      <c r="E39" s="58" t="s">
        <v>672</v>
      </c>
      <c r="F39" s="58" t="s">
        <v>725</v>
      </c>
      <c r="G39" s="58" t="s">
        <v>673</v>
      </c>
      <c r="H39" s="58" t="s">
        <v>662</v>
      </c>
      <c r="I39" s="58" t="s">
        <v>775</v>
      </c>
      <c r="J39" s="58"/>
      <c r="K39" s="58"/>
    </row>
    <row r="40" spans="1:11" x14ac:dyDescent="0.35">
      <c r="A40" s="55" t="s">
        <v>372</v>
      </c>
      <c r="B40" s="58" t="s">
        <v>723</v>
      </c>
      <c r="C40" s="58" t="s">
        <v>722</v>
      </c>
      <c r="D40" s="58" t="s">
        <v>659</v>
      </c>
      <c r="E40" s="58" t="s">
        <v>672</v>
      </c>
      <c r="F40" s="58" t="s">
        <v>726</v>
      </c>
      <c r="G40" s="58" t="s">
        <v>673</v>
      </c>
      <c r="H40" s="58" t="s">
        <v>662</v>
      </c>
      <c r="I40" s="58" t="s">
        <v>776</v>
      </c>
      <c r="J40" s="58"/>
      <c r="K40" s="58"/>
    </row>
    <row r="41" spans="1:11" x14ac:dyDescent="0.35">
      <c r="A41" s="55" t="s">
        <v>369</v>
      </c>
      <c r="B41" s="58" t="s">
        <v>724</v>
      </c>
      <c r="C41" s="58"/>
      <c r="D41" s="58" t="s">
        <v>659</v>
      </c>
      <c r="E41" s="58" t="s">
        <v>672</v>
      </c>
      <c r="F41" s="58" t="s">
        <v>727</v>
      </c>
      <c r="G41" s="58" t="s">
        <v>673</v>
      </c>
      <c r="H41" s="58" t="s">
        <v>662</v>
      </c>
      <c r="I41" s="58" t="s">
        <v>777</v>
      </c>
      <c r="J41" s="58"/>
      <c r="K41" s="58"/>
    </row>
    <row r="42" spans="1:11" x14ac:dyDescent="0.35">
      <c r="A42" s="69"/>
      <c r="B42" s="58" t="s">
        <v>635</v>
      </c>
      <c r="C42" s="58"/>
      <c r="D42" s="58" t="s">
        <v>659</v>
      </c>
      <c r="E42" s="58"/>
      <c r="F42" s="58"/>
      <c r="G42" s="58"/>
      <c r="H42" s="58" t="s">
        <v>662</v>
      </c>
      <c r="J42" s="60" t="s">
        <v>741</v>
      </c>
      <c r="K42" s="58"/>
    </row>
    <row r="43" spans="1:11" x14ac:dyDescent="0.35">
      <c r="A43" s="55" t="s">
        <v>360</v>
      </c>
      <c r="B43" s="58" t="s">
        <v>636</v>
      </c>
      <c r="C43" s="58"/>
      <c r="D43" s="58" t="s">
        <v>659</v>
      </c>
      <c r="E43" s="58"/>
      <c r="F43" s="58"/>
      <c r="G43" s="58"/>
      <c r="H43" s="58" t="s">
        <v>662</v>
      </c>
      <c r="J43" s="60" t="s">
        <v>743</v>
      </c>
      <c r="K43" s="58"/>
    </row>
    <row r="44" spans="1:11" x14ac:dyDescent="0.35">
      <c r="A44" s="55" t="s">
        <v>359</v>
      </c>
      <c r="B44" s="58" t="s">
        <v>637</v>
      </c>
      <c r="C44" s="58"/>
      <c r="D44" s="58" t="s">
        <v>659</v>
      </c>
      <c r="E44" s="58" t="s">
        <v>672</v>
      </c>
      <c r="F44" s="58" t="s">
        <v>728</v>
      </c>
      <c r="G44" s="58" t="s">
        <v>673</v>
      </c>
      <c r="H44" s="58" t="s">
        <v>662</v>
      </c>
      <c r="I44" s="58" t="s">
        <v>778</v>
      </c>
      <c r="K44" s="58"/>
    </row>
    <row r="45" spans="1:11" x14ac:dyDescent="0.35">
      <c r="A45" s="69"/>
      <c r="B45" s="58" t="s">
        <v>638</v>
      </c>
      <c r="C45" s="58" t="s">
        <v>735</v>
      </c>
      <c r="D45" s="58" t="s">
        <v>659</v>
      </c>
      <c r="E45" s="58" t="s">
        <v>672</v>
      </c>
      <c r="F45" s="58" t="s">
        <v>736</v>
      </c>
      <c r="G45" s="58" t="s">
        <v>675</v>
      </c>
      <c r="H45" s="58" t="s">
        <v>662</v>
      </c>
      <c r="I45" s="58" t="s">
        <v>796</v>
      </c>
      <c r="J45" s="60" t="s">
        <v>744</v>
      </c>
      <c r="K45" s="58"/>
    </row>
    <row r="46" spans="1:11" x14ac:dyDescent="0.35">
      <c r="A46" s="55" t="s">
        <v>801</v>
      </c>
      <c r="B46" s="58" t="s">
        <v>638</v>
      </c>
      <c r="C46" s="58" t="s">
        <v>737</v>
      </c>
      <c r="D46" s="58" t="s">
        <v>659</v>
      </c>
      <c r="E46" s="58" t="s">
        <v>672</v>
      </c>
      <c r="F46" s="58" t="s">
        <v>736</v>
      </c>
      <c r="G46" s="58" t="s">
        <v>661</v>
      </c>
      <c r="H46" s="58" t="s">
        <v>662</v>
      </c>
      <c r="I46" s="58" t="s">
        <v>759</v>
      </c>
      <c r="J46" s="58"/>
      <c r="K46" s="58"/>
    </row>
    <row r="47" spans="1:11" x14ac:dyDescent="0.35">
      <c r="A47" s="55" t="s">
        <v>802</v>
      </c>
      <c r="B47" s="58" t="s">
        <v>638</v>
      </c>
      <c r="C47" s="58" t="s">
        <v>738</v>
      </c>
      <c r="D47" s="58" t="s">
        <v>659</v>
      </c>
      <c r="E47" s="58" t="s">
        <v>672</v>
      </c>
      <c r="F47" s="58" t="s">
        <v>739</v>
      </c>
      <c r="G47" s="58" t="s">
        <v>661</v>
      </c>
      <c r="H47" s="58" t="s">
        <v>662</v>
      </c>
      <c r="I47" s="58" t="s">
        <v>760</v>
      </c>
      <c r="J47" s="58"/>
      <c r="K47" s="58"/>
    </row>
    <row r="48" spans="1:11" ht="17" customHeight="1" x14ac:dyDescent="0.35">
      <c r="A48" s="55" t="s">
        <v>803</v>
      </c>
      <c r="B48" s="58" t="s">
        <v>639</v>
      </c>
      <c r="C48" s="58"/>
      <c r="D48" s="58" t="s">
        <v>659</v>
      </c>
      <c r="E48" s="58" t="s">
        <v>672</v>
      </c>
      <c r="F48" s="58" t="s">
        <v>762</v>
      </c>
      <c r="G48" s="58" t="s">
        <v>673</v>
      </c>
      <c r="H48" s="58" t="s">
        <v>662</v>
      </c>
      <c r="I48" s="58" t="s">
        <v>779</v>
      </c>
      <c r="J48" s="58" t="s">
        <v>761</v>
      </c>
      <c r="K48" s="58"/>
    </row>
    <row r="49" spans="1:11" ht="16.5" customHeight="1" x14ac:dyDescent="0.35">
      <c r="A49" s="55" t="s">
        <v>368</v>
      </c>
      <c r="B49" s="58" t="s">
        <v>640</v>
      </c>
      <c r="C49" s="58"/>
      <c r="D49" s="58" t="s">
        <v>659</v>
      </c>
      <c r="E49" s="58" t="s">
        <v>672</v>
      </c>
      <c r="F49" s="58" t="s">
        <v>763</v>
      </c>
      <c r="G49" s="58" t="s">
        <v>673</v>
      </c>
      <c r="H49" s="58" t="s">
        <v>662</v>
      </c>
      <c r="I49" s="57" t="s">
        <v>780</v>
      </c>
      <c r="J49" s="58"/>
      <c r="K49" s="58"/>
    </row>
    <row r="50" spans="1:11" x14ac:dyDescent="0.35">
      <c r="A50" s="69"/>
      <c r="B50" s="58" t="s">
        <v>641</v>
      </c>
      <c r="C50" s="58"/>
      <c r="D50" s="58" t="s">
        <v>659</v>
      </c>
      <c r="E50" s="58" t="s">
        <v>672</v>
      </c>
      <c r="F50" s="58" t="s">
        <v>764</v>
      </c>
      <c r="G50" s="58" t="s">
        <v>673</v>
      </c>
      <c r="H50" s="58" t="s">
        <v>662</v>
      </c>
      <c r="I50" s="58" t="s">
        <v>781</v>
      </c>
      <c r="J50" s="58" t="s">
        <v>765</v>
      </c>
      <c r="K50" s="58"/>
    </row>
    <row r="51" spans="1:11" x14ac:dyDescent="0.35">
      <c r="A51" s="55" t="s">
        <v>356</v>
      </c>
      <c r="B51" s="58" t="s">
        <v>642</v>
      </c>
      <c r="C51" s="58"/>
      <c r="D51" s="58" t="s">
        <v>659</v>
      </c>
      <c r="E51" s="58" t="s">
        <v>672</v>
      </c>
      <c r="F51" s="58" t="s">
        <v>766</v>
      </c>
      <c r="G51" s="58" t="s">
        <v>673</v>
      </c>
      <c r="H51" s="58" t="s">
        <v>662</v>
      </c>
      <c r="I51" s="58" t="s">
        <v>782</v>
      </c>
      <c r="J51" s="58"/>
      <c r="K51" s="58"/>
    </row>
    <row r="52" spans="1:11" x14ac:dyDescent="0.35">
      <c r="A52" s="55" t="s">
        <v>357</v>
      </c>
      <c r="B52" s="58" t="s">
        <v>643</v>
      </c>
      <c r="C52" s="58"/>
      <c r="D52" s="58" t="s">
        <v>659</v>
      </c>
      <c r="E52" s="58" t="s">
        <v>672</v>
      </c>
      <c r="F52" s="58" t="s">
        <v>767</v>
      </c>
      <c r="G52" s="58" t="s">
        <v>673</v>
      </c>
      <c r="H52" s="58" t="s">
        <v>662</v>
      </c>
      <c r="I52" s="58" t="s">
        <v>783</v>
      </c>
      <c r="J52" s="58"/>
      <c r="K52" s="58"/>
    </row>
    <row r="53" spans="1:11" x14ac:dyDescent="0.35">
      <c r="A53" s="55" t="s">
        <v>439</v>
      </c>
      <c r="B53" s="58" t="s">
        <v>440</v>
      </c>
      <c r="C53" s="58" t="s">
        <v>769</v>
      </c>
      <c r="D53" s="58" t="s">
        <v>659</v>
      </c>
      <c r="E53" s="58" t="s">
        <v>672</v>
      </c>
      <c r="F53" s="58" t="s">
        <v>768</v>
      </c>
      <c r="G53" s="58" t="s">
        <v>673</v>
      </c>
      <c r="H53" s="58" t="s">
        <v>662</v>
      </c>
      <c r="I53" s="58" t="s">
        <v>770</v>
      </c>
      <c r="J53" s="58"/>
      <c r="K53" s="58"/>
    </row>
    <row r="56" spans="1:11" x14ac:dyDescent="0.35">
      <c r="A56" s="69"/>
      <c r="B56" s="55" t="s">
        <v>807</v>
      </c>
    </row>
    <row r="57" spans="1:11" x14ac:dyDescent="0.35">
      <c r="A57" s="71"/>
      <c r="B57" s="55" t="s">
        <v>808</v>
      </c>
    </row>
  </sheetData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14" sqref="B14"/>
    </sheetView>
  </sheetViews>
  <sheetFormatPr baseColWidth="10" defaultColWidth="8.6640625" defaultRowHeight="15.5" x14ac:dyDescent="0.35"/>
  <cols>
    <col min="1" max="1" width="12.1640625" customWidth="1"/>
    <col min="2" max="2" width="14.5" customWidth="1"/>
    <col min="3" max="3" width="12.6640625" customWidth="1"/>
    <col min="4" max="4" width="13.33203125" customWidth="1"/>
  </cols>
  <sheetData>
    <row r="1" spans="1:4" ht="18" x14ac:dyDescent="0.4">
      <c r="A1" s="14" t="s">
        <v>525</v>
      </c>
    </row>
    <row r="2" spans="1:4" x14ac:dyDescent="0.35">
      <c r="A2" t="s">
        <v>430</v>
      </c>
    </row>
    <row r="3" spans="1:4" x14ac:dyDescent="0.35">
      <c r="A3" t="s">
        <v>113</v>
      </c>
      <c r="B3" t="s">
        <v>431</v>
      </c>
    </row>
    <row r="4" spans="1:4" x14ac:dyDescent="0.35">
      <c r="A4" t="s">
        <v>112</v>
      </c>
      <c r="B4" t="s">
        <v>432</v>
      </c>
    </row>
    <row r="5" spans="1:4" x14ac:dyDescent="0.35">
      <c r="A5" t="s">
        <v>433</v>
      </c>
      <c r="B5" t="s">
        <v>434</v>
      </c>
    </row>
    <row r="6" spans="1:4" x14ac:dyDescent="0.35">
      <c r="A6" t="s">
        <v>422</v>
      </c>
      <c r="B6" t="s">
        <v>435</v>
      </c>
    </row>
    <row r="7" spans="1:4" x14ac:dyDescent="0.35">
      <c r="A7" t="s">
        <v>252</v>
      </c>
      <c r="B7" t="s">
        <v>448</v>
      </c>
    </row>
    <row r="8" spans="1:4" x14ac:dyDescent="0.35">
      <c r="A8" t="s">
        <v>460</v>
      </c>
      <c r="B8" t="s">
        <v>466</v>
      </c>
    </row>
    <row r="10" spans="1:4" ht="18.5" thickBot="1" x14ac:dyDescent="0.45">
      <c r="A10" s="14" t="s">
        <v>257</v>
      </c>
      <c r="B10" s="1"/>
      <c r="C10" s="1"/>
    </row>
    <row r="11" spans="1:4" ht="29" customHeight="1" x14ac:dyDescent="0.35">
      <c r="A11" s="6"/>
      <c r="B11" s="3" t="s">
        <v>225</v>
      </c>
      <c r="C11" s="4" t="s">
        <v>228</v>
      </c>
      <c r="D11" s="4" t="s">
        <v>597</v>
      </c>
    </row>
    <row r="12" spans="1:4" ht="16" thickBot="1" x14ac:dyDescent="0.4">
      <c r="A12" s="7" t="s">
        <v>227</v>
      </c>
      <c r="B12" s="5" t="s">
        <v>248</v>
      </c>
      <c r="C12" s="10" t="s">
        <v>36</v>
      </c>
      <c r="D12" s="10" t="s">
        <v>598</v>
      </c>
    </row>
    <row r="14" spans="1:4" ht="18" x14ac:dyDescent="0.4">
      <c r="A14" s="14" t="s">
        <v>524</v>
      </c>
    </row>
    <row r="15" spans="1:4" x14ac:dyDescent="0.35">
      <c r="A15" s="8" t="s">
        <v>436</v>
      </c>
      <c r="B15" t="s">
        <v>437</v>
      </c>
    </row>
    <row r="16" spans="1:4" x14ac:dyDescent="0.35">
      <c r="A16" s="20" t="s">
        <v>513</v>
      </c>
      <c r="B16" t="s">
        <v>514</v>
      </c>
    </row>
    <row r="17" spans="1:2" x14ac:dyDescent="0.35">
      <c r="A17" s="12" t="s">
        <v>516</v>
      </c>
      <c r="B17" t="s">
        <v>517</v>
      </c>
    </row>
    <row r="18" spans="1:2" x14ac:dyDescent="0.35">
      <c r="A18" s="11" t="s">
        <v>518</v>
      </c>
      <c r="B18" t="s">
        <v>520</v>
      </c>
    </row>
    <row r="19" spans="1:2" x14ac:dyDescent="0.35">
      <c r="A19" s="13" t="s">
        <v>511</v>
      </c>
      <c r="B19" t="s">
        <v>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3" sqref="B3"/>
    </sheetView>
  </sheetViews>
  <sheetFormatPr baseColWidth="10" defaultColWidth="8.6640625" defaultRowHeight="15.5" x14ac:dyDescent="0.35"/>
  <cols>
    <col min="1" max="1" width="5.5" customWidth="1"/>
    <col min="2" max="2" width="90.33203125" customWidth="1"/>
  </cols>
  <sheetData>
    <row r="2" spans="1:2" x14ac:dyDescent="0.35">
      <c r="A2" t="s">
        <v>426</v>
      </c>
      <c r="B2" t="s">
        <v>523</v>
      </c>
    </row>
    <row r="3" spans="1:2" x14ac:dyDescent="0.35">
      <c r="A3" t="s">
        <v>427</v>
      </c>
      <c r="B3" t="s">
        <v>438</v>
      </c>
    </row>
    <row r="4" spans="1:2" ht="31.5" customHeight="1" x14ac:dyDescent="0.35">
      <c r="A4" t="s">
        <v>427</v>
      </c>
      <c r="B4" s="9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middleware_messages</vt:lpstr>
      <vt:lpstr>Tabelle1</vt:lpstr>
      <vt:lpstr>locsim_messages</vt:lpstr>
      <vt:lpstr>Legende</vt:lpstr>
      <vt:lpstr>Fragen_Hinweise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Drive-Benutzer</dc:creator>
  <cp:lastModifiedBy>Sebastian Str.</cp:lastModifiedBy>
  <dcterms:created xsi:type="dcterms:W3CDTF">2014-03-21T12:22:08Z</dcterms:created>
  <dcterms:modified xsi:type="dcterms:W3CDTF">2014-04-20T20:03:42Z</dcterms:modified>
</cp:coreProperties>
</file>